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WORKAREA\LINDSAY\BID\B180037LAC Repair and Replacement of Shade Structures\6 - Addendum\Addendum 4\"/>
    </mc:Choice>
  </mc:AlternateContent>
  <bookViews>
    <workbookView xWindow="0" yWindow="0" windowWidth="28800" windowHeight="12495" tabRatio="601"/>
  </bookViews>
  <sheets>
    <sheet name="100% Estimate" sheetId="4" r:id="rId1"/>
  </sheets>
  <definedNames>
    <definedName name="_xlnm.Print_Area" localSheetId="0">'100% Estimate'!$A$1:$W$71</definedName>
  </definedNames>
  <calcPr calcId="162913"/>
</workbook>
</file>

<file path=xl/calcChain.xml><?xml version="1.0" encoding="utf-8"?>
<calcChain xmlns="http://schemas.openxmlformats.org/spreadsheetml/2006/main">
  <c r="E65" i="4" l="1"/>
  <c r="F62" i="4"/>
  <c r="F55" i="4"/>
  <c r="F56" i="4"/>
  <c r="F57" i="4"/>
  <c r="F58" i="4"/>
  <c r="F59" i="4"/>
  <c r="F60" i="4"/>
  <c r="F61" i="4"/>
  <c r="F54" i="4"/>
  <c r="F51" i="4"/>
  <c r="F50" i="4"/>
  <c r="F47" i="4"/>
  <c r="F46" i="4"/>
  <c r="F43" i="4"/>
  <c r="F42" i="4"/>
  <c r="F39" i="4"/>
  <c r="F38" i="4"/>
  <c r="F35" i="4"/>
  <c r="F34" i="4"/>
  <c r="F31" i="4"/>
  <c r="F25" i="4"/>
  <c r="F26" i="4"/>
  <c r="F27" i="4"/>
  <c r="F28" i="4"/>
  <c r="F29" i="4"/>
  <c r="F30" i="4"/>
  <c r="F24" i="4"/>
  <c r="F21" i="4"/>
  <c r="F20" i="4"/>
  <c r="X62" i="4" l="1"/>
  <c r="L62" i="4"/>
  <c r="K62" i="4"/>
  <c r="I62" i="4"/>
  <c r="H62" i="4"/>
  <c r="X53" i="4"/>
  <c r="L53" i="4"/>
  <c r="K53" i="4"/>
  <c r="I53" i="4"/>
  <c r="H53" i="4"/>
  <c r="L52" i="4"/>
  <c r="K52" i="4"/>
  <c r="I52" i="4"/>
  <c r="H52" i="4"/>
  <c r="X47" i="4"/>
  <c r="L47" i="4"/>
  <c r="K47" i="4"/>
  <c r="I47" i="4"/>
  <c r="H47" i="4"/>
  <c r="X45" i="4"/>
  <c r="L45" i="4"/>
  <c r="K45" i="4"/>
  <c r="I45" i="4"/>
  <c r="H45" i="4"/>
  <c r="L44" i="4"/>
  <c r="K44" i="4"/>
  <c r="I44" i="4"/>
  <c r="H44" i="4"/>
  <c r="X51" i="4"/>
  <c r="L51" i="4"/>
  <c r="K51" i="4"/>
  <c r="I51" i="4"/>
  <c r="H51" i="4"/>
  <c r="X49" i="4"/>
  <c r="L49" i="4"/>
  <c r="K49" i="4"/>
  <c r="I49" i="4"/>
  <c r="H49" i="4"/>
  <c r="L48" i="4"/>
  <c r="K48" i="4"/>
  <c r="I48" i="4"/>
  <c r="H48" i="4"/>
  <c r="X43" i="4"/>
  <c r="L43" i="4"/>
  <c r="K43" i="4"/>
  <c r="I43" i="4"/>
  <c r="H43" i="4"/>
  <c r="X41" i="4"/>
  <c r="L41" i="4"/>
  <c r="K41" i="4"/>
  <c r="I41" i="4"/>
  <c r="H41" i="4"/>
  <c r="L40" i="4"/>
  <c r="K40" i="4"/>
  <c r="I40" i="4"/>
  <c r="H40" i="4"/>
  <c r="X31" i="4"/>
  <c r="L31" i="4"/>
  <c r="K31" i="4"/>
  <c r="I31" i="4"/>
  <c r="H31" i="4"/>
  <c r="X23" i="4"/>
  <c r="L23" i="4"/>
  <c r="K23" i="4"/>
  <c r="I23" i="4"/>
  <c r="H23" i="4"/>
  <c r="L22" i="4"/>
  <c r="K22" i="4"/>
  <c r="I22" i="4"/>
  <c r="H22" i="4"/>
  <c r="X35" i="4"/>
  <c r="L35" i="4"/>
  <c r="K35" i="4"/>
  <c r="I35" i="4"/>
  <c r="H35" i="4"/>
  <c r="X33" i="4"/>
  <c r="L33" i="4"/>
  <c r="K33" i="4"/>
  <c r="I33" i="4"/>
  <c r="H33" i="4"/>
  <c r="L32" i="4"/>
  <c r="K32" i="4"/>
  <c r="I32" i="4"/>
  <c r="H32" i="4"/>
  <c r="X39" i="4"/>
  <c r="L39" i="4"/>
  <c r="K39" i="4"/>
  <c r="I39" i="4"/>
  <c r="H39" i="4"/>
  <c r="X37" i="4"/>
  <c r="L37" i="4"/>
  <c r="K37" i="4"/>
  <c r="I37" i="4"/>
  <c r="H37" i="4"/>
  <c r="L36" i="4"/>
  <c r="K36" i="4"/>
  <c r="I36" i="4"/>
  <c r="H36" i="4"/>
  <c r="H21" i="4" l="1"/>
  <c r="I21" i="4"/>
  <c r="K21" i="4"/>
  <c r="L21" i="4"/>
  <c r="X21" i="4"/>
  <c r="L4" i="4" l="1"/>
  <c r="K4" i="4"/>
  <c r="I4" i="4"/>
  <c r="H4" i="4"/>
  <c r="H14" i="4"/>
  <c r="H12" i="4"/>
  <c r="Q7" i="4"/>
  <c r="X14" i="4"/>
  <c r="L14" i="4"/>
  <c r="I14" i="4"/>
  <c r="X12" i="4"/>
  <c r="L12" i="4"/>
  <c r="I12" i="4"/>
  <c r="Z7" i="4"/>
  <c r="H7" i="4"/>
  <c r="H18" i="4"/>
  <c r="H19" i="4"/>
  <c r="I7" i="4"/>
  <c r="K7" i="4"/>
  <c r="K18" i="4"/>
  <c r="K19" i="4"/>
  <c r="L7" i="4"/>
  <c r="X19" i="4"/>
  <c r="X3" i="4"/>
  <c r="L19" i="4"/>
  <c r="I19" i="4"/>
  <c r="L18" i="4"/>
  <c r="I18" i="4"/>
  <c r="K12" i="4"/>
  <c r="K14" i="4"/>
</calcChain>
</file>

<file path=xl/sharedStrings.xml><?xml version="1.0" encoding="utf-8"?>
<sst xmlns="http://schemas.openxmlformats.org/spreadsheetml/2006/main" count="141" uniqueCount="65">
  <si>
    <t>AMOUNT</t>
  </si>
  <si>
    <t>LS</t>
  </si>
  <si>
    <t xml:space="preserve"> </t>
  </si>
  <si>
    <t>UNIT PRICE</t>
  </si>
  <si>
    <t>PHASE I</t>
  </si>
  <si>
    <t>PHASE II</t>
  </si>
  <si>
    <t>18000/ac</t>
  </si>
  <si>
    <t>/ac</t>
  </si>
  <si>
    <t>2500/ac</t>
  </si>
  <si>
    <t>Area 10</t>
  </si>
  <si>
    <t>6000/ac</t>
  </si>
  <si>
    <t>COMPANY NAME:</t>
  </si>
  <si>
    <t>SOLICITATION:</t>
  </si>
  <si>
    <t>Item</t>
  </si>
  <si>
    <t>Description</t>
  </si>
  <si>
    <t>Unit</t>
  </si>
  <si>
    <t>Quantity</t>
  </si>
  <si>
    <t>Unit Price</t>
  </si>
  <si>
    <t>Extension</t>
  </si>
  <si>
    <t>Having carefully examined the Contract Documents, Contractor proposes to furnish the following which meeting these specifications.</t>
  </si>
  <si>
    <t>PROJECT TOTAL</t>
  </si>
  <si>
    <t>(Use Words to Write Total)</t>
  </si>
  <si>
    <t>REPAIR AND REPLACE SHADE STRUCTURES</t>
  </si>
  <si>
    <t>Bowditch Point Beach Park</t>
  </si>
  <si>
    <t>Bowditch Point Beach Park Subtotal</t>
  </si>
  <si>
    <t>Century Link Sports Complex</t>
  </si>
  <si>
    <t>Lehigh Acres Community Park</t>
  </si>
  <si>
    <t>Century Link Sports Complex Subtotal</t>
  </si>
  <si>
    <t>Lehigh Acres Community Park Subtotal</t>
  </si>
  <si>
    <t>Lehigh Acres Community Pool</t>
  </si>
  <si>
    <t>Lehigh Acres Community Pool Subtotal</t>
  </si>
  <si>
    <t>North Fort Myers Community Pool</t>
  </si>
  <si>
    <t>North Fort Myers Community Pool Subtotal</t>
  </si>
  <si>
    <t>Terry Park</t>
  </si>
  <si>
    <t>Terry Park Subtotal</t>
  </si>
  <si>
    <t>Veterans Recreation Center</t>
  </si>
  <si>
    <t>Veterans Recreation Center Subtotal</t>
  </si>
  <si>
    <t>Player Development Complex</t>
  </si>
  <si>
    <t>Player Development Complex Subtotal</t>
  </si>
  <si>
    <t>B180037LAC, Repair and Replacement of Shade Structures</t>
  </si>
  <si>
    <t xml:space="preserve">LS </t>
  </si>
  <si>
    <r>
      <t xml:space="preserve">North Field - 3rd Base Side:
</t>
    </r>
    <r>
      <rPr>
        <sz val="14"/>
        <rFont val="FDOT"/>
      </rPr>
      <t xml:space="preserve">Furnish and install two (2) shade structures where damaged or missing.  Includes cover and all associated parts, cables, hardware, etc. to provide for a complete installation.
Existing materials, framing, footers, columns, etc…may be reused where and as feasible.  All work must meet current and applicable building and manufacturer regulations and standards.  </t>
    </r>
  </si>
  <si>
    <t xml:space="preserve">Furnish and install four (4) shade structures where damaged or missing.  Includes cover and all associated parts, cables, hardware, etc. to provide for a complete installation.
Existing materials, framing, footers, columns, etc…may be reused where and as feasible.  All work must meet current and applicable building and manufacturer regulations and standards.  </t>
  </si>
  <si>
    <r>
      <t xml:space="preserve">North Field - 1st Base Sid:
</t>
    </r>
    <r>
      <rPr>
        <sz val="14"/>
        <rFont val="FDOT"/>
      </rPr>
      <t xml:space="preserve">Furnish and install one (1) shade structures where damaged or missing.  Includes cover and all associated parts, cables, hardware, etc. to provide for a complete installation.
Existing materials, framing, footers, columns, etc…may be reused where and as feasible.  All work must meet current and applicable building and manufacturer regulations and standards.  </t>
    </r>
  </si>
  <si>
    <r>
      <rPr>
        <b/>
        <sz val="14"/>
        <rFont val="FDOT"/>
      </rPr>
      <t>East Field - 3rd Base Side:</t>
    </r>
    <r>
      <rPr>
        <sz val="14"/>
        <rFont val="FDOT"/>
      </rPr>
      <t xml:space="preserve">
Furnish and install one (1) shade structures where damaged or missing.  Includes cover and all associated parts, cables, hardware, etc. to provide for a complete installation.
Existing materials, framing, footers, columns, etc…may be reused where and as feasible.  All work must meet current and applicable building and manufacturer regulations and standards.  </t>
    </r>
  </si>
  <si>
    <r>
      <rPr>
        <b/>
        <sz val="14"/>
        <rFont val="FDOT"/>
      </rPr>
      <t>East Field - 1st Base Side:</t>
    </r>
    <r>
      <rPr>
        <sz val="14"/>
        <rFont val="FDOT"/>
      </rPr>
      <t xml:space="preserve">
Furnish and install one (1) shade structures where damaged or missing.  Includes cover and all associated parts, cables, hardware, etc. to provide for a complete installation.
Existing materials, framing, footers, columns, etc…may be reused where and as feasible.  All work must meet current and applicable building and manufacturer regulations and standards.  </t>
    </r>
  </si>
  <si>
    <r>
      <t xml:space="preserve">West Field - 3rd Base Side:
</t>
    </r>
    <r>
      <rPr>
        <sz val="14"/>
        <rFont val="FDOT"/>
      </rPr>
      <t xml:space="preserve">Furnish and install one (1) shade structures where damaged or missing.  Includes cover and all associated parts, cables, hardware, etc. to provide for a complete installation.
Existing materials, framing, footers, columns, etc…may be reused where and as feasible.  All work must meet current and applicable building and manufacturer regulations and standards.  </t>
    </r>
  </si>
  <si>
    <t xml:space="preserve">Furnish and install five (5) shade structures where damaged or missing.  Includes cover and all associated parts, cables, hardware, etc. to provide for a complete installation.
Existing materials, framing, footers, columns, etc…may be reused where and as feasible.  All work must meet current and applicable building and manufacturer regulations and standards.  </t>
  </si>
  <si>
    <t xml:space="preserve">Furnish and install three (3) shade structures where damaged or missing.  Includes cover and all associated parts, cables, hardware, etc. to provide for a complete installation.
Existing materials, framing, footers, columns, etc…may be reused where and as feasible.  All work must meet current and applicable building and manufacturer regulations and standards.  </t>
  </si>
  <si>
    <r>
      <rPr>
        <b/>
        <sz val="14"/>
        <rFont val="FDOT"/>
      </rPr>
      <t>Field 4 - 1st Base Side:</t>
    </r>
    <r>
      <rPr>
        <sz val="14"/>
        <rFont val="FDOT"/>
      </rPr>
      <t xml:space="preserve">  
Furnish and install one (1) shade structure where damaged or missing.  Includes cover and all associated parts, cables, hardware, etc. to provide for a complete installation.
Existing materials, framing, footers, columns, etc…may be reused where and as feasible.  All work must meet current and applicable building and manufacturer regulations and standards.  </t>
    </r>
  </si>
  <si>
    <r>
      <t xml:space="preserve">Field 3 - 1st Base Side:   
</t>
    </r>
    <r>
      <rPr>
        <sz val="14"/>
        <rFont val="FDOT"/>
      </rPr>
      <t xml:space="preserve">Furnish and install one (1) shade structure where damaged or missing.  Includes cover and all associated parts, cables, hardware, etc. to provide for a complete installation.  
Reset columns on existing concrete foundation.
Existing materials, framing, footers, columns, etc…may be reused where and as feasible.  All work must meet current and applicable building and manufacturer regulations and standards.  </t>
    </r>
  </si>
  <si>
    <r>
      <t xml:space="preserve">Field 2 - 1st Base Side:
</t>
    </r>
    <r>
      <rPr>
        <sz val="14"/>
        <rFont val="FDOT"/>
      </rPr>
      <t xml:space="preserve">Furnish and install one (1) shade structure where damaged or missing.  Includes cover and all associated parts, cables, hardware, etc. to provide for a complete installation.
Install new concrete foundations and set existing columns on them.
Existing materials, framing, footers, columns, etc…may be reused where and as feasible.  All work must meet current and applicable building and manufacturer regulations and standards.  </t>
    </r>
  </si>
  <si>
    <r>
      <t xml:space="preserve">Field 2 - 3rd Base Side:
</t>
    </r>
    <r>
      <rPr>
        <sz val="14"/>
        <rFont val="FDOT"/>
      </rPr>
      <t xml:space="preserve">Furnish and install one (1) shade structure where damaged or missing.  Includes cover and all associated parts, cables, hardware, etc. to provide for a complete installation.
Install new concrete foundations and set existing columns on them.
Existing materials, framing, footers, columns, etc…may be reused where and as feasible.  All work must meet current and applicable building and manufacturer regulations and standards.  </t>
    </r>
  </si>
  <si>
    <r>
      <t xml:space="preserve">Field 1 - 1st Base Side:
</t>
    </r>
    <r>
      <rPr>
        <sz val="14"/>
        <rFont val="FDOT"/>
      </rPr>
      <t xml:space="preserve">Furnish and install one (1) shade structure where damaged or missing.  Includes cover and all associated parts, cables, hardware, etc. to provide for a complete installation.  
Includes galvanized steel structure replacement where and as needed.
Existing materials, framing, footers, columns, etc…may be reused where and as feasible.  All work must meet current and applicable building and manufacturer regulations and standards.  </t>
    </r>
  </si>
  <si>
    <r>
      <rPr>
        <b/>
        <sz val="14"/>
        <rFont val="FDOT"/>
      </rPr>
      <t xml:space="preserve">Field 1 - 3rd Base Side:
</t>
    </r>
    <r>
      <rPr>
        <sz val="14"/>
        <rFont val="FDOT"/>
      </rPr>
      <t xml:space="preserve">Repair to shade structure with reset of columns to existing concrete foundations.  Includes any other necessary repairs to ensure structure is upright, secure, and in standard operating condition.
Existing materials, framing, footers, columns, etc…may be reused where and as feasible.  All work must meet current and applicable building and manufacturer regulations and standards.  </t>
    </r>
  </si>
  <si>
    <r>
      <t xml:space="preserve">Field 1 - Behind Home Plate:
</t>
    </r>
    <r>
      <rPr>
        <sz val="14"/>
        <rFont val="FDOT"/>
      </rPr>
      <t xml:space="preserve">Furnish and install one (1) shade structure where damaged or missing.  Includes cover and all associated parts, cables, hardware, etc. to provide for a complete installation.  
Includes galvanized steel structure replacement where and as needed.
Existing materials, framing, footers, columns, etc…may be reused where and as feasible.  All work must meet current and applicable building and manufacturer regulations and standards.  </t>
    </r>
  </si>
  <si>
    <r>
      <t xml:space="preserve">Field 3 - 3rd Base Side:
</t>
    </r>
    <r>
      <rPr>
        <sz val="14"/>
        <rFont val="FDOT"/>
      </rPr>
      <t xml:space="preserve">Furnish and install one (1)  shade structure where damaged or missing.  Includes cover and all associated parts, cables, hardware, etc. to provide for a complete installation.  
Install new concrete foundations and set existing columns on them.
Existing materials, framing, footers, columns, etc…may be reused where and as feasible.  All work must meet current and applicable building and manufacturer regulations and standards.  </t>
    </r>
  </si>
  <si>
    <r>
      <t xml:space="preserve">South Field - 3rd Base Side:
</t>
    </r>
    <r>
      <rPr>
        <sz val="14"/>
        <rFont val="FDOT"/>
      </rPr>
      <t xml:space="preserve">Furnish and install one (1) shade structures where damaged or missing.  Includes cover and all associated parts, cables, hardware, etc. to provide for a complete installation.
Existing materials, framing, footers, columns, etc…may be reused where and as feasible.  All work must meet current and applicable building and manufacturer regulations and standards.  </t>
    </r>
  </si>
  <si>
    <t>PROJECT TOTAL BID (ALL PROJECT LOCATIONS):</t>
  </si>
  <si>
    <t xml:space="preserve">Furnish and install two (2)  shade structures where damaged or missing.  Includes cover and all associated parts, cables, hardware, etc. to provide for a complete installation.
Includes repair to concrete pad.
Existing materials, framing, footers, columns, etc…may be reused where and as feasible.  All work must meet current and applicable building and manufacturer regulations and standards.  </t>
  </si>
  <si>
    <r>
      <t>South Field - 1st Base Side:</t>
    </r>
    <r>
      <rPr>
        <sz val="14"/>
        <rFont val="FDOT"/>
      </rPr>
      <t xml:space="preserve">
Repair to two (2) existing shade structures with tightening to existing covers and review of all cables and accessories to ensure in proper operating condition.  Includes removal and replacement of associated parts such as cables, hardware, etc.. to ensure in structures meet proper operating condition.
Existing materials, framing, footers, columns, etc…may be reused where and as feasible.  All work must meet current and applicable building and manufacturer regulations and standards.  </t>
    </r>
  </si>
  <si>
    <t>Have you included your Detailed Proposal Break-down as described in the specifications with your bid submission?       __________ YES     __________ NO</t>
  </si>
  <si>
    <r>
      <t xml:space="preserve">PROCUREMENT MANAGEMENT
</t>
    </r>
    <r>
      <rPr>
        <b/>
        <u/>
        <sz val="18"/>
        <rFont val="Arial"/>
        <family val="2"/>
      </rPr>
      <t xml:space="preserve">PROPOSAL FORM
</t>
    </r>
    <r>
      <rPr>
        <b/>
        <sz val="18"/>
        <color rgb="FFFF0000"/>
        <rFont val="Arial"/>
        <family val="2"/>
      </rPr>
      <t>ADDENDUM 4</t>
    </r>
  </si>
  <si>
    <t>TERM
The term of this agreement shall commence upon the receipt of a Notice to Proceed or receipt of a Purchase Order, whichever applies, with final completion of all jobs requiring repair and/or replacement by February 28, 2019.
PRICING                                                                                                                                                                                                                                                                                                                                                                                                                                                         
Pricing shall be inclusive of all labor, materials, mobilization, maintenance of traffic, preparation, equipment (rental or Vendor owned), shipping, field samples, maintenance and protection of work area, clean-up, permitting, and engineering, etc. necessary to complete the scope of work.    All Unit Prices will be bid at the nearest whole penny.  The Excel document contains formulas for convenience, however it is the Contractor’s responsibility to verify all pricing and calculations are CORRECT.  Lee County is not responsible for errors in formulas or calculations contained within Excel document(s).  
Bidders are required to bid on all lines items within a location to be considered eligible for award.  Failure to bid all line items within a location will deem your company as non-responsive.  Bidders are not required to bid all locations.  Should a Bidder decide not to bid a location such should be indicated with “No Bid” or N/A placed in the Bid Schedule for that location.
DETAILED PROPOSAL BREAK-DOWN 
Bidders are required to submit with their bid submission, a detailed cost break-down of the locations they are bidding on.  Detailed proposal break-down shall be submitted on company letterhead and include specific details, materials, task, etc. that will be completed and utilized to complete the described scope of work.  Detailed proposal break-down shall clearly identify tasks such as if existing materials are to be reused, full structure is to be replaced, use of permits or engineering, material type and color to be used, etc..
MATERIALS
Every effort has been giving to adequately describe the scope necessary to repair or replace the shade structures to their original/intended condition.  The Contractor(s) may utilize existing and/or remaining material of the shade structure found on site as feasible and appropriate.  All work and materials whether pre-existing or new shall be completed to meeting applicable and appropriate building, manufacture, and warranty (if any) regulations.
REMINDER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PLEASE ENSURE you have provided a printed copy of the Bid Schedule with your hard copy submission packages and provided the excel version with your digital submission package.</t>
  </si>
  <si>
    <t xml:space="preserve">Furnish and install two (2)  shade structures where damaged or missing.  Includes cover and all associated parts, cables, hardware, etc. to provide for a complete installation.
Existing materials, framing, footers, columns, etc…may be reused where and as feasible.  All work must meet current and applicable building and manufacturer regulations and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</si>
</sst>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32">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2"/>
      <color indexed="10"/>
      <name val="Arial"/>
      <family val="2"/>
    </font>
    <font>
      <sz val="12"/>
      <color indexed="57"/>
      <name val="Arial"/>
      <family val="2"/>
    </font>
    <font>
      <sz val="12"/>
      <color indexed="12"/>
      <name val="Arial"/>
      <family val="2"/>
    </font>
    <font>
      <sz val="10"/>
      <color indexed="57"/>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sz val="14"/>
      <color indexed="10"/>
      <name val="Arial"/>
      <family val="2"/>
    </font>
    <font>
      <sz val="14"/>
      <color indexed="12"/>
      <name val="Arial"/>
      <family val="2"/>
    </font>
    <font>
      <b/>
      <sz val="14"/>
      <name val="FDOT"/>
    </font>
    <font>
      <b/>
      <sz val="15"/>
      <name val="Arial"/>
      <family val="2"/>
    </font>
    <font>
      <sz val="8"/>
      <color theme="1"/>
      <name val="Arial"/>
      <family val="2"/>
    </font>
    <font>
      <b/>
      <i/>
      <sz val="20"/>
      <color theme="0"/>
      <name val="Arial"/>
      <family val="2"/>
    </font>
    <font>
      <b/>
      <sz val="14"/>
      <color theme="1"/>
      <name val="Arial"/>
      <family val="2"/>
    </font>
    <font>
      <b/>
      <sz val="18"/>
      <color rgb="FFFF0000"/>
      <name val="Arial"/>
      <family val="2"/>
    </font>
  </fonts>
  <fills count="9">
    <fill>
      <patternFill patternType="none"/>
    </fill>
    <fill>
      <patternFill patternType="gray125"/>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rgb="FF0070C0"/>
        <bgColor indexed="64"/>
      </patternFill>
    </fill>
    <fill>
      <patternFill patternType="solid">
        <fgColor theme="0" tint="-0.3499862666707357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44" fontId="2" fillId="0" borderId="0" applyFont="0" applyFill="0" applyBorder="0" applyAlignment="0" applyProtection="0"/>
    <xf numFmtId="0" fontId="5" fillId="0" borderId="0"/>
    <xf numFmtId="0" fontId="5" fillId="0" borderId="0"/>
    <xf numFmtId="0" fontId="1" fillId="0" borderId="0"/>
  </cellStyleXfs>
  <cellXfs count="114">
    <xf numFmtId="0" fontId="0" fillId="0" borderId="0" xfId="0"/>
    <xf numFmtId="0" fontId="3" fillId="0" borderId="0" xfId="0" applyFont="1" applyFill="1" applyBorder="1"/>
    <xf numFmtId="0" fontId="3" fillId="0" borderId="0" xfId="0" applyFont="1" applyFill="1"/>
    <xf numFmtId="0" fontId="4" fillId="0" borderId="0" xfId="0" applyFont="1" applyFill="1" applyAlignment="1">
      <alignment horizontal="center"/>
    </xf>
    <xf numFmtId="0" fontId="0" fillId="0" borderId="0" xfId="0" applyFill="1"/>
    <xf numFmtId="0" fontId="0" fillId="0" borderId="0" xfId="0" applyFill="1" applyBorder="1"/>
    <xf numFmtId="0" fontId="4" fillId="0" borderId="0" xfId="0" applyFont="1" applyFill="1" applyBorder="1"/>
    <xf numFmtId="44" fontId="9" fillId="0" borderId="2" xfId="1" applyFont="1" applyFill="1" applyBorder="1" applyAlignment="1">
      <alignment horizontal="right"/>
    </xf>
    <xf numFmtId="44" fontId="9" fillId="0" borderId="5" xfId="1" applyFont="1" applyFill="1" applyBorder="1" applyAlignment="1">
      <alignment horizontal="right"/>
    </xf>
    <xf numFmtId="44" fontId="9" fillId="0" borderId="6" xfId="1" applyFont="1" applyFill="1" applyBorder="1" applyAlignment="1">
      <alignment horizontal="right"/>
    </xf>
    <xf numFmtId="44" fontId="7" fillId="0" borderId="4" xfId="1" applyFont="1" applyFill="1" applyBorder="1" applyAlignment="1">
      <alignment horizontal="right"/>
    </xf>
    <xf numFmtId="44" fontId="7" fillId="0" borderId="5" xfId="1" applyFont="1" applyFill="1" applyBorder="1" applyAlignment="1">
      <alignment horizontal="right"/>
    </xf>
    <xf numFmtId="44" fontId="7" fillId="0" borderId="6" xfId="1" applyFont="1" applyFill="1" applyBorder="1" applyAlignment="1">
      <alignment horizontal="right"/>
    </xf>
    <xf numFmtId="44" fontId="7" fillId="0" borderId="2" xfId="1" applyFont="1" applyFill="1" applyBorder="1" applyAlignment="1">
      <alignment horizontal="right"/>
    </xf>
    <xf numFmtId="44" fontId="9" fillId="0" borderId="5" xfId="1" applyFont="1" applyFill="1" applyBorder="1"/>
    <xf numFmtId="44" fontId="9" fillId="0" borderId="6" xfId="1" applyFont="1" applyFill="1" applyBorder="1"/>
    <xf numFmtId="44" fontId="7" fillId="0" borderId="4" xfId="1" applyFont="1" applyFill="1" applyBorder="1"/>
    <xf numFmtId="44" fontId="7" fillId="0" borderId="5" xfId="1" applyFont="1" applyFill="1" applyBorder="1"/>
    <xf numFmtId="44" fontId="7" fillId="0" borderId="6" xfId="1" applyFont="1" applyFill="1" applyBorder="1"/>
    <xf numFmtId="0" fontId="10" fillId="0" borderId="0" xfId="0" applyFont="1" applyFill="1"/>
    <xf numFmtId="164" fontId="8" fillId="0" borderId="6" xfId="0" applyNumberFormat="1" applyFont="1" applyFill="1" applyBorder="1"/>
    <xf numFmtId="164" fontId="8" fillId="0" borderId="0" xfId="0" applyNumberFormat="1" applyFont="1" applyFill="1" applyBorder="1"/>
    <xf numFmtId="0" fontId="4" fillId="0" borderId="8" xfId="0" applyFont="1" applyFill="1" applyBorder="1" applyAlignment="1">
      <alignment vertical="center"/>
    </xf>
    <xf numFmtId="0" fontId="4" fillId="0" borderId="3"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44" fontId="9" fillId="0" borderId="2" xfId="1" applyFont="1" applyFill="1" applyBorder="1"/>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1" fillId="0" borderId="0" xfId="0" applyFont="1" applyFill="1" applyBorder="1" applyAlignment="1">
      <alignment horizontal="center" wrapText="1"/>
    </xf>
    <xf numFmtId="0" fontId="0" fillId="0" borderId="0" xfId="0" applyFill="1" applyBorder="1" applyAlignment="1">
      <alignment horizontal="center"/>
    </xf>
    <xf numFmtId="0" fontId="5" fillId="0" borderId="0" xfId="0" applyFont="1" applyFill="1"/>
    <xf numFmtId="0" fontId="16" fillId="0" borderId="1" xfId="0" applyNumberFormat="1" applyFont="1" applyFill="1" applyBorder="1" applyAlignment="1" applyProtection="1">
      <alignment horizontal="left" vertical="center" wrapText="1"/>
      <protection locked="0"/>
    </xf>
    <xf numFmtId="0" fontId="18" fillId="0" borderId="0" xfId="0" applyFont="1" applyFill="1" applyBorder="1"/>
    <xf numFmtId="0" fontId="18" fillId="0" borderId="0" xfId="0" applyFont="1" applyFill="1"/>
    <xf numFmtId="0" fontId="19" fillId="0" borderId="0" xfId="0" applyFont="1" applyProtection="1"/>
    <xf numFmtId="44" fontId="9" fillId="0" borderId="0" xfId="1" applyFont="1" applyFill="1" applyBorder="1" applyAlignment="1">
      <alignment horizontal="right"/>
    </xf>
    <xf numFmtId="44" fontId="7" fillId="0" borderId="0" xfId="1" applyFont="1" applyFill="1" applyBorder="1" applyAlignment="1">
      <alignment horizontal="right"/>
    </xf>
    <xf numFmtId="44" fontId="5" fillId="0" borderId="15" xfId="0" applyNumberFormat="1" applyFont="1" applyFill="1" applyBorder="1" applyAlignment="1">
      <alignment horizontal="center" wrapText="1"/>
    </xf>
    <xf numFmtId="44" fontId="5" fillId="0" borderId="15" xfId="0" applyNumberFormat="1" applyFont="1" applyFill="1" applyBorder="1" applyAlignment="1">
      <alignment horizontal="center" vertical="center"/>
    </xf>
    <xf numFmtId="0" fontId="0" fillId="0" borderId="0" xfId="0" applyFill="1" applyBorder="1" applyAlignment="1">
      <alignment horizontal="left" vertical="center"/>
    </xf>
    <xf numFmtId="0" fontId="18" fillId="0" borderId="0" xfId="0" applyFont="1" applyFill="1" applyBorder="1" applyAlignment="1">
      <alignment horizontal="left" vertical="center"/>
    </xf>
    <xf numFmtId="44" fontId="24" fillId="0" borderId="2" xfId="1" applyFont="1" applyFill="1" applyBorder="1" applyAlignment="1">
      <alignment horizontal="right"/>
    </xf>
    <xf numFmtId="44" fontId="24" fillId="0" borderId="5" xfId="1" applyFont="1" applyFill="1" applyBorder="1" applyAlignment="1">
      <alignment horizontal="right"/>
    </xf>
    <xf numFmtId="44" fontId="25" fillId="0" borderId="6" xfId="1" applyFont="1" applyFill="1" applyBorder="1" applyAlignment="1">
      <alignment horizontal="right"/>
    </xf>
    <xf numFmtId="44" fontId="24" fillId="0" borderId="4" xfId="1" applyFont="1" applyFill="1" applyBorder="1" applyAlignment="1">
      <alignment horizontal="right"/>
    </xf>
    <xf numFmtId="44" fontId="24" fillId="0" borderId="6" xfId="1" applyFont="1" applyFill="1" applyBorder="1" applyAlignment="1">
      <alignment horizontal="right"/>
    </xf>
    <xf numFmtId="0" fontId="2" fillId="6" borderId="1" xfId="0" applyFont="1" applyFill="1" applyBorder="1" applyAlignment="1">
      <alignment vertical="center" wrapText="1"/>
    </xf>
    <xf numFmtId="164" fontId="2" fillId="6" borderId="1" xfId="0" applyNumberFormat="1" applyFont="1" applyFill="1" applyBorder="1" applyAlignment="1">
      <alignment horizontal="center" vertical="center" wrapText="1"/>
    </xf>
    <xf numFmtId="0" fontId="19" fillId="0" borderId="0" xfId="0" applyFont="1" applyBorder="1" applyProtection="1"/>
    <xf numFmtId="0" fontId="5" fillId="0" borderId="9" xfId="0" applyFont="1" applyFill="1" applyBorder="1" applyAlignment="1">
      <alignment horizontal="left" vertical="top" wrapText="1"/>
    </xf>
    <xf numFmtId="0" fontId="23" fillId="5" borderId="1" xfId="0" applyFont="1" applyFill="1" applyBorder="1" applyAlignment="1">
      <alignment horizontal="center" vertical="center"/>
    </xf>
    <xf numFmtId="44" fontId="23" fillId="5" borderId="1" xfId="0" applyNumberFormat="1" applyFont="1" applyFill="1" applyBorder="1" applyAlignment="1">
      <alignment horizontal="center" vertical="center"/>
    </xf>
    <xf numFmtId="0" fontId="2" fillId="6" borderId="1" xfId="0" applyFont="1" applyFill="1" applyBorder="1" applyAlignment="1">
      <alignment horizontal="center" vertical="center" wrapText="1"/>
    </xf>
    <xf numFmtId="1" fontId="16" fillId="0" borderId="1" xfId="0" applyNumberFormat="1" applyFont="1" applyFill="1" applyBorder="1" applyAlignment="1">
      <alignment horizontal="center" vertical="center"/>
    </xf>
    <xf numFmtId="0" fontId="26" fillId="0" borderId="1" xfId="0" applyNumberFormat="1" applyFont="1" applyFill="1" applyBorder="1" applyAlignment="1" applyProtection="1">
      <alignment horizontal="left" vertical="center" wrapText="1"/>
      <protection locked="0"/>
    </xf>
    <xf numFmtId="0" fontId="26" fillId="0" borderId="1" xfId="0" applyFont="1" applyFill="1" applyBorder="1" applyAlignment="1">
      <alignment horizontal="left" vertical="center" wrapText="1"/>
    </xf>
    <xf numFmtId="1" fontId="11" fillId="0" borderId="0" xfId="0" applyNumberFormat="1" applyFont="1" applyFill="1" applyBorder="1" applyAlignment="1">
      <alignment horizontal="center" wrapText="1"/>
    </xf>
    <xf numFmtId="1" fontId="23" fillId="5" borderId="1" xfId="0" applyNumberFormat="1" applyFont="1" applyFill="1" applyBorder="1" applyAlignment="1">
      <alignment horizontal="center" vertical="center"/>
    </xf>
    <xf numFmtId="1" fontId="2" fillId="6" borderId="1" xfId="0" applyNumberFormat="1" applyFont="1" applyFill="1" applyBorder="1" applyAlignment="1">
      <alignment horizontal="center" vertical="center" wrapText="1"/>
    </xf>
    <xf numFmtId="1" fontId="3" fillId="0" borderId="0" xfId="0" applyNumberFormat="1" applyFont="1" applyFill="1" applyAlignment="1">
      <alignment horizontal="center"/>
    </xf>
    <xf numFmtId="1" fontId="0" fillId="0" borderId="0" xfId="0" applyNumberFormat="1" applyFill="1" applyBorder="1" applyAlignment="1">
      <alignment horizontal="center"/>
    </xf>
    <xf numFmtId="1" fontId="5" fillId="0" borderId="9" xfId="0" applyNumberFormat="1" applyFont="1" applyFill="1" applyBorder="1" applyAlignment="1">
      <alignment horizontal="center" vertical="top" wrapText="1"/>
    </xf>
    <xf numFmtId="0" fontId="0" fillId="0" borderId="11" xfId="0" applyFill="1" applyBorder="1" applyAlignment="1">
      <alignment horizontal="center"/>
    </xf>
    <xf numFmtId="0" fontId="0" fillId="0" borderId="14" xfId="0" applyFill="1" applyBorder="1" applyAlignment="1">
      <alignment horizontal="center"/>
    </xf>
    <xf numFmtId="0" fontId="6" fillId="0" borderId="14" xfId="0" applyFont="1" applyFill="1" applyBorder="1" applyAlignment="1">
      <alignment horizontal="center"/>
    </xf>
    <xf numFmtId="0" fontId="5" fillId="0" borderId="7" xfId="0" applyFont="1" applyFill="1" applyBorder="1" applyAlignment="1">
      <alignment horizontal="center" vertical="top" wrapText="1"/>
    </xf>
    <xf numFmtId="0" fontId="0" fillId="0" borderId="5" xfId="0" applyBorder="1" applyAlignment="1">
      <alignment horizontal="center"/>
    </xf>
    <xf numFmtId="0" fontId="3" fillId="0" borderId="0" xfId="0" applyFont="1" applyFill="1" applyAlignment="1">
      <alignment horizontal="center"/>
    </xf>
    <xf numFmtId="0" fontId="5" fillId="0" borderId="9" xfId="0" applyFont="1" applyFill="1" applyBorder="1" applyAlignment="1">
      <alignment horizontal="center" vertical="top" wrapText="1"/>
    </xf>
    <xf numFmtId="0" fontId="5" fillId="0" borderId="15" xfId="0" applyFont="1" applyFill="1" applyBorder="1" applyAlignment="1">
      <alignment horizontal="center" vertical="top" wrapText="1"/>
    </xf>
    <xf numFmtId="44" fontId="16" fillId="0" borderId="1" xfId="0" applyNumberFormat="1" applyFont="1" applyFill="1" applyBorder="1" applyAlignment="1">
      <alignment horizontal="center" vertical="center"/>
    </xf>
    <xf numFmtId="44" fontId="26" fillId="2" borderId="1" xfId="0" applyNumberFormat="1" applyFont="1" applyFill="1" applyBorder="1" applyAlignment="1">
      <alignment horizontal="center" vertical="center"/>
    </xf>
    <xf numFmtId="44" fontId="3" fillId="0" borderId="0" xfId="0" applyNumberFormat="1" applyFont="1" applyFill="1" applyAlignment="1">
      <alignment horizontal="center"/>
    </xf>
    <xf numFmtId="164" fontId="11" fillId="0" borderId="0" xfId="0" applyNumberFormat="1" applyFont="1" applyFill="1" applyBorder="1" applyAlignment="1">
      <alignment horizontal="center" wrapText="1"/>
    </xf>
    <xf numFmtId="164" fontId="0" fillId="0" borderId="0" xfId="0" applyNumberFormat="1" applyFill="1" applyBorder="1" applyAlignment="1">
      <alignment horizontal="center" vertical="center"/>
    </xf>
    <xf numFmtId="164" fontId="5" fillId="0" borderId="0" xfId="0" applyNumberFormat="1" applyFont="1" applyFill="1" applyBorder="1" applyAlignment="1">
      <alignment horizontal="center" vertical="top" wrapText="1"/>
    </xf>
    <xf numFmtId="164" fontId="23" fillId="5" borderId="1" xfId="0" applyNumberFormat="1" applyFont="1" applyFill="1" applyBorder="1" applyAlignment="1">
      <alignment horizontal="center" vertical="center"/>
    </xf>
    <xf numFmtId="164" fontId="0" fillId="0" borderId="1" xfId="0" applyNumberFormat="1" applyFill="1" applyBorder="1" applyAlignment="1">
      <alignment horizontal="center" vertical="center"/>
    </xf>
    <xf numFmtId="164" fontId="3" fillId="0" borderId="0" xfId="0" applyNumberFormat="1" applyFont="1" applyFill="1" applyAlignment="1">
      <alignment horizontal="center"/>
    </xf>
    <xf numFmtId="0" fontId="30" fillId="0" borderId="7" xfId="0" applyFont="1" applyBorder="1"/>
    <xf numFmtId="0" fontId="30" fillId="0" borderId="9" xfId="0" applyFont="1" applyBorder="1"/>
    <xf numFmtId="0" fontId="30" fillId="0" borderId="10" xfId="0" applyFont="1" applyBorder="1"/>
    <xf numFmtId="0" fontId="28" fillId="0" borderId="17" xfId="0" applyFont="1" applyBorder="1" applyAlignment="1">
      <alignment horizontal="center"/>
    </xf>
    <xf numFmtId="0" fontId="28" fillId="0" borderId="2" xfId="0" applyFont="1" applyBorder="1" applyAlignment="1">
      <alignment horizontal="center"/>
    </xf>
    <xf numFmtId="0" fontId="29" fillId="7" borderId="1" xfId="0" applyFont="1" applyFill="1" applyBorder="1" applyAlignment="1">
      <alignment horizontal="left" vertical="center" wrapText="1"/>
    </xf>
    <xf numFmtId="164" fontId="27" fillId="8" borderId="1" xfId="0" applyNumberFormat="1" applyFont="1" applyFill="1" applyBorder="1" applyAlignment="1">
      <alignment horizontal="right" vertical="center" wrapText="1"/>
    </xf>
    <xf numFmtId="164" fontId="17" fillId="8" borderId="1" xfId="0" applyNumberFormat="1" applyFont="1" applyFill="1" applyBorder="1" applyAlignment="1">
      <alignment horizontal="center" vertical="center" wrapText="1"/>
    </xf>
    <xf numFmtId="0" fontId="17" fillId="8" borderId="1" xfId="0" applyFont="1" applyFill="1" applyBorder="1" applyAlignment="1">
      <alignment horizontal="center" vertical="center" wrapText="1"/>
    </xf>
    <xf numFmtId="0" fontId="15" fillId="0" borderId="18" xfId="0" applyFont="1" applyFill="1" applyBorder="1" applyAlignment="1">
      <alignment horizontal="left" vertical="center" wrapText="1"/>
    </xf>
    <xf numFmtId="0" fontId="23" fillId="0" borderId="0" xfId="0" applyFont="1" applyFill="1" applyAlignment="1">
      <alignment horizontal="left" vertical="center"/>
    </xf>
    <xf numFmtId="0" fontId="12" fillId="0" borderId="12" xfId="0" applyFont="1" applyFill="1" applyBorder="1" applyAlignment="1">
      <alignment horizontal="center" wrapText="1"/>
    </xf>
    <xf numFmtId="0" fontId="12" fillId="0" borderId="13" xfId="0" applyFont="1" applyFill="1" applyBorder="1" applyAlignment="1">
      <alignment horizontal="center" wrapText="1"/>
    </xf>
    <xf numFmtId="0" fontId="12" fillId="0" borderId="0" xfId="0" applyFont="1" applyFill="1" applyBorder="1" applyAlignment="1">
      <alignment horizontal="center" wrapText="1"/>
    </xf>
    <xf numFmtId="0" fontId="12" fillId="0" borderId="15" xfId="0" applyFont="1" applyFill="1" applyBorder="1" applyAlignment="1">
      <alignment horizontal="center" wrapText="1"/>
    </xf>
    <xf numFmtId="0" fontId="6" fillId="0" borderId="0" xfId="0" applyFont="1" applyFill="1" applyBorder="1" applyAlignment="1">
      <alignment horizontal="left"/>
    </xf>
    <xf numFmtId="0" fontId="6" fillId="0" borderId="15" xfId="0" applyFont="1" applyFill="1" applyBorder="1" applyAlignment="1">
      <alignment horizontal="left"/>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6" fillId="0" borderId="1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49" fontId="4" fillId="2" borderId="1" xfId="0" applyNumberFormat="1" applyFont="1" applyFill="1" applyBorder="1" applyAlignment="1">
      <alignment horizontal="right" vertical="center"/>
    </xf>
    <xf numFmtId="0" fontId="22" fillId="4" borderId="1" xfId="0" applyFont="1" applyFill="1" applyBorder="1" applyAlignment="1" applyProtection="1">
      <alignment horizontal="center" vertical="center" wrapText="1"/>
    </xf>
    <xf numFmtId="0" fontId="22" fillId="4" borderId="1" xfId="0" applyFont="1" applyFill="1" applyBorder="1" applyAlignment="1" applyProtection="1">
      <alignment horizontal="center" vertical="center"/>
    </xf>
    <xf numFmtId="0" fontId="20" fillId="3" borderId="16" xfId="0" applyFont="1" applyFill="1" applyBorder="1" applyAlignment="1">
      <alignment horizontal="left" vertical="center"/>
    </xf>
    <xf numFmtId="0" fontId="21" fillId="3" borderId="16" xfId="0" applyFont="1" applyFill="1" applyBorder="1" applyAlignment="1">
      <alignment horizontal="left" vertical="center"/>
    </xf>
    <xf numFmtId="0" fontId="5" fillId="0" borderId="9" xfId="0" applyFont="1" applyFill="1" applyBorder="1" applyAlignment="1">
      <alignment horizontal="left"/>
    </xf>
    <xf numFmtId="0" fontId="5" fillId="0" borderId="10" xfId="0" applyFont="1" applyFill="1" applyBorder="1" applyAlignment="1">
      <alignment horizontal="left"/>
    </xf>
  </cellXfs>
  <cellStyles count="5">
    <cellStyle name="Currency" xfId="1" builtinId="4"/>
    <cellStyle name="Normal" xfId="0" builtinId="0"/>
    <cellStyle name="Normal 2" xfId="2"/>
    <cellStyle name="Normal 2 3" xfId="3"/>
    <cellStyle name="Normal 2 4" xfId="4"/>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1866899</xdr:colOff>
      <xdr:row>4</xdr:row>
      <xdr:rowOff>142875</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183"/>
  <sheetViews>
    <sheetView tabSelected="1" topLeftCell="A37" zoomScale="80" zoomScaleNormal="80" zoomScaleSheetLayoutView="20" workbookViewId="0">
      <selection activeCell="AK42" sqref="AK42"/>
    </sheetView>
  </sheetViews>
  <sheetFormatPr defaultRowHeight="15"/>
  <cols>
    <col min="1" max="1" width="20.42578125" style="68" customWidth="1"/>
    <col min="2" max="2" width="104" style="2" customWidth="1"/>
    <col min="3" max="3" width="9.28515625" style="68" bestFit="1" customWidth="1"/>
    <col min="4" max="4" width="17.85546875" style="60" customWidth="1"/>
    <col min="5" max="5" width="29.140625" style="79" customWidth="1"/>
    <col min="6" max="6" width="26.85546875" style="73" bestFit="1" customWidth="1"/>
    <col min="7" max="7" width="28" style="4" hidden="1" customWidth="1"/>
    <col min="8" max="8" width="27.42578125" style="4" hidden="1" customWidth="1"/>
    <col min="9" max="9" width="27.28515625" style="4" hidden="1" customWidth="1"/>
    <col min="10" max="10" width="22" style="4" hidden="1" customWidth="1"/>
    <col min="11" max="11" width="21.140625" style="4" hidden="1" customWidth="1"/>
    <col min="12" max="12" width="21.85546875" style="4" hidden="1" customWidth="1"/>
    <col min="13" max="13" width="17.28515625" style="4" hidden="1" customWidth="1"/>
    <col min="14" max="17" width="14.42578125" style="4" hidden="1" customWidth="1"/>
    <col min="18" max="19" width="16.85546875" style="4" hidden="1" customWidth="1"/>
    <col min="20" max="29" width="14.42578125" style="4" hidden="1" customWidth="1"/>
    <col min="30" max="30" width="11.85546875" style="5" customWidth="1"/>
    <col min="31" max="31" width="9.140625" style="40"/>
    <col min="32" max="33" width="9.140625" style="5"/>
    <col min="34" max="34" width="14.7109375" style="5" customWidth="1"/>
    <col min="35" max="166" width="9.140625" style="5"/>
    <col min="167" max="16384" width="9.140625" style="4"/>
  </cols>
  <sheetData>
    <row r="1" spans="1:166" ht="15.75">
      <c r="A1" s="63"/>
      <c r="B1" s="91" t="s">
        <v>62</v>
      </c>
      <c r="C1" s="91"/>
      <c r="D1" s="91"/>
      <c r="E1" s="91"/>
      <c r="F1" s="92"/>
      <c r="G1" s="3" t="s">
        <v>2</v>
      </c>
      <c r="H1" s="3" t="s">
        <v>4</v>
      </c>
      <c r="I1" s="3" t="s">
        <v>5</v>
      </c>
      <c r="J1" s="3" t="s">
        <v>2</v>
      </c>
      <c r="K1" s="3" t="s">
        <v>4</v>
      </c>
      <c r="L1" s="3" t="s">
        <v>5</v>
      </c>
      <c r="M1" s="5"/>
      <c r="N1" s="5"/>
      <c r="O1" s="5"/>
      <c r="P1" s="5"/>
      <c r="Q1" s="5"/>
      <c r="R1" s="5"/>
      <c r="S1" s="5"/>
      <c r="T1" s="5"/>
      <c r="U1" s="5"/>
      <c r="V1" s="5"/>
      <c r="W1" s="5"/>
      <c r="X1" s="5"/>
      <c r="Y1" s="5"/>
      <c r="Z1" s="5"/>
      <c r="AA1" s="5"/>
      <c r="AB1" s="5"/>
      <c r="AC1" s="5"/>
    </row>
    <row r="2" spans="1:166" ht="15.75">
      <c r="A2" s="64"/>
      <c r="B2" s="93"/>
      <c r="C2" s="93"/>
      <c r="D2" s="93"/>
      <c r="E2" s="93"/>
      <c r="F2" s="94"/>
      <c r="G2" s="6" t="s">
        <v>2</v>
      </c>
      <c r="H2" s="6" t="s">
        <v>2</v>
      </c>
      <c r="I2" s="6"/>
      <c r="J2" s="6" t="s">
        <v>2</v>
      </c>
      <c r="K2" s="6" t="s">
        <v>2</v>
      </c>
      <c r="L2" s="6" t="s">
        <v>2</v>
      </c>
      <c r="M2" s="5"/>
      <c r="N2" s="5"/>
      <c r="O2" s="5"/>
      <c r="P2" s="5"/>
      <c r="Q2" s="5"/>
      <c r="R2" s="5"/>
      <c r="S2" s="5" t="s">
        <v>9</v>
      </c>
      <c r="T2" s="5"/>
      <c r="U2" s="5"/>
      <c r="V2" s="5"/>
      <c r="W2" s="5"/>
      <c r="X2" s="5"/>
      <c r="Y2" s="5"/>
      <c r="Z2" s="5"/>
      <c r="AA2" s="5"/>
      <c r="AB2" s="5"/>
      <c r="AC2" s="5"/>
    </row>
    <row r="3" spans="1:166" s="25" customFormat="1" ht="24.95" customHeight="1">
      <c r="A3" s="64"/>
      <c r="B3" s="93"/>
      <c r="C3" s="93"/>
      <c r="D3" s="93"/>
      <c r="E3" s="93"/>
      <c r="F3" s="94"/>
      <c r="G3" s="22" t="s">
        <v>3</v>
      </c>
      <c r="H3" s="23" t="s">
        <v>0</v>
      </c>
      <c r="I3" s="23" t="s">
        <v>0</v>
      </c>
      <c r="J3" s="23" t="s">
        <v>3</v>
      </c>
      <c r="K3" s="23" t="s">
        <v>0</v>
      </c>
      <c r="L3" s="23" t="s">
        <v>0</v>
      </c>
      <c r="M3" s="24"/>
      <c r="N3" s="24"/>
      <c r="O3" s="24"/>
      <c r="P3" s="24"/>
      <c r="Q3" s="24"/>
      <c r="R3" s="24"/>
      <c r="S3" s="24"/>
      <c r="T3" s="24"/>
      <c r="U3" s="24"/>
      <c r="V3" s="24">
        <v>52.5</v>
      </c>
      <c r="W3" s="24"/>
      <c r="X3" s="24">
        <f>AVERAGE(T3,U3,V3)</f>
        <v>52.5</v>
      </c>
      <c r="Y3" s="24"/>
      <c r="Z3" s="24"/>
      <c r="AA3" s="24"/>
      <c r="AB3" s="24"/>
      <c r="AC3" s="24"/>
      <c r="AD3" s="24"/>
      <c r="AE3" s="40"/>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row>
    <row r="4" spans="1:166">
      <c r="A4" s="64"/>
      <c r="B4" s="93"/>
      <c r="C4" s="93"/>
      <c r="D4" s="93"/>
      <c r="E4" s="93"/>
      <c r="F4" s="94"/>
      <c r="G4" s="19" t="s">
        <v>2</v>
      </c>
      <c r="H4" s="20" t="e">
        <f>+#REF!*0.1</f>
        <v>#REF!</v>
      </c>
      <c r="I4" s="20" t="e">
        <f>+#REF!*0.1</f>
        <v>#REF!</v>
      </c>
      <c r="J4" s="19"/>
      <c r="K4" s="20" t="e">
        <f>+#REF!*0.1</f>
        <v>#REF!</v>
      </c>
      <c r="L4" s="20" t="e">
        <f>+#REF!*0.1</f>
        <v>#REF!</v>
      </c>
      <c r="N4" s="19"/>
      <c r="O4" s="19"/>
      <c r="P4" s="19"/>
      <c r="Q4" s="19"/>
      <c r="R4" s="19"/>
      <c r="S4" s="19"/>
      <c r="T4" s="19"/>
      <c r="U4" s="19"/>
      <c r="V4" s="19"/>
      <c r="W4" s="19"/>
      <c r="X4" s="19"/>
      <c r="Y4" s="19"/>
      <c r="Z4" s="19"/>
      <c r="AA4" s="19"/>
      <c r="AB4" s="19"/>
      <c r="AC4" s="19"/>
      <c r="AD4" s="1"/>
    </row>
    <row r="5" spans="1:166" ht="20.25">
      <c r="A5" s="64"/>
      <c r="B5" s="29"/>
      <c r="C5" s="29"/>
      <c r="D5" s="57"/>
      <c r="E5" s="74"/>
      <c r="F5" s="38"/>
      <c r="G5" s="19"/>
      <c r="H5" s="21"/>
      <c r="I5" s="21"/>
      <c r="J5" s="19"/>
      <c r="K5" s="21"/>
      <c r="L5" s="21"/>
      <c r="N5" s="19"/>
      <c r="O5" s="19"/>
      <c r="P5" s="19"/>
      <c r="Q5" s="19"/>
      <c r="R5" s="19"/>
      <c r="S5" s="19"/>
      <c r="T5" s="19"/>
      <c r="U5" s="19"/>
      <c r="V5" s="19"/>
      <c r="W5" s="19"/>
      <c r="X5" s="19"/>
      <c r="Y5" s="19"/>
      <c r="Z5" s="19"/>
      <c r="AA5" s="19"/>
      <c r="AB5" s="19"/>
      <c r="AC5" s="19"/>
      <c r="AD5" s="1"/>
    </row>
    <row r="6" spans="1:166">
      <c r="A6" s="64"/>
      <c r="B6" s="5"/>
      <c r="C6" s="30"/>
      <c r="D6" s="61"/>
      <c r="E6" s="75"/>
      <c r="F6" s="39"/>
      <c r="G6" s="19"/>
      <c r="H6" s="21"/>
      <c r="I6" s="21"/>
      <c r="J6" s="19"/>
      <c r="K6" s="21"/>
      <c r="L6" s="21"/>
      <c r="N6" s="19"/>
      <c r="O6" s="19"/>
      <c r="P6" s="19"/>
      <c r="Q6" s="19"/>
      <c r="R6" s="19"/>
      <c r="S6" s="19"/>
      <c r="T6" s="19"/>
      <c r="U6" s="19"/>
      <c r="V6" s="19"/>
      <c r="W6" s="19"/>
      <c r="X6" s="19"/>
      <c r="Y6" s="19"/>
      <c r="Z6" s="19"/>
      <c r="AA6" s="19"/>
      <c r="AB6" s="19"/>
      <c r="AC6" s="19"/>
      <c r="AD6" s="1"/>
    </row>
    <row r="7" spans="1:166" ht="29.25" customHeight="1">
      <c r="A7" s="65" t="s">
        <v>11</v>
      </c>
      <c r="B7" s="112"/>
      <c r="C7" s="112"/>
      <c r="D7" s="112"/>
      <c r="E7" s="112"/>
      <c r="F7" s="113"/>
      <c r="G7" s="7">
        <v>13143.92</v>
      </c>
      <c r="H7" s="8" t="e">
        <f>+G7*#REF!</f>
        <v>#REF!</v>
      </c>
      <c r="I7" s="9" t="e">
        <f>+#REF!*G7</f>
        <v>#REF!</v>
      </c>
      <c r="J7" s="10">
        <v>6461.72</v>
      </c>
      <c r="K7" s="11" t="e">
        <f>+J7*#REF!</f>
        <v>#REF!</v>
      </c>
      <c r="L7" s="12" t="e">
        <f>+J7*#REF!</f>
        <v>#REF!</v>
      </c>
      <c r="Q7" s="4">
        <f>32.82*6000</f>
        <v>196920</v>
      </c>
      <c r="R7" s="4" t="s">
        <v>10</v>
      </c>
      <c r="S7" s="4" t="s">
        <v>8</v>
      </c>
      <c r="T7" s="4" t="s">
        <v>6</v>
      </c>
      <c r="X7" s="5">
        <v>20000</v>
      </c>
      <c r="Y7" s="4" t="s">
        <v>7</v>
      </c>
      <c r="Z7" s="4">
        <f>X7*34.57</f>
        <v>691400</v>
      </c>
    </row>
    <row r="8" spans="1:166">
      <c r="A8" s="64"/>
      <c r="B8" s="5"/>
      <c r="C8" s="30"/>
      <c r="D8" s="61"/>
      <c r="E8" s="75"/>
      <c r="F8" s="39"/>
      <c r="G8" s="7"/>
      <c r="H8" s="8"/>
      <c r="I8" s="9"/>
      <c r="J8" s="10"/>
      <c r="K8" s="11"/>
      <c r="L8" s="12"/>
      <c r="X8" s="5"/>
    </row>
    <row r="9" spans="1:166">
      <c r="A9" s="65" t="s">
        <v>12</v>
      </c>
      <c r="B9" s="95" t="s">
        <v>39</v>
      </c>
      <c r="C9" s="95"/>
      <c r="D9" s="95"/>
      <c r="E9" s="95"/>
      <c r="F9" s="96"/>
      <c r="G9" s="7"/>
      <c r="H9" s="8"/>
      <c r="I9" s="9"/>
      <c r="J9" s="10"/>
      <c r="K9" s="11"/>
      <c r="L9" s="12"/>
      <c r="X9" s="5"/>
    </row>
    <row r="10" spans="1:166">
      <c r="A10" s="64"/>
      <c r="B10" s="5"/>
      <c r="C10" s="30"/>
      <c r="D10" s="61"/>
      <c r="E10" s="75"/>
      <c r="F10" s="39"/>
      <c r="G10" s="7"/>
      <c r="H10" s="8"/>
      <c r="I10" s="9"/>
      <c r="J10" s="10"/>
      <c r="K10" s="11"/>
      <c r="L10" s="12"/>
      <c r="X10" s="5"/>
    </row>
    <row r="11" spans="1:166">
      <c r="A11" s="97" t="s">
        <v>19</v>
      </c>
      <c r="B11" s="98"/>
      <c r="C11" s="98"/>
      <c r="D11" s="98"/>
      <c r="E11" s="98"/>
      <c r="F11" s="99"/>
      <c r="G11" s="13"/>
      <c r="H11" s="11"/>
      <c r="I11" s="9"/>
      <c r="J11" s="10"/>
      <c r="K11" s="11"/>
      <c r="L11" s="12"/>
      <c r="O11" s="4">
        <v>158.97999999999999</v>
      </c>
      <c r="R11" s="4">
        <v>120</v>
      </c>
      <c r="S11" s="4">
        <v>120</v>
      </c>
      <c r="X11" s="5"/>
    </row>
    <row r="12" spans="1:166">
      <c r="A12" s="100" t="s">
        <v>63</v>
      </c>
      <c r="B12" s="101"/>
      <c r="C12" s="101"/>
      <c r="D12" s="101"/>
      <c r="E12" s="101"/>
      <c r="F12" s="102"/>
      <c r="G12" s="7">
        <v>8.98</v>
      </c>
      <c r="H12" s="8" t="e">
        <f>+G12*#REF!</f>
        <v>#REF!</v>
      </c>
      <c r="I12" s="9" t="e">
        <f>+#REF!*G12</f>
        <v>#REF!</v>
      </c>
      <c r="J12" s="10">
        <v>1.8</v>
      </c>
      <c r="K12" s="11" t="e">
        <f>+J12*#REF!</f>
        <v>#REF!</v>
      </c>
      <c r="L12" s="12" t="e">
        <f>+J12*#REF!</f>
        <v>#REF!</v>
      </c>
      <c r="O12" s="4">
        <v>4.22</v>
      </c>
      <c r="P12" s="4">
        <v>5.5</v>
      </c>
      <c r="R12" s="4">
        <v>4</v>
      </c>
      <c r="S12" s="4">
        <v>4</v>
      </c>
      <c r="T12" s="4">
        <v>3.32</v>
      </c>
      <c r="V12" s="4">
        <v>8.11</v>
      </c>
      <c r="X12" s="5">
        <f>AVERAGE(T12,U12,V12)</f>
        <v>5.7149999999999999</v>
      </c>
    </row>
    <row r="13" spans="1:166">
      <c r="A13" s="103"/>
      <c r="B13" s="101"/>
      <c r="C13" s="101"/>
      <c r="D13" s="101"/>
      <c r="E13" s="101"/>
      <c r="F13" s="102"/>
      <c r="G13" s="7"/>
      <c r="H13" s="8"/>
      <c r="I13" s="9"/>
      <c r="J13" s="10"/>
      <c r="K13" s="11"/>
      <c r="L13" s="12"/>
      <c r="R13" s="4">
        <v>7</v>
      </c>
      <c r="S13" s="4">
        <v>12</v>
      </c>
      <c r="X13" s="5"/>
    </row>
    <row r="14" spans="1:166">
      <c r="A14" s="103"/>
      <c r="B14" s="101"/>
      <c r="C14" s="101"/>
      <c r="D14" s="101"/>
      <c r="E14" s="101"/>
      <c r="F14" s="102"/>
      <c r="G14" s="7">
        <v>8.3000000000000007</v>
      </c>
      <c r="H14" s="8" t="e">
        <f>+G14*#REF!</f>
        <v>#REF!</v>
      </c>
      <c r="I14" s="9" t="e">
        <f>+#REF!*G14</f>
        <v>#REF!</v>
      </c>
      <c r="J14" s="10">
        <v>3.1</v>
      </c>
      <c r="K14" s="11" t="e">
        <f>+J14*#REF!</f>
        <v>#REF!</v>
      </c>
      <c r="L14" s="12" t="e">
        <f>+J14*#REF!</f>
        <v>#REF!</v>
      </c>
      <c r="O14" s="4">
        <v>3.65</v>
      </c>
      <c r="P14" s="4">
        <v>10.6</v>
      </c>
      <c r="R14" s="4">
        <v>4</v>
      </c>
      <c r="S14" s="4">
        <v>3</v>
      </c>
      <c r="T14" s="4">
        <v>14.97</v>
      </c>
      <c r="U14" s="4">
        <v>32.99</v>
      </c>
      <c r="V14" s="4">
        <v>20.43</v>
      </c>
      <c r="X14" s="5">
        <f>AVERAGE(T14,U14,V14)</f>
        <v>22.796666666666667</v>
      </c>
    </row>
    <row r="15" spans="1:166" ht="304.5" customHeight="1">
      <c r="A15" s="104"/>
      <c r="B15" s="105"/>
      <c r="C15" s="105"/>
      <c r="D15" s="105"/>
      <c r="E15" s="105"/>
      <c r="F15" s="106"/>
      <c r="G15" s="7"/>
      <c r="H15" s="8"/>
      <c r="I15" s="9"/>
      <c r="J15" s="10"/>
      <c r="K15" s="11"/>
      <c r="L15" s="12"/>
      <c r="R15" s="4">
        <v>140</v>
      </c>
      <c r="S15" s="4">
        <v>145</v>
      </c>
      <c r="X15" s="5"/>
    </row>
    <row r="16" spans="1:166" ht="3.75" customHeight="1">
      <c r="A16" s="66"/>
      <c r="B16" s="50"/>
      <c r="C16" s="69"/>
      <c r="D16" s="62"/>
      <c r="E16" s="76"/>
      <c r="F16" s="70"/>
      <c r="G16" s="36"/>
      <c r="H16" s="36"/>
      <c r="I16" s="36"/>
      <c r="J16" s="37"/>
      <c r="K16" s="37"/>
      <c r="L16" s="37"/>
      <c r="X16" s="5"/>
    </row>
    <row r="17" spans="1:166" s="35" customFormat="1" ht="43.5" customHeight="1">
      <c r="A17" s="108" t="s">
        <v>22</v>
      </c>
      <c r="B17" s="109"/>
      <c r="C17" s="109"/>
      <c r="D17" s="109"/>
      <c r="E17" s="109"/>
      <c r="F17" s="10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row>
    <row r="18" spans="1:166" ht="36.75" customHeight="1">
      <c r="A18" s="110" t="s">
        <v>23</v>
      </c>
      <c r="B18" s="111"/>
      <c r="C18" s="111"/>
      <c r="D18" s="111"/>
      <c r="E18" s="111"/>
      <c r="F18" s="111"/>
      <c r="G18" s="13">
        <v>6.96</v>
      </c>
      <c r="H18" s="11" t="e">
        <f>+G18*#REF!</f>
        <v>#REF!</v>
      </c>
      <c r="I18" s="9" t="e">
        <f>+#REF!*G18</f>
        <v>#REF!</v>
      </c>
      <c r="J18" s="10">
        <v>6.96</v>
      </c>
      <c r="K18" s="11" t="e">
        <f>+J18*#REF!</f>
        <v>#REF!</v>
      </c>
      <c r="L18" s="12" t="e">
        <f>+J18*#REF!</f>
        <v>#REF!</v>
      </c>
      <c r="P18" s="4">
        <v>4.4000000000000004</v>
      </c>
      <c r="R18" s="4">
        <v>4.5</v>
      </c>
      <c r="S18" s="4">
        <v>5</v>
      </c>
      <c r="X18" s="5"/>
    </row>
    <row r="19" spans="1:166" s="34" customFormat="1" ht="42" customHeight="1">
      <c r="A19" s="51" t="s">
        <v>13</v>
      </c>
      <c r="B19" s="51" t="s">
        <v>14</v>
      </c>
      <c r="C19" s="51" t="s">
        <v>15</v>
      </c>
      <c r="D19" s="58" t="s">
        <v>16</v>
      </c>
      <c r="E19" s="77" t="s">
        <v>17</v>
      </c>
      <c r="F19" s="52" t="s">
        <v>18</v>
      </c>
      <c r="G19" s="42">
        <v>6.96</v>
      </c>
      <c r="H19" s="43" t="e">
        <f>+G19*#REF!</f>
        <v>#REF!</v>
      </c>
      <c r="I19" s="44" t="e">
        <f>+#REF!*G19</f>
        <v>#REF!</v>
      </c>
      <c r="J19" s="45">
        <v>6.96</v>
      </c>
      <c r="K19" s="43" t="e">
        <f>+J19*#REF!</f>
        <v>#REF!</v>
      </c>
      <c r="L19" s="46" t="e">
        <f>+J19*#REF!</f>
        <v>#REF!</v>
      </c>
      <c r="P19" s="34">
        <v>7.55</v>
      </c>
      <c r="R19" s="34">
        <v>12.5</v>
      </c>
      <c r="S19" s="34">
        <v>8</v>
      </c>
      <c r="T19" s="34">
        <v>12.9</v>
      </c>
      <c r="V19" s="34">
        <v>15.3</v>
      </c>
      <c r="X19" s="33">
        <f>AVERAGE(T19,U19,V19)</f>
        <v>14.100000000000001</v>
      </c>
      <c r="AD19" s="33"/>
      <c r="AE19" s="41"/>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row>
    <row r="20" spans="1:166" ht="118.5" customHeight="1">
      <c r="A20" s="28">
        <v>1</v>
      </c>
      <c r="B20" s="32" t="s">
        <v>42</v>
      </c>
      <c r="C20" s="28" t="s">
        <v>40</v>
      </c>
      <c r="D20" s="54">
        <v>1</v>
      </c>
      <c r="E20" s="78"/>
      <c r="F20" s="71">
        <f>E20*D20</f>
        <v>0</v>
      </c>
      <c r="G20" s="13"/>
      <c r="H20" s="11"/>
      <c r="I20" s="9"/>
      <c r="J20" s="10"/>
      <c r="K20" s="11"/>
      <c r="L20" s="12"/>
      <c r="X20" s="5"/>
      <c r="AG20" s="1"/>
    </row>
    <row r="21" spans="1:166" ht="42" customHeight="1">
      <c r="A21" s="107" t="s">
        <v>24</v>
      </c>
      <c r="B21" s="107"/>
      <c r="C21" s="107"/>
      <c r="D21" s="107"/>
      <c r="E21" s="107"/>
      <c r="F21" s="72">
        <f>SUM(F20)</f>
        <v>0</v>
      </c>
      <c r="G21" s="26">
        <v>3.31</v>
      </c>
      <c r="H21" s="14" t="e">
        <f>+G21*#REF!</f>
        <v>#REF!</v>
      </c>
      <c r="I21" s="15" t="e">
        <f>+#REF!*G21</f>
        <v>#REF!</v>
      </c>
      <c r="J21" s="16">
        <v>24.29</v>
      </c>
      <c r="K21" s="17" t="e">
        <f>+J21*#REF!</f>
        <v>#REF!</v>
      </c>
      <c r="L21" s="18" t="e">
        <f>+#REF!*J21</f>
        <v>#REF!</v>
      </c>
      <c r="M21" s="5"/>
      <c r="N21" s="5"/>
      <c r="O21" s="5"/>
      <c r="P21" s="5"/>
      <c r="Q21" s="5"/>
      <c r="R21" s="5">
        <v>60</v>
      </c>
      <c r="S21" s="5">
        <v>45</v>
      </c>
      <c r="T21" s="5"/>
      <c r="U21" s="5">
        <v>63.88</v>
      </c>
      <c r="V21" s="5">
        <v>72.81</v>
      </c>
      <c r="W21" s="5"/>
      <c r="X21" s="5">
        <f>AVERAGE(T21,U21,V21)</f>
        <v>68.344999999999999</v>
      </c>
      <c r="Y21" s="5"/>
      <c r="Z21" s="5"/>
      <c r="AA21" s="5"/>
      <c r="AB21" s="5"/>
      <c r="AC21" s="5"/>
    </row>
    <row r="22" spans="1:166" ht="36.75" customHeight="1">
      <c r="A22" s="110" t="s">
        <v>25</v>
      </c>
      <c r="B22" s="111"/>
      <c r="C22" s="111"/>
      <c r="D22" s="111"/>
      <c r="E22" s="111"/>
      <c r="F22" s="111"/>
      <c r="G22" s="13">
        <v>6.96</v>
      </c>
      <c r="H22" s="11" t="e">
        <f>+G22*#REF!</f>
        <v>#REF!</v>
      </c>
      <c r="I22" s="9" t="e">
        <f>+#REF!*G22</f>
        <v>#REF!</v>
      </c>
      <c r="J22" s="10">
        <v>6.96</v>
      </c>
      <c r="K22" s="11" t="e">
        <f>+J22*#REF!</f>
        <v>#REF!</v>
      </c>
      <c r="L22" s="12" t="e">
        <f>+J22*#REF!</f>
        <v>#REF!</v>
      </c>
      <c r="P22" s="4">
        <v>4.4000000000000004</v>
      </c>
      <c r="R22" s="4">
        <v>4.5</v>
      </c>
      <c r="S22" s="4">
        <v>5</v>
      </c>
      <c r="X22" s="5"/>
    </row>
    <row r="23" spans="1:166" s="34" customFormat="1" ht="42" customHeight="1">
      <c r="A23" s="51" t="s">
        <v>13</v>
      </c>
      <c r="B23" s="51" t="s">
        <v>14</v>
      </c>
      <c r="C23" s="51" t="s">
        <v>15</v>
      </c>
      <c r="D23" s="58" t="s">
        <v>16</v>
      </c>
      <c r="E23" s="77" t="s">
        <v>17</v>
      </c>
      <c r="F23" s="52" t="s">
        <v>18</v>
      </c>
      <c r="G23" s="42">
        <v>6.96</v>
      </c>
      <c r="H23" s="43" t="e">
        <f>+G23*#REF!</f>
        <v>#REF!</v>
      </c>
      <c r="I23" s="44" t="e">
        <f>+#REF!*G23</f>
        <v>#REF!</v>
      </c>
      <c r="J23" s="45">
        <v>6.96</v>
      </c>
      <c r="K23" s="43" t="e">
        <f>+J23*#REF!</f>
        <v>#REF!</v>
      </c>
      <c r="L23" s="46" t="e">
        <f>+J23*#REF!</f>
        <v>#REF!</v>
      </c>
      <c r="P23" s="34">
        <v>7.55</v>
      </c>
      <c r="R23" s="34">
        <v>12.5</v>
      </c>
      <c r="S23" s="34">
        <v>8</v>
      </c>
      <c r="T23" s="34">
        <v>12.9</v>
      </c>
      <c r="V23" s="34">
        <v>15.3</v>
      </c>
      <c r="X23" s="33">
        <f>AVERAGE(T23,U23,V23)</f>
        <v>14.100000000000001</v>
      </c>
      <c r="AD23" s="33"/>
      <c r="AE23" s="41"/>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row>
    <row r="24" spans="1:166" ht="144">
      <c r="A24" s="28">
        <v>1</v>
      </c>
      <c r="B24" s="55" t="s">
        <v>41</v>
      </c>
      <c r="C24" s="28" t="s">
        <v>40</v>
      </c>
      <c r="D24" s="54">
        <v>1</v>
      </c>
      <c r="E24" s="78"/>
      <c r="F24" s="71">
        <f>E24*D24</f>
        <v>0</v>
      </c>
      <c r="G24" s="13"/>
      <c r="H24" s="11"/>
      <c r="I24" s="9"/>
      <c r="J24" s="10"/>
      <c r="K24" s="11"/>
      <c r="L24" s="12"/>
      <c r="X24" s="5"/>
      <c r="AG24" s="1"/>
    </row>
    <row r="25" spans="1:166" ht="144">
      <c r="A25" s="28">
        <v>2</v>
      </c>
      <c r="B25" s="55" t="s">
        <v>43</v>
      </c>
      <c r="C25" s="28" t="s">
        <v>40</v>
      </c>
      <c r="D25" s="54">
        <v>1</v>
      </c>
      <c r="E25" s="78"/>
      <c r="F25" s="71">
        <f t="shared" ref="F25:F30" si="0">E25*D25</f>
        <v>0</v>
      </c>
      <c r="G25" s="13"/>
      <c r="H25" s="11"/>
      <c r="I25" s="9"/>
      <c r="J25" s="10"/>
      <c r="K25" s="11"/>
      <c r="L25" s="12"/>
      <c r="X25" s="5"/>
    </row>
    <row r="26" spans="1:166" ht="144">
      <c r="A26" s="28">
        <v>3</v>
      </c>
      <c r="B26" s="27" t="s">
        <v>44</v>
      </c>
      <c r="C26" s="28" t="s">
        <v>40</v>
      </c>
      <c r="D26" s="54">
        <v>1</v>
      </c>
      <c r="E26" s="78"/>
      <c r="F26" s="71">
        <f t="shared" si="0"/>
        <v>0</v>
      </c>
      <c r="G26" s="13"/>
      <c r="H26" s="11"/>
      <c r="I26" s="9"/>
      <c r="J26" s="10"/>
      <c r="K26" s="11"/>
      <c r="L26" s="12"/>
      <c r="X26" s="5"/>
    </row>
    <row r="27" spans="1:166" ht="144">
      <c r="A27" s="28">
        <v>4</v>
      </c>
      <c r="B27" s="27" t="s">
        <v>45</v>
      </c>
      <c r="C27" s="28" t="s">
        <v>40</v>
      </c>
      <c r="D27" s="54">
        <v>1</v>
      </c>
      <c r="E27" s="78"/>
      <c r="F27" s="71">
        <f t="shared" si="0"/>
        <v>0</v>
      </c>
      <c r="G27" s="13"/>
      <c r="H27" s="11"/>
      <c r="I27" s="9"/>
      <c r="J27" s="10"/>
      <c r="K27" s="11"/>
      <c r="L27" s="12"/>
      <c r="X27" s="5"/>
    </row>
    <row r="28" spans="1:166" ht="144">
      <c r="A28" s="28">
        <v>5</v>
      </c>
      <c r="B28" s="56" t="s">
        <v>57</v>
      </c>
      <c r="C28" s="28" t="s">
        <v>40</v>
      </c>
      <c r="D28" s="54">
        <v>1</v>
      </c>
      <c r="E28" s="78"/>
      <c r="F28" s="71">
        <f t="shared" si="0"/>
        <v>0</v>
      </c>
      <c r="G28" s="13"/>
      <c r="H28" s="11"/>
      <c r="I28" s="9"/>
      <c r="J28" s="10"/>
      <c r="K28" s="11"/>
      <c r="L28" s="12"/>
      <c r="O28" s="31"/>
      <c r="X28" s="5"/>
    </row>
    <row r="29" spans="1:166" ht="162">
      <c r="A29" s="28">
        <v>6</v>
      </c>
      <c r="B29" s="56" t="s">
        <v>60</v>
      </c>
      <c r="C29" s="28" t="s">
        <v>1</v>
      </c>
      <c r="D29" s="54">
        <v>1</v>
      </c>
      <c r="E29" s="78"/>
      <c r="F29" s="71">
        <f t="shared" si="0"/>
        <v>0</v>
      </c>
      <c r="G29" s="7"/>
      <c r="H29" s="8"/>
      <c r="I29" s="9"/>
      <c r="J29" s="10"/>
      <c r="K29" s="11"/>
      <c r="L29" s="12"/>
      <c r="X29" s="5"/>
    </row>
    <row r="30" spans="1:166" ht="144">
      <c r="A30" s="28">
        <v>7</v>
      </c>
      <c r="B30" s="56" t="s">
        <v>46</v>
      </c>
      <c r="C30" s="28" t="s">
        <v>1</v>
      </c>
      <c r="D30" s="54">
        <v>1</v>
      </c>
      <c r="E30" s="78"/>
      <c r="F30" s="71">
        <f t="shared" si="0"/>
        <v>0</v>
      </c>
      <c r="G30" s="7"/>
      <c r="H30" s="8"/>
      <c r="I30" s="9"/>
      <c r="J30" s="10"/>
      <c r="K30" s="11"/>
      <c r="L30" s="12"/>
      <c r="X30" s="5"/>
    </row>
    <row r="31" spans="1:166" ht="42" customHeight="1">
      <c r="A31" s="107" t="s">
        <v>27</v>
      </c>
      <c r="B31" s="107"/>
      <c r="C31" s="107"/>
      <c r="D31" s="107"/>
      <c r="E31" s="107"/>
      <c r="F31" s="72">
        <f>SUM(F24:F30)</f>
        <v>0</v>
      </c>
      <c r="G31" s="26">
        <v>3.31</v>
      </c>
      <c r="H31" s="14" t="e">
        <f>+G31*#REF!</f>
        <v>#REF!</v>
      </c>
      <c r="I31" s="15" t="e">
        <f>+#REF!*G31</f>
        <v>#REF!</v>
      </c>
      <c r="J31" s="16">
        <v>24.29</v>
      </c>
      <c r="K31" s="17" t="e">
        <f>+J31*#REF!</f>
        <v>#REF!</v>
      </c>
      <c r="L31" s="18" t="e">
        <f>+#REF!*J31</f>
        <v>#REF!</v>
      </c>
      <c r="M31" s="5"/>
      <c r="N31" s="5"/>
      <c r="O31" s="5"/>
      <c r="P31" s="5"/>
      <c r="Q31" s="5"/>
      <c r="R31" s="5">
        <v>60</v>
      </c>
      <c r="S31" s="5">
        <v>45</v>
      </c>
      <c r="T31" s="5"/>
      <c r="U31" s="5">
        <v>63.88</v>
      </c>
      <c r="V31" s="5">
        <v>72.81</v>
      </c>
      <c r="W31" s="5"/>
      <c r="X31" s="5">
        <f>AVERAGE(T31,U31,V31)</f>
        <v>68.344999999999999</v>
      </c>
      <c r="Y31" s="5"/>
      <c r="Z31" s="5"/>
      <c r="AA31" s="5"/>
      <c r="AB31" s="5"/>
      <c r="AC31" s="5"/>
    </row>
    <row r="32" spans="1:166" ht="36.75" customHeight="1">
      <c r="A32" s="110" t="s">
        <v>26</v>
      </c>
      <c r="B32" s="111"/>
      <c r="C32" s="111"/>
      <c r="D32" s="111"/>
      <c r="E32" s="111"/>
      <c r="F32" s="111"/>
      <c r="G32" s="13">
        <v>6.96</v>
      </c>
      <c r="H32" s="11" t="e">
        <f>+G32*#REF!</f>
        <v>#REF!</v>
      </c>
      <c r="I32" s="9" t="e">
        <f>+#REF!*G32</f>
        <v>#REF!</v>
      </c>
      <c r="J32" s="10">
        <v>6.96</v>
      </c>
      <c r="K32" s="11" t="e">
        <f>+J32*#REF!</f>
        <v>#REF!</v>
      </c>
      <c r="L32" s="12" t="e">
        <f>+J32*#REF!</f>
        <v>#REF!</v>
      </c>
      <c r="P32" s="4">
        <v>4.4000000000000004</v>
      </c>
      <c r="R32" s="4">
        <v>4.5</v>
      </c>
      <c r="S32" s="4">
        <v>5</v>
      </c>
      <c r="X32" s="5"/>
    </row>
    <row r="33" spans="1:166" s="34" customFormat="1" ht="42" customHeight="1">
      <c r="A33" s="51" t="s">
        <v>13</v>
      </c>
      <c r="B33" s="51" t="s">
        <v>14</v>
      </c>
      <c r="C33" s="51" t="s">
        <v>15</v>
      </c>
      <c r="D33" s="58" t="s">
        <v>16</v>
      </c>
      <c r="E33" s="77" t="s">
        <v>17</v>
      </c>
      <c r="F33" s="52" t="s">
        <v>18</v>
      </c>
      <c r="G33" s="42">
        <v>6.96</v>
      </c>
      <c r="H33" s="43" t="e">
        <f>+G33*#REF!</f>
        <v>#REF!</v>
      </c>
      <c r="I33" s="44" t="e">
        <f>+#REF!*G33</f>
        <v>#REF!</v>
      </c>
      <c r="J33" s="45">
        <v>6.96</v>
      </c>
      <c r="K33" s="43" t="e">
        <f>+J33*#REF!</f>
        <v>#REF!</v>
      </c>
      <c r="L33" s="46" t="e">
        <f>+J33*#REF!</f>
        <v>#REF!</v>
      </c>
      <c r="P33" s="34">
        <v>7.55</v>
      </c>
      <c r="R33" s="34">
        <v>12.5</v>
      </c>
      <c r="S33" s="34">
        <v>8</v>
      </c>
      <c r="T33" s="34">
        <v>12.9</v>
      </c>
      <c r="V33" s="34">
        <v>15.3</v>
      </c>
      <c r="X33" s="33">
        <f>AVERAGE(T33,U33,V33)</f>
        <v>14.100000000000001</v>
      </c>
      <c r="AD33" s="33"/>
      <c r="AE33" s="41"/>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row>
    <row r="34" spans="1:166" ht="126">
      <c r="A34" s="28">
        <v>1</v>
      </c>
      <c r="B34" s="32" t="s">
        <v>47</v>
      </c>
      <c r="C34" s="28" t="s">
        <v>1</v>
      </c>
      <c r="D34" s="54">
        <v>1</v>
      </c>
      <c r="E34" s="78"/>
      <c r="F34" s="71">
        <f>E34*D34</f>
        <v>0</v>
      </c>
      <c r="G34" s="13"/>
      <c r="H34" s="11"/>
      <c r="I34" s="9"/>
      <c r="J34" s="10"/>
      <c r="K34" s="11"/>
      <c r="L34" s="12"/>
      <c r="X34" s="5"/>
      <c r="AG34" s="1"/>
    </row>
    <row r="35" spans="1:166" ht="42" customHeight="1">
      <c r="A35" s="107" t="s">
        <v>28</v>
      </c>
      <c r="B35" s="107"/>
      <c r="C35" s="107"/>
      <c r="D35" s="107"/>
      <c r="E35" s="107"/>
      <c r="F35" s="72">
        <f>SUM(F34)</f>
        <v>0</v>
      </c>
      <c r="G35" s="26">
        <v>3.31</v>
      </c>
      <c r="H35" s="14" t="e">
        <f>+G35*#REF!</f>
        <v>#REF!</v>
      </c>
      <c r="I35" s="15" t="e">
        <f>+#REF!*G35</f>
        <v>#REF!</v>
      </c>
      <c r="J35" s="16">
        <v>24.29</v>
      </c>
      <c r="K35" s="17" t="e">
        <f>+J35*#REF!</f>
        <v>#REF!</v>
      </c>
      <c r="L35" s="18" t="e">
        <f>+#REF!*J35</f>
        <v>#REF!</v>
      </c>
      <c r="M35" s="5"/>
      <c r="N35" s="5"/>
      <c r="O35" s="5"/>
      <c r="P35" s="5"/>
      <c r="Q35" s="5"/>
      <c r="R35" s="5">
        <v>60</v>
      </c>
      <c r="S35" s="5">
        <v>45</v>
      </c>
      <c r="T35" s="5"/>
      <c r="U35" s="5">
        <v>63.88</v>
      </c>
      <c r="V35" s="5">
        <v>72.81</v>
      </c>
      <c r="W35" s="5"/>
      <c r="X35" s="5">
        <f>AVERAGE(T35,U35,V35)</f>
        <v>68.344999999999999</v>
      </c>
      <c r="Y35" s="5"/>
      <c r="Z35" s="5"/>
      <c r="AA35" s="5"/>
      <c r="AB35" s="5"/>
      <c r="AC35" s="5"/>
    </row>
    <row r="36" spans="1:166" ht="36.75" customHeight="1">
      <c r="A36" s="110" t="s">
        <v>29</v>
      </c>
      <c r="B36" s="111"/>
      <c r="C36" s="111"/>
      <c r="D36" s="111"/>
      <c r="E36" s="111"/>
      <c r="F36" s="111"/>
      <c r="G36" s="13">
        <v>6.96</v>
      </c>
      <c r="H36" s="11" t="e">
        <f>+G36*#REF!</f>
        <v>#REF!</v>
      </c>
      <c r="I36" s="9" t="e">
        <f>+#REF!*G36</f>
        <v>#REF!</v>
      </c>
      <c r="J36" s="10">
        <v>6.96</v>
      </c>
      <c r="K36" s="11" t="e">
        <f>+J36*#REF!</f>
        <v>#REF!</v>
      </c>
      <c r="L36" s="12" t="e">
        <f>+J36*#REF!</f>
        <v>#REF!</v>
      </c>
      <c r="P36" s="4">
        <v>4.4000000000000004</v>
      </c>
      <c r="R36" s="4">
        <v>4.5</v>
      </c>
      <c r="S36" s="4">
        <v>5</v>
      </c>
      <c r="X36" s="5"/>
    </row>
    <row r="37" spans="1:166" s="34" customFormat="1" ht="42" customHeight="1">
      <c r="A37" s="51" t="s">
        <v>13</v>
      </c>
      <c r="B37" s="51" t="s">
        <v>14</v>
      </c>
      <c r="C37" s="51" t="s">
        <v>15</v>
      </c>
      <c r="D37" s="58" t="s">
        <v>16</v>
      </c>
      <c r="E37" s="77" t="s">
        <v>17</v>
      </c>
      <c r="F37" s="52" t="s">
        <v>18</v>
      </c>
      <c r="G37" s="42">
        <v>6.96</v>
      </c>
      <c r="H37" s="43" t="e">
        <f>+G37*#REF!</f>
        <v>#REF!</v>
      </c>
      <c r="I37" s="44" t="e">
        <f>+#REF!*G37</f>
        <v>#REF!</v>
      </c>
      <c r="J37" s="45">
        <v>6.96</v>
      </c>
      <c r="K37" s="43" t="e">
        <f>+J37*#REF!</f>
        <v>#REF!</v>
      </c>
      <c r="L37" s="46" t="e">
        <f>+J37*#REF!</f>
        <v>#REF!</v>
      </c>
      <c r="P37" s="34">
        <v>7.55</v>
      </c>
      <c r="R37" s="34">
        <v>12.5</v>
      </c>
      <c r="S37" s="34">
        <v>8</v>
      </c>
      <c r="T37" s="34">
        <v>12.9</v>
      </c>
      <c r="V37" s="34">
        <v>15.3</v>
      </c>
      <c r="X37" s="33">
        <f>AVERAGE(T37,U37,V37)</f>
        <v>14.100000000000001</v>
      </c>
      <c r="AD37" s="33"/>
      <c r="AE37" s="41"/>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row>
    <row r="38" spans="1:166" ht="162">
      <c r="A38" s="28">
        <v>1</v>
      </c>
      <c r="B38" s="32" t="s">
        <v>59</v>
      </c>
      <c r="C38" s="28" t="s">
        <v>1</v>
      </c>
      <c r="D38" s="54">
        <v>1</v>
      </c>
      <c r="E38" s="78"/>
      <c r="F38" s="71">
        <f>E38*D38</f>
        <v>0</v>
      </c>
      <c r="G38" s="13"/>
      <c r="H38" s="11"/>
      <c r="I38" s="9"/>
      <c r="J38" s="10"/>
      <c r="K38" s="11"/>
      <c r="L38" s="12"/>
      <c r="X38" s="5"/>
      <c r="AG38" s="1"/>
    </row>
    <row r="39" spans="1:166" ht="42" customHeight="1">
      <c r="A39" s="107" t="s">
        <v>30</v>
      </c>
      <c r="B39" s="107"/>
      <c r="C39" s="107"/>
      <c r="D39" s="107"/>
      <c r="E39" s="107"/>
      <c r="F39" s="72">
        <f>SUM(F38)</f>
        <v>0</v>
      </c>
      <c r="G39" s="26">
        <v>3.31</v>
      </c>
      <c r="H39" s="14" t="e">
        <f>+G39*#REF!</f>
        <v>#REF!</v>
      </c>
      <c r="I39" s="15" t="e">
        <f>+#REF!*G39</f>
        <v>#REF!</v>
      </c>
      <c r="J39" s="16">
        <v>24.29</v>
      </c>
      <c r="K39" s="17" t="e">
        <f>+J39*#REF!</f>
        <v>#REF!</v>
      </c>
      <c r="L39" s="18" t="e">
        <f>+#REF!*J39</f>
        <v>#REF!</v>
      </c>
      <c r="M39" s="5"/>
      <c r="N39" s="5"/>
      <c r="O39" s="5"/>
      <c r="P39" s="5"/>
      <c r="Q39" s="5"/>
      <c r="R39" s="5">
        <v>60</v>
      </c>
      <c r="S39" s="5">
        <v>45</v>
      </c>
      <c r="T39" s="5"/>
      <c r="U39" s="5">
        <v>63.88</v>
      </c>
      <c r="V39" s="5">
        <v>72.81</v>
      </c>
      <c r="W39" s="5"/>
      <c r="X39" s="5">
        <f>AVERAGE(T39,U39,V39)</f>
        <v>68.344999999999999</v>
      </c>
      <c r="Y39" s="5"/>
      <c r="Z39" s="5"/>
      <c r="AA39" s="5"/>
      <c r="AB39" s="5"/>
      <c r="AC39" s="5"/>
    </row>
    <row r="40" spans="1:166" ht="36.75" customHeight="1">
      <c r="A40" s="110" t="s">
        <v>31</v>
      </c>
      <c r="B40" s="111"/>
      <c r="C40" s="111"/>
      <c r="D40" s="111"/>
      <c r="E40" s="111"/>
      <c r="F40" s="111"/>
      <c r="G40" s="13">
        <v>6.96</v>
      </c>
      <c r="H40" s="11" t="e">
        <f>+G40*#REF!</f>
        <v>#REF!</v>
      </c>
      <c r="I40" s="9" t="e">
        <f>+#REF!*G40</f>
        <v>#REF!</v>
      </c>
      <c r="J40" s="10">
        <v>6.96</v>
      </c>
      <c r="K40" s="11" t="e">
        <f>+J40*#REF!</f>
        <v>#REF!</v>
      </c>
      <c r="L40" s="12" t="e">
        <f>+J40*#REF!</f>
        <v>#REF!</v>
      </c>
      <c r="P40" s="4">
        <v>4.4000000000000004</v>
      </c>
      <c r="R40" s="4">
        <v>4.5</v>
      </c>
      <c r="S40" s="4">
        <v>5</v>
      </c>
      <c r="X40" s="5"/>
    </row>
    <row r="41" spans="1:166" s="34" customFormat="1" ht="42" customHeight="1">
      <c r="A41" s="51" t="s">
        <v>13</v>
      </c>
      <c r="B41" s="51" t="s">
        <v>14</v>
      </c>
      <c r="C41" s="51" t="s">
        <v>15</v>
      </c>
      <c r="D41" s="58" t="s">
        <v>16</v>
      </c>
      <c r="E41" s="77" t="s">
        <v>17</v>
      </c>
      <c r="F41" s="52" t="s">
        <v>18</v>
      </c>
      <c r="G41" s="42">
        <v>6.96</v>
      </c>
      <c r="H41" s="43" t="e">
        <f>+G41*#REF!</f>
        <v>#REF!</v>
      </c>
      <c r="I41" s="44" t="e">
        <f>+#REF!*G41</f>
        <v>#REF!</v>
      </c>
      <c r="J41" s="45">
        <v>6.96</v>
      </c>
      <c r="K41" s="43" t="e">
        <f>+J41*#REF!</f>
        <v>#REF!</v>
      </c>
      <c r="L41" s="46" t="e">
        <f>+J41*#REF!</f>
        <v>#REF!</v>
      </c>
      <c r="P41" s="34">
        <v>7.55</v>
      </c>
      <c r="R41" s="34">
        <v>12.5</v>
      </c>
      <c r="S41" s="34">
        <v>8</v>
      </c>
      <c r="T41" s="34">
        <v>12.9</v>
      </c>
      <c r="V41" s="34">
        <v>15.3</v>
      </c>
      <c r="X41" s="33">
        <f>AVERAGE(T41,U41,V41)</f>
        <v>14.100000000000001</v>
      </c>
      <c r="AD41" s="33"/>
      <c r="AE41" s="41"/>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row>
    <row r="42" spans="1:166" ht="126">
      <c r="A42" s="28">
        <v>1</v>
      </c>
      <c r="B42" s="32" t="s">
        <v>64</v>
      </c>
      <c r="C42" s="28" t="s">
        <v>1</v>
      </c>
      <c r="D42" s="54">
        <v>1</v>
      </c>
      <c r="E42" s="78"/>
      <c r="F42" s="71">
        <f>E42*D42</f>
        <v>0</v>
      </c>
      <c r="G42" s="13"/>
      <c r="H42" s="11"/>
      <c r="I42" s="9"/>
      <c r="J42" s="10"/>
      <c r="K42" s="11"/>
      <c r="L42" s="12"/>
      <c r="X42" s="5"/>
      <c r="AG42" s="1"/>
    </row>
    <row r="43" spans="1:166" ht="42" customHeight="1">
      <c r="A43" s="107" t="s">
        <v>32</v>
      </c>
      <c r="B43" s="107"/>
      <c r="C43" s="107"/>
      <c r="D43" s="107"/>
      <c r="E43" s="107"/>
      <c r="F43" s="72">
        <f>SUM(F42)</f>
        <v>0</v>
      </c>
      <c r="G43" s="26">
        <v>3.31</v>
      </c>
      <c r="H43" s="14" t="e">
        <f>+G43*#REF!</f>
        <v>#REF!</v>
      </c>
      <c r="I43" s="15" t="e">
        <f>+#REF!*G43</f>
        <v>#REF!</v>
      </c>
      <c r="J43" s="16">
        <v>24.29</v>
      </c>
      <c r="K43" s="17" t="e">
        <f>+J43*#REF!</f>
        <v>#REF!</v>
      </c>
      <c r="L43" s="18" t="e">
        <f>+#REF!*J43</f>
        <v>#REF!</v>
      </c>
      <c r="M43" s="5"/>
      <c r="N43" s="5"/>
      <c r="O43" s="5"/>
      <c r="P43" s="5"/>
      <c r="Q43" s="5"/>
      <c r="R43" s="5">
        <v>60</v>
      </c>
      <c r="S43" s="5">
        <v>45</v>
      </c>
      <c r="T43" s="5"/>
      <c r="U43" s="5">
        <v>63.88</v>
      </c>
      <c r="V43" s="5">
        <v>72.81</v>
      </c>
      <c r="W43" s="5"/>
      <c r="X43" s="5">
        <f>AVERAGE(T43,U43,V43)</f>
        <v>68.344999999999999</v>
      </c>
      <c r="Y43" s="5"/>
      <c r="Z43" s="5"/>
      <c r="AA43" s="5"/>
      <c r="AB43" s="5"/>
      <c r="AC43" s="5"/>
    </row>
    <row r="44" spans="1:166" ht="36.75" customHeight="1">
      <c r="A44" s="110" t="s">
        <v>33</v>
      </c>
      <c r="B44" s="111"/>
      <c r="C44" s="111"/>
      <c r="D44" s="111"/>
      <c r="E44" s="111"/>
      <c r="F44" s="111"/>
      <c r="G44" s="13">
        <v>6.96</v>
      </c>
      <c r="H44" s="11" t="e">
        <f>+G44*#REF!</f>
        <v>#REF!</v>
      </c>
      <c r="I44" s="9" t="e">
        <f>+#REF!*G44</f>
        <v>#REF!</v>
      </c>
      <c r="J44" s="10">
        <v>6.96</v>
      </c>
      <c r="K44" s="11" t="e">
        <f>+J44*#REF!</f>
        <v>#REF!</v>
      </c>
      <c r="L44" s="12" t="e">
        <f>+J44*#REF!</f>
        <v>#REF!</v>
      </c>
      <c r="P44" s="4">
        <v>4.4000000000000004</v>
      </c>
      <c r="R44" s="4">
        <v>4.5</v>
      </c>
      <c r="S44" s="4">
        <v>5</v>
      </c>
      <c r="X44" s="5"/>
    </row>
    <row r="45" spans="1:166" s="34" customFormat="1" ht="42" customHeight="1">
      <c r="A45" s="51" t="s">
        <v>13</v>
      </c>
      <c r="B45" s="51" t="s">
        <v>14</v>
      </c>
      <c r="C45" s="51" t="s">
        <v>15</v>
      </c>
      <c r="D45" s="58" t="s">
        <v>16</v>
      </c>
      <c r="E45" s="77" t="s">
        <v>17</v>
      </c>
      <c r="F45" s="52" t="s">
        <v>18</v>
      </c>
      <c r="G45" s="42">
        <v>6.96</v>
      </c>
      <c r="H45" s="43" t="e">
        <f>+G45*#REF!</f>
        <v>#REF!</v>
      </c>
      <c r="I45" s="44" t="e">
        <f>+#REF!*G45</f>
        <v>#REF!</v>
      </c>
      <c r="J45" s="45">
        <v>6.96</v>
      </c>
      <c r="K45" s="43" t="e">
        <f>+J45*#REF!</f>
        <v>#REF!</v>
      </c>
      <c r="L45" s="46" t="e">
        <f>+J45*#REF!</f>
        <v>#REF!</v>
      </c>
      <c r="P45" s="34">
        <v>7.55</v>
      </c>
      <c r="R45" s="34">
        <v>12.5</v>
      </c>
      <c r="S45" s="34">
        <v>8</v>
      </c>
      <c r="T45" s="34">
        <v>12.9</v>
      </c>
      <c r="V45" s="34">
        <v>15.3</v>
      </c>
      <c r="X45" s="33">
        <f>AVERAGE(T45,U45,V45)</f>
        <v>14.100000000000001</v>
      </c>
      <c r="AD45" s="33"/>
      <c r="AE45" s="41"/>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row>
    <row r="46" spans="1:166" ht="126">
      <c r="A46" s="28">
        <v>1</v>
      </c>
      <c r="B46" s="32" t="s">
        <v>48</v>
      </c>
      <c r="C46" s="28" t="s">
        <v>1</v>
      </c>
      <c r="D46" s="54">
        <v>1</v>
      </c>
      <c r="E46" s="78"/>
      <c r="F46" s="71">
        <f>E46*D46</f>
        <v>0</v>
      </c>
      <c r="G46" s="13"/>
      <c r="H46" s="11"/>
      <c r="I46" s="9"/>
      <c r="J46" s="10"/>
      <c r="K46" s="11"/>
      <c r="L46" s="12"/>
      <c r="X46" s="5"/>
      <c r="AG46" s="1"/>
    </row>
    <row r="47" spans="1:166" ht="42" customHeight="1">
      <c r="A47" s="107" t="s">
        <v>34</v>
      </c>
      <c r="B47" s="107"/>
      <c r="C47" s="107"/>
      <c r="D47" s="107"/>
      <c r="E47" s="107"/>
      <c r="F47" s="72">
        <f>SUM(F46)</f>
        <v>0</v>
      </c>
      <c r="G47" s="26">
        <v>3.31</v>
      </c>
      <c r="H47" s="14" t="e">
        <f>+G47*#REF!</f>
        <v>#REF!</v>
      </c>
      <c r="I47" s="15" t="e">
        <f>+#REF!*G47</f>
        <v>#REF!</v>
      </c>
      <c r="J47" s="16">
        <v>24.29</v>
      </c>
      <c r="K47" s="17" t="e">
        <f>+J47*#REF!</f>
        <v>#REF!</v>
      </c>
      <c r="L47" s="18" t="e">
        <f>+#REF!*J47</f>
        <v>#REF!</v>
      </c>
      <c r="M47" s="5"/>
      <c r="N47" s="5"/>
      <c r="O47" s="5"/>
      <c r="P47" s="5"/>
      <c r="Q47" s="5"/>
      <c r="R47" s="5">
        <v>60</v>
      </c>
      <c r="S47" s="5">
        <v>45</v>
      </c>
      <c r="T47" s="5"/>
      <c r="U47" s="5">
        <v>63.88</v>
      </c>
      <c r="V47" s="5">
        <v>72.81</v>
      </c>
      <c r="W47" s="5"/>
      <c r="X47" s="5">
        <f>AVERAGE(T47,U47,V47)</f>
        <v>68.344999999999999</v>
      </c>
      <c r="Y47" s="5"/>
      <c r="Z47" s="5"/>
      <c r="AA47" s="5"/>
      <c r="AB47" s="5"/>
      <c r="AC47" s="5"/>
    </row>
    <row r="48" spans="1:166" ht="36.75" customHeight="1">
      <c r="A48" s="110" t="s">
        <v>35</v>
      </c>
      <c r="B48" s="111"/>
      <c r="C48" s="111"/>
      <c r="D48" s="111"/>
      <c r="E48" s="111"/>
      <c r="F48" s="111"/>
      <c r="G48" s="13">
        <v>6.96</v>
      </c>
      <c r="H48" s="11" t="e">
        <f>+G48*#REF!</f>
        <v>#REF!</v>
      </c>
      <c r="I48" s="9" t="e">
        <f>+#REF!*G48</f>
        <v>#REF!</v>
      </c>
      <c r="J48" s="10">
        <v>6.96</v>
      </c>
      <c r="K48" s="11" t="e">
        <f>+J48*#REF!</f>
        <v>#REF!</v>
      </c>
      <c r="L48" s="12" t="e">
        <f>+J48*#REF!</f>
        <v>#REF!</v>
      </c>
      <c r="P48" s="4">
        <v>4.4000000000000004</v>
      </c>
      <c r="R48" s="4">
        <v>4.5</v>
      </c>
      <c r="S48" s="4">
        <v>5</v>
      </c>
      <c r="X48" s="5"/>
    </row>
    <row r="49" spans="1:166" s="34" customFormat="1" ht="42" customHeight="1">
      <c r="A49" s="51" t="s">
        <v>13</v>
      </c>
      <c r="B49" s="51" t="s">
        <v>14</v>
      </c>
      <c r="C49" s="51" t="s">
        <v>15</v>
      </c>
      <c r="D49" s="58" t="s">
        <v>16</v>
      </c>
      <c r="E49" s="77" t="s">
        <v>17</v>
      </c>
      <c r="F49" s="52" t="s">
        <v>18</v>
      </c>
      <c r="G49" s="42">
        <v>6.96</v>
      </c>
      <c r="H49" s="43" t="e">
        <f>+G49*#REF!</f>
        <v>#REF!</v>
      </c>
      <c r="I49" s="44" t="e">
        <f>+#REF!*G49</f>
        <v>#REF!</v>
      </c>
      <c r="J49" s="45">
        <v>6.96</v>
      </c>
      <c r="K49" s="43" t="e">
        <f>+J49*#REF!</f>
        <v>#REF!</v>
      </c>
      <c r="L49" s="46" t="e">
        <f>+J49*#REF!</f>
        <v>#REF!</v>
      </c>
      <c r="P49" s="34">
        <v>7.55</v>
      </c>
      <c r="R49" s="34">
        <v>12.5</v>
      </c>
      <c r="S49" s="34">
        <v>8</v>
      </c>
      <c r="T49" s="34">
        <v>12.9</v>
      </c>
      <c r="V49" s="34">
        <v>15.3</v>
      </c>
      <c r="X49" s="33">
        <f>AVERAGE(T49,U49,V49)</f>
        <v>14.100000000000001</v>
      </c>
      <c r="AD49" s="33"/>
      <c r="AE49" s="41"/>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row>
    <row r="50" spans="1:166" ht="126">
      <c r="A50" s="28">
        <v>1</v>
      </c>
      <c r="B50" s="32" t="s">
        <v>47</v>
      </c>
      <c r="C50" s="28" t="s">
        <v>1</v>
      </c>
      <c r="D50" s="54">
        <v>1</v>
      </c>
      <c r="E50" s="78"/>
      <c r="F50" s="71">
        <f>E50*D50</f>
        <v>0</v>
      </c>
      <c r="G50" s="13"/>
      <c r="H50" s="11"/>
      <c r="I50" s="9"/>
      <c r="J50" s="10"/>
      <c r="K50" s="11"/>
      <c r="L50" s="12"/>
      <c r="X50" s="5"/>
      <c r="AG50" s="1"/>
    </row>
    <row r="51" spans="1:166" ht="42" customHeight="1">
      <c r="A51" s="107" t="s">
        <v>36</v>
      </c>
      <c r="B51" s="107"/>
      <c r="C51" s="107"/>
      <c r="D51" s="107"/>
      <c r="E51" s="107"/>
      <c r="F51" s="72">
        <f>SUM(F50)</f>
        <v>0</v>
      </c>
      <c r="G51" s="26">
        <v>3.31</v>
      </c>
      <c r="H51" s="14" t="e">
        <f>+G51*#REF!</f>
        <v>#REF!</v>
      </c>
      <c r="I51" s="15" t="e">
        <f>+#REF!*G51</f>
        <v>#REF!</v>
      </c>
      <c r="J51" s="16">
        <v>24.29</v>
      </c>
      <c r="K51" s="17" t="e">
        <f>+J51*#REF!</f>
        <v>#REF!</v>
      </c>
      <c r="L51" s="18" t="e">
        <f>+#REF!*J51</f>
        <v>#REF!</v>
      </c>
      <c r="M51" s="5"/>
      <c r="N51" s="5"/>
      <c r="O51" s="5"/>
      <c r="P51" s="5"/>
      <c r="Q51" s="5"/>
      <c r="R51" s="5">
        <v>60</v>
      </c>
      <c r="S51" s="5">
        <v>45</v>
      </c>
      <c r="T51" s="5"/>
      <c r="U51" s="5">
        <v>63.88</v>
      </c>
      <c r="V51" s="5">
        <v>72.81</v>
      </c>
      <c r="W51" s="5"/>
      <c r="X51" s="5">
        <f>AVERAGE(T51,U51,V51)</f>
        <v>68.344999999999999</v>
      </c>
      <c r="Y51" s="5"/>
      <c r="Z51" s="5"/>
      <c r="AA51" s="5"/>
      <c r="AB51" s="5"/>
      <c r="AC51" s="5"/>
    </row>
    <row r="52" spans="1:166" ht="36.75" customHeight="1">
      <c r="A52" s="110" t="s">
        <v>37</v>
      </c>
      <c r="B52" s="111"/>
      <c r="C52" s="111"/>
      <c r="D52" s="111"/>
      <c r="E52" s="111"/>
      <c r="F52" s="111"/>
      <c r="G52" s="13">
        <v>6.96</v>
      </c>
      <c r="H52" s="11" t="e">
        <f>+G52*#REF!</f>
        <v>#REF!</v>
      </c>
      <c r="I52" s="9" t="e">
        <f>+#REF!*G52</f>
        <v>#REF!</v>
      </c>
      <c r="J52" s="10">
        <v>6.96</v>
      </c>
      <c r="K52" s="11" t="e">
        <f>+J52*#REF!</f>
        <v>#REF!</v>
      </c>
      <c r="L52" s="12" t="e">
        <f>+J52*#REF!</f>
        <v>#REF!</v>
      </c>
      <c r="P52" s="4">
        <v>4.4000000000000004</v>
      </c>
      <c r="R52" s="4">
        <v>4.5</v>
      </c>
      <c r="S52" s="4">
        <v>5</v>
      </c>
      <c r="X52" s="5"/>
    </row>
    <row r="53" spans="1:166" s="34" customFormat="1" ht="42" customHeight="1">
      <c r="A53" s="51" t="s">
        <v>13</v>
      </c>
      <c r="B53" s="51" t="s">
        <v>14</v>
      </c>
      <c r="C53" s="51" t="s">
        <v>15</v>
      </c>
      <c r="D53" s="58" t="s">
        <v>16</v>
      </c>
      <c r="E53" s="77" t="s">
        <v>17</v>
      </c>
      <c r="F53" s="52" t="s">
        <v>18</v>
      </c>
      <c r="G53" s="42">
        <v>6.96</v>
      </c>
      <c r="H53" s="43" t="e">
        <f>+G53*#REF!</f>
        <v>#REF!</v>
      </c>
      <c r="I53" s="44" t="e">
        <f>+#REF!*G53</f>
        <v>#REF!</v>
      </c>
      <c r="J53" s="45">
        <v>6.96</v>
      </c>
      <c r="K53" s="43" t="e">
        <f>+J53*#REF!</f>
        <v>#REF!</v>
      </c>
      <c r="L53" s="46" t="e">
        <f>+J53*#REF!</f>
        <v>#REF!</v>
      </c>
      <c r="P53" s="34">
        <v>7.55</v>
      </c>
      <c r="R53" s="34">
        <v>12.5</v>
      </c>
      <c r="S53" s="34">
        <v>8</v>
      </c>
      <c r="T53" s="34">
        <v>12.9</v>
      </c>
      <c r="V53" s="34">
        <v>15.3</v>
      </c>
      <c r="X53" s="33">
        <f>AVERAGE(T53,U53,V53)</f>
        <v>14.100000000000001</v>
      </c>
      <c r="AD53" s="33"/>
      <c r="AE53" s="41"/>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row>
    <row r="54" spans="1:166" ht="144">
      <c r="A54" s="28">
        <v>1</v>
      </c>
      <c r="B54" s="32" t="s">
        <v>49</v>
      </c>
      <c r="C54" s="28" t="s">
        <v>1</v>
      </c>
      <c r="D54" s="54">
        <v>1</v>
      </c>
      <c r="E54" s="78"/>
      <c r="F54" s="71">
        <f>E54*D54</f>
        <v>0</v>
      </c>
      <c r="G54" s="13"/>
      <c r="H54" s="11"/>
      <c r="I54" s="9"/>
      <c r="J54" s="10"/>
      <c r="K54" s="11"/>
      <c r="L54" s="12"/>
      <c r="X54" s="5"/>
      <c r="AG54" s="1"/>
    </row>
    <row r="55" spans="1:166" ht="180">
      <c r="A55" s="28">
        <v>2</v>
      </c>
      <c r="B55" s="55" t="s">
        <v>50</v>
      </c>
      <c r="C55" s="28" t="s">
        <v>1</v>
      </c>
      <c r="D55" s="54">
        <v>1</v>
      </c>
      <c r="E55" s="78"/>
      <c r="F55" s="71">
        <f t="shared" ref="F55:F61" si="1">E55*D55</f>
        <v>0</v>
      </c>
      <c r="G55" s="13"/>
      <c r="H55" s="11"/>
      <c r="I55" s="9"/>
      <c r="J55" s="10"/>
      <c r="K55" s="11"/>
      <c r="L55" s="12"/>
      <c r="X55" s="5"/>
    </row>
    <row r="56" spans="1:166" ht="180">
      <c r="A56" s="28">
        <v>3</v>
      </c>
      <c r="B56" s="56" t="s">
        <v>56</v>
      </c>
      <c r="C56" s="28" t="s">
        <v>1</v>
      </c>
      <c r="D56" s="54">
        <v>1</v>
      </c>
      <c r="E56" s="78"/>
      <c r="F56" s="71">
        <f t="shared" si="1"/>
        <v>0</v>
      </c>
      <c r="G56" s="13"/>
      <c r="H56" s="11"/>
      <c r="I56" s="9"/>
      <c r="J56" s="10"/>
      <c r="K56" s="11"/>
      <c r="L56" s="12"/>
      <c r="X56" s="5"/>
    </row>
    <row r="57" spans="1:166" ht="180">
      <c r="A57" s="28">
        <v>4</v>
      </c>
      <c r="B57" s="56" t="s">
        <v>51</v>
      </c>
      <c r="C57" s="28" t="s">
        <v>1</v>
      </c>
      <c r="D57" s="54">
        <v>1</v>
      </c>
      <c r="E57" s="78"/>
      <c r="F57" s="71">
        <f t="shared" si="1"/>
        <v>0</v>
      </c>
      <c r="G57" s="13"/>
      <c r="H57" s="11"/>
      <c r="I57" s="9"/>
      <c r="J57" s="10"/>
      <c r="K57" s="11"/>
      <c r="L57" s="12"/>
      <c r="X57" s="5"/>
    </row>
    <row r="58" spans="1:166" ht="180">
      <c r="A58" s="28">
        <v>5</v>
      </c>
      <c r="B58" s="56" t="s">
        <v>52</v>
      </c>
      <c r="C58" s="28" t="s">
        <v>1</v>
      </c>
      <c r="D58" s="54">
        <v>1</v>
      </c>
      <c r="E58" s="78"/>
      <c r="F58" s="71">
        <f t="shared" si="1"/>
        <v>0</v>
      </c>
      <c r="G58" s="13"/>
      <c r="H58" s="11"/>
      <c r="I58" s="9"/>
      <c r="J58" s="10"/>
      <c r="K58" s="11"/>
      <c r="L58" s="12"/>
      <c r="O58" s="31"/>
      <c r="X58" s="5"/>
    </row>
    <row r="59" spans="1:166" ht="180">
      <c r="A59" s="28">
        <v>6</v>
      </c>
      <c r="B59" s="56" t="s">
        <v>53</v>
      </c>
      <c r="C59" s="28" t="s">
        <v>1</v>
      </c>
      <c r="D59" s="54">
        <v>1</v>
      </c>
      <c r="E59" s="78"/>
      <c r="F59" s="71">
        <f t="shared" si="1"/>
        <v>0</v>
      </c>
      <c r="G59" s="7"/>
      <c r="H59" s="8"/>
      <c r="I59" s="9"/>
      <c r="J59" s="10"/>
      <c r="K59" s="11"/>
      <c r="L59" s="12"/>
      <c r="X59" s="5"/>
    </row>
    <row r="60" spans="1:166" ht="180">
      <c r="A60" s="28">
        <v>7</v>
      </c>
      <c r="B60" s="56" t="s">
        <v>55</v>
      </c>
      <c r="C60" s="28" t="s">
        <v>1</v>
      </c>
      <c r="D60" s="54">
        <v>1</v>
      </c>
      <c r="E60" s="78"/>
      <c r="F60" s="71">
        <f t="shared" si="1"/>
        <v>0</v>
      </c>
      <c r="G60" s="7"/>
      <c r="H60" s="8"/>
      <c r="I60" s="9"/>
      <c r="J60" s="10"/>
      <c r="K60" s="11"/>
      <c r="L60" s="12"/>
      <c r="X60" s="5"/>
    </row>
    <row r="61" spans="1:166" ht="144">
      <c r="A61" s="28">
        <v>8</v>
      </c>
      <c r="B61" s="27" t="s">
        <v>54</v>
      </c>
      <c r="C61" s="28" t="s">
        <v>1</v>
      </c>
      <c r="D61" s="54">
        <v>1</v>
      </c>
      <c r="E61" s="78"/>
      <c r="F61" s="71">
        <f t="shared" si="1"/>
        <v>0</v>
      </c>
      <c r="G61" s="7"/>
      <c r="H61" s="8"/>
      <c r="I61" s="9"/>
      <c r="J61" s="10"/>
      <c r="K61" s="11"/>
      <c r="L61" s="12"/>
      <c r="X61" s="5"/>
    </row>
    <row r="62" spans="1:166" ht="42" customHeight="1">
      <c r="A62" s="107" t="s">
        <v>38</v>
      </c>
      <c r="B62" s="107"/>
      <c r="C62" s="107"/>
      <c r="D62" s="107"/>
      <c r="E62" s="107"/>
      <c r="F62" s="72">
        <f>SUM(F54:F61)</f>
        <v>0</v>
      </c>
      <c r="G62" s="26">
        <v>3.31</v>
      </c>
      <c r="H62" s="14" t="e">
        <f>+G62*#REF!</f>
        <v>#REF!</v>
      </c>
      <c r="I62" s="15" t="e">
        <f>+#REF!*G62</f>
        <v>#REF!</v>
      </c>
      <c r="J62" s="16">
        <v>24.29</v>
      </c>
      <c r="K62" s="17" t="e">
        <f>+J62*#REF!</f>
        <v>#REF!</v>
      </c>
      <c r="L62" s="18" t="e">
        <f>+#REF!*J62</f>
        <v>#REF!</v>
      </c>
      <c r="M62" s="5"/>
      <c r="N62" s="5"/>
      <c r="O62" s="5"/>
      <c r="P62" s="5"/>
      <c r="Q62" s="5"/>
      <c r="R62" s="5">
        <v>60</v>
      </c>
      <c r="S62" s="5">
        <v>45</v>
      </c>
      <c r="T62" s="5"/>
      <c r="U62" s="5">
        <v>63.88</v>
      </c>
      <c r="V62" s="5">
        <v>72.81</v>
      </c>
      <c r="W62" s="5"/>
      <c r="X62" s="5">
        <f>AVERAGE(T62,U62,V62)</f>
        <v>68.344999999999999</v>
      </c>
      <c r="Y62" s="5"/>
      <c r="Z62" s="5"/>
      <c r="AA62" s="5"/>
      <c r="AB62" s="5"/>
      <c r="AC62" s="5"/>
    </row>
    <row r="63" spans="1:166" ht="7.5" customHeight="1">
      <c r="A63" s="53"/>
      <c r="B63" s="47"/>
      <c r="C63" s="53"/>
      <c r="D63" s="59"/>
      <c r="E63" s="48"/>
      <c r="F63" s="48"/>
    </row>
    <row r="64" spans="1:166" ht="57.75" customHeight="1">
      <c r="A64" s="85" t="s">
        <v>20</v>
      </c>
      <c r="B64" s="85"/>
      <c r="C64" s="85"/>
      <c r="D64" s="85"/>
      <c r="E64" s="85"/>
      <c r="F64" s="85"/>
    </row>
    <row r="65" spans="1:6" ht="20.100000000000001" customHeight="1">
      <c r="A65" s="86" t="s">
        <v>58</v>
      </c>
      <c r="B65" s="86"/>
      <c r="C65" s="86"/>
      <c r="D65" s="86"/>
      <c r="E65" s="87">
        <f>SUM(F21,F31,F35,F39,F43,F47,F51,F62)</f>
        <v>0</v>
      </c>
      <c r="F65" s="88"/>
    </row>
    <row r="66" spans="1:6" ht="20.100000000000001" customHeight="1">
      <c r="A66" s="86"/>
      <c r="B66" s="86"/>
      <c r="C66" s="86"/>
      <c r="D66" s="86"/>
      <c r="E66" s="88"/>
      <c r="F66" s="88"/>
    </row>
    <row r="67" spans="1:6" ht="20.100000000000001" customHeight="1">
      <c r="A67" s="89"/>
      <c r="B67" s="89"/>
      <c r="C67" s="89"/>
      <c r="D67" s="89"/>
      <c r="E67" s="89"/>
      <c r="F67" s="89"/>
    </row>
    <row r="68" spans="1:6" ht="42.75" customHeight="1">
      <c r="A68" s="80" t="s">
        <v>58</v>
      </c>
      <c r="B68" s="81"/>
      <c r="C68" s="81"/>
      <c r="D68" s="81"/>
      <c r="E68" s="81"/>
      <c r="F68" s="82"/>
    </row>
    <row r="69" spans="1:6" ht="20.100000000000001" customHeight="1">
      <c r="A69" s="67"/>
      <c r="B69" s="83" t="s">
        <v>21</v>
      </c>
      <c r="C69" s="83"/>
      <c r="D69" s="83"/>
      <c r="E69" s="83"/>
      <c r="F69" s="84"/>
    </row>
    <row r="70" spans="1:6" ht="20.100000000000001" customHeight="1"/>
    <row r="71" spans="1:6" ht="20.100000000000001" customHeight="1">
      <c r="A71" s="90" t="s">
        <v>61</v>
      </c>
      <c r="B71" s="90"/>
      <c r="C71" s="90"/>
      <c r="D71" s="90"/>
      <c r="E71" s="90"/>
      <c r="F71" s="90"/>
    </row>
    <row r="72" spans="1:6" ht="20.100000000000001" customHeight="1"/>
    <row r="73" spans="1:6" ht="20.100000000000001" customHeight="1"/>
    <row r="74" spans="1:6" ht="20.100000000000001" customHeight="1"/>
    <row r="75" spans="1:6" ht="20.100000000000001" customHeight="1"/>
    <row r="76" spans="1:6" ht="20.100000000000001" customHeight="1"/>
    <row r="77" spans="1:6" ht="20.100000000000001" customHeight="1"/>
    <row r="78" spans="1:6" ht="20.100000000000001" customHeight="1"/>
    <row r="79" spans="1:6" ht="20.100000000000001" customHeight="1"/>
    <row r="80" spans="1:6"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sheetData>
  <mergeCells count="29">
    <mergeCell ref="A62:E62"/>
    <mergeCell ref="A40:F40"/>
    <mergeCell ref="A43:E43"/>
    <mergeCell ref="A48:F48"/>
    <mergeCell ref="A51:E51"/>
    <mergeCell ref="A44:F44"/>
    <mergeCell ref="A47:E47"/>
    <mergeCell ref="A71:F71"/>
    <mergeCell ref="B1:F4"/>
    <mergeCell ref="B9:F9"/>
    <mergeCell ref="A11:F11"/>
    <mergeCell ref="A12:F15"/>
    <mergeCell ref="A21:E21"/>
    <mergeCell ref="A17:F17"/>
    <mergeCell ref="A18:F18"/>
    <mergeCell ref="B7:F7"/>
    <mergeCell ref="A36:F36"/>
    <mergeCell ref="A39:E39"/>
    <mergeCell ref="A32:F32"/>
    <mergeCell ref="A35:E35"/>
    <mergeCell ref="A22:F22"/>
    <mergeCell ref="A31:E31"/>
    <mergeCell ref="A52:F52"/>
    <mergeCell ref="A68:F68"/>
    <mergeCell ref="B69:F69"/>
    <mergeCell ref="A64:F64"/>
    <mergeCell ref="A65:D66"/>
    <mergeCell ref="E65:F66"/>
    <mergeCell ref="A67:F67"/>
  </mergeCells>
  <phoneticPr fontId="0" type="noConversion"/>
  <printOptions horizontalCentered="1"/>
  <pageMargins left="0.2" right="0.2" top="0.25" bottom="0.5" header="0.3" footer="0.3"/>
  <pageSetup scale="50" fitToHeight="4" orientation="portrait" r:id="rId1"/>
  <headerFooter alignWithMargins="0">
    <oddFooter>&amp;C&amp;"Arial,Bold"&amp;11&amp;KFF0000ADDENDUM 4&amp;RPage &amp;P of &amp;N</oddFooter>
  </headerFooter>
  <rowBreaks count="1" manualBreakCount="1">
    <brk id="47" max="2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A5B670-78D3-4249-AB95-52CAE9CA4ECC}">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3.xml><?xml version="1.0" encoding="utf-8"?>
<ds:datastoreItem xmlns:ds="http://schemas.openxmlformats.org/officeDocument/2006/customXml" ds:itemID="{5C139232-3932-4FCA-86A7-25480F8CD5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100% Estimate</vt:lpstr>
      <vt:lpstr>'100% Estimate'!Print_Area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Lytle</dc:creator>
  <cp:lastModifiedBy>Cepero, Lindsay</cp:lastModifiedBy>
  <cp:lastPrinted>2018-03-08T21:41:43Z</cp:lastPrinted>
  <dcterms:created xsi:type="dcterms:W3CDTF">1998-06-09T19:27:04Z</dcterms:created>
  <dcterms:modified xsi:type="dcterms:W3CDTF">2018-03-08T21:41:45Z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