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DAVID\BID\B200119DWJ - Matlacha Fishing Pier Replacement\6 - Addendum\"/>
    </mc:Choice>
  </mc:AlternateContent>
  <bookViews>
    <workbookView xWindow="28680" yWindow="-120" windowWidth="29040" windowHeight="15840" tabRatio="601"/>
  </bookViews>
  <sheets>
    <sheet name="100% Estimate" sheetId="4" r:id="rId1"/>
  </sheets>
  <definedNames>
    <definedName name="_xlnm.Print_Area" localSheetId="0">'100% Estimate'!$A$1:$F$63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4" l="1"/>
  <c r="F46" i="4" s="1"/>
  <c r="F33" i="4" l="1"/>
  <c r="F57" i="4" l="1"/>
  <c r="F58" i="4" s="1"/>
  <c r="F51" i="4" l="1"/>
  <c r="F52" i="4" s="1"/>
  <c r="F19" i="4"/>
  <c r="F27" i="4" l="1"/>
  <c r="F39" i="4" l="1"/>
  <c r="F36" i="4"/>
  <c r="F31" i="4"/>
  <c r="F22" i="4" l="1"/>
  <c r="F23" i="4" l="1"/>
  <c r="F25" i="4"/>
  <c r="F26" i="4"/>
  <c r="F28" i="4"/>
  <c r="F29" i="4"/>
  <c r="F30" i="4"/>
  <c r="F32" i="4"/>
  <c r="F34" i="4"/>
  <c r="F20" i="4"/>
  <c r="F21" i="4"/>
  <c r="F24" i="4"/>
  <c r="F35" i="4"/>
  <c r="F37" i="4"/>
  <c r="F38" i="4"/>
  <c r="F40" i="4" l="1"/>
  <c r="F60" i="4" s="1"/>
</calcChain>
</file>

<file path=xl/sharedStrings.xml><?xml version="1.0" encoding="utf-8"?>
<sst xmlns="http://schemas.openxmlformats.org/spreadsheetml/2006/main" count="119" uniqueCount="83">
  <si>
    <t>LS</t>
  </si>
  <si>
    <t>EA</t>
  </si>
  <si>
    <t>CY</t>
  </si>
  <si>
    <t>LF</t>
  </si>
  <si>
    <t>COMPANY NAME:</t>
  </si>
  <si>
    <t>SOLICITATION:</t>
  </si>
  <si>
    <t>Item</t>
  </si>
  <si>
    <t>Description</t>
  </si>
  <si>
    <t>Unit</t>
  </si>
  <si>
    <t>Quantity</t>
  </si>
  <si>
    <t>Unit Price</t>
  </si>
  <si>
    <t>Extension</t>
  </si>
  <si>
    <t>Having carefully examined the Contract Documents, Contractor proposes to furnish the following which meeting these specifications.</t>
  </si>
  <si>
    <t>101-1</t>
  </si>
  <si>
    <t>104-11</t>
  </si>
  <si>
    <t>104-12</t>
  </si>
  <si>
    <t>515-1-2</t>
  </si>
  <si>
    <t>PROJECT TOTAL</t>
  </si>
  <si>
    <t>**Quantities are not guaranteed.  Final payment will be based on actual quantities.</t>
  </si>
  <si>
    <t>(Use Words to Write Total)</t>
  </si>
  <si>
    <r>
      <t xml:space="preserve">Matlacha Fishing Pier Replacement
</t>
    </r>
    <r>
      <rPr>
        <b/>
        <i/>
        <sz val="18"/>
        <color rgb="FFFF0000"/>
        <rFont val="Arial"/>
        <family val="2"/>
      </rPr>
      <t>BASE BID</t>
    </r>
  </si>
  <si>
    <t>Pier Replacement</t>
  </si>
  <si>
    <t>110-82</t>
  </si>
  <si>
    <t>400-0-11</t>
  </si>
  <si>
    <t>400-4-5</t>
  </si>
  <si>
    <t>415-1-5</t>
  </si>
  <si>
    <t>455-34-2</t>
  </si>
  <si>
    <t>470-1A</t>
  </si>
  <si>
    <t>470-1B</t>
  </si>
  <si>
    <t>470-1C</t>
  </si>
  <si>
    <t>519-78</t>
  </si>
  <si>
    <t>1050-31-102</t>
  </si>
  <si>
    <t>1050-31-202</t>
  </si>
  <si>
    <t>999-01</t>
  </si>
  <si>
    <t>999-02</t>
  </si>
  <si>
    <t>999-03</t>
  </si>
  <si>
    <t>999-04</t>
  </si>
  <si>
    <t>999-05</t>
  </si>
  <si>
    <t>999-06</t>
  </si>
  <si>
    <t>BOND AND INSURANCE</t>
  </si>
  <si>
    <t>MOBILIZATION/DEMOBILIZATION</t>
  </si>
  <si>
    <t>FLOATING TURBIDITY BARRIER</t>
  </si>
  <si>
    <t>STAKED TURBIDITY BARRIER</t>
  </si>
  <si>
    <t>REMOVE &amp; DISPOSE OF STRUCTURAL TIMBER PIER AND PILES</t>
  </si>
  <si>
    <t>CONCRETE CLASS NS, GRAVITY WALL</t>
  </si>
  <si>
    <t>CONCRETE CLASS IV, BRIDGE SUBSTRUCTURE</t>
  </si>
  <si>
    <t>REINF STEEL- SUBSTRUCTURE</t>
  </si>
  <si>
    <t>PRESTRESSED CONCRETE PILING, 14" SQ</t>
  </si>
  <si>
    <t>TREATED TIMBER, STRUCTURAL (BLOCKING)</t>
  </si>
  <si>
    <t>TREATED TIMBER, STRUCTURAL (STRINGERS)</t>
  </si>
  <si>
    <t>TANDECK</t>
  </si>
  <si>
    <t>PIPE HANDRAIL SYSTEM - GUIDERAIL, ALUMINUM</t>
  </si>
  <si>
    <t>BOLLARDS</t>
  </si>
  <si>
    <t>UTILITY PIPE- PVC, F&amp;I 2"</t>
  </si>
  <si>
    <t>LIGHTING</t>
  </si>
  <si>
    <t>FISH CLEANING STATION</t>
  </si>
  <si>
    <t>BENCHES</t>
  </si>
  <si>
    <t>TRASH RECEPTACLES</t>
  </si>
  <si>
    <t>ROD HOLDER</t>
  </si>
  <si>
    <t>SIGNAGE</t>
  </si>
  <si>
    <t>LB</t>
  </si>
  <si>
    <t>MB</t>
  </si>
  <si>
    <t>Pier Replacement Subtotal</t>
  </si>
  <si>
    <t>Section 000A Bid Alternate - Concrete Piling</t>
  </si>
  <si>
    <t>455-34-1</t>
  </si>
  <si>
    <t>PRESTRESSED CONCRETE PILING, 12" SQ</t>
  </si>
  <si>
    <t>455-99-99</t>
  </si>
  <si>
    <t>FRP PILING, 12" x 3/8", REINFORCED AND GROUTED</t>
  </si>
  <si>
    <t xml:space="preserve">UPDATED - B200119DWJ - Matlacha Fishing Pier Replacement </t>
  </si>
  <si>
    <t>Section 000B Bid Alternate - Concrete Piling</t>
  </si>
  <si>
    <t>UTILITY PIPE- PVC, F&amp;I 2" WITH (1) STAINLESS STEEL BALL VALVE</t>
  </si>
  <si>
    <r>
      <t xml:space="preserve">Matlacha Fishing Pier Replacement
</t>
    </r>
    <r>
      <rPr>
        <b/>
        <i/>
        <sz val="18"/>
        <color rgb="FFFF0000"/>
        <rFont val="Arial"/>
        <family val="2"/>
      </rPr>
      <t>ALTERNATE OPTION A</t>
    </r>
  </si>
  <si>
    <r>
      <rPr>
        <b/>
        <sz val="16"/>
        <rFont val="Arial"/>
        <family val="2"/>
      </rPr>
      <t xml:space="preserve">ALTERNATE INSTRUCTIONS:  Contractor is to complete EITHER Alternate Option "A", Alternate Option "B", or Alternate Option "C".  </t>
    </r>
    <r>
      <rPr>
        <b/>
        <sz val="18"/>
        <rFont val="Arial"/>
        <family val="2"/>
      </rPr>
      <t xml:space="preserve">
</t>
    </r>
    <r>
      <rPr>
        <b/>
        <sz val="16"/>
        <rFont val="Arial"/>
        <family val="2"/>
      </rPr>
      <t>Do NOT provide pricing for more than one Alternate Option.</t>
    </r>
  </si>
  <si>
    <r>
      <t xml:space="preserve">Matlacha Fishing Pier Replacement
</t>
    </r>
    <r>
      <rPr>
        <b/>
        <i/>
        <sz val="18"/>
        <color rgb="FFFF0000"/>
        <rFont val="Arial"/>
        <family val="2"/>
      </rPr>
      <t>ALTERNATE OPTION B</t>
    </r>
  </si>
  <si>
    <r>
      <t xml:space="preserve">Matlacha Fishing Pier Replacement
</t>
    </r>
    <r>
      <rPr>
        <b/>
        <i/>
        <sz val="18"/>
        <color rgb="FFFF0000"/>
        <rFont val="Arial"/>
        <family val="2"/>
      </rPr>
      <t>ALTERNATE OPTION C</t>
    </r>
  </si>
  <si>
    <t>Section 000C Bid Alternate - Fiber Reinforced Polymer (FRP)</t>
  </si>
  <si>
    <t>PROJECT TOTAL BID</t>
  </si>
  <si>
    <t>ALTERNATE OPTION 01 SUBTOTAL</t>
  </si>
  <si>
    <t>ALTERNATE OPTION 02 SUBTOTAL</t>
  </si>
  <si>
    <t>ALTERNATE OPTION 03 SUBTOTAL</t>
  </si>
  <si>
    <t>PROJECT TOTAL BID:</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</si>
  <si>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color rgb="FFFF0000"/>
        <rFont val="Arial"/>
        <family val="2"/>
      </rPr>
      <t>REMINDER
Contractors shall bid ALL line items of the Base Bid and MUST bid on ONE Alternate Option.  Failure to bid all Base Bid line items and ONE Alternate Option will deem Contractor Non-Responsive and therefore ineligible for award.  
Contractor shall only bid ONE Alternate Option and such shall be chosen at the discretion of the Contractor.  Should Contractor provide pricing for more than one Alternate Option, Contractor shall be deemed Non-Responsive and therefore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</si>
  <si>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r>
      <t xml:space="preserve">Lee County Procurement Management
</t>
    </r>
    <r>
      <rPr>
        <b/>
        <u/>
        <sz val="18"/>
        <rFont val="Arial"/>
        <family val="2"/>
      </rPr>
      <t xml:space="preserve">PROPOSAL FORM
</t>
    </r>
    <r>
      <rPr>
        <b/>
        <u/>
        <sz val="18"/>
        <color rgb="FFFF0000"/>
        <rFont val="Arial"/>
        <family val="2"/>
      </rPr>
      <t>ADDENDUM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</si>
</sst>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3">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b/>
      <sz val="14"/>
      <name val="Arial"/>
      <family val="2"/>
    </font>
    <font>
      <b/>
      <i/>
      <sz val="14"/>
      <color theme="3" tint="0.39997558519241921"/>
      <name val="Arial"/>
      <family val="2"/>
    </font>
    <font>
      <b/>
      <i/>
      <sz val="20"/>
      <color theme="0"/>
      <name val="Arial"/>
      <family val="2"/>
    </font>
    <font>
      <b/>
      <i/>
      <sz val="18"/>
      <color rgb="FF000000"/>
      <name val="Arial"/>
      <family val="2"/>
    </font>
    <font>
      <b/>
      <i/>
      <sz val="18"/>
      <color rgb="FFFF0000"/>
      <name val="Arial"/>
      <family val="2"/>
    </font>
    <font>
      <sz val="11"/>
      <name val="Arial"/>
      <family val="2"/>
    </font>
    <font>
      <b/>
      <sz val="11"/>
      <name val="Arial"/>
      <family val="2"/>
    </font>
    <font>
      <b/>
      <i/>
      <sz val="14"/>
      <color rgb="FF0070C0"/>
      <name val="Arial"/>
      <family val="2"/>
    </font>
    <font>
      <sz val="14"/>
      <color rgb="FF0070C0"/>
      <name val="Arial"/>
      <family val="2"/>
    </font>
    <font>
      <u/>
      <sz val="10"/>
      <color theme="10"/>
      <name val="Arial"/>
      <family val="2"/>
    </font>
    <font>
      <sz val="12"/>
      <name val="Calibri"/>
      <family val="2"/>
      <scheme val="minor"/>
    </font>
    <font>
      <sz val="12"/>
      <color theme="1"/>
      <name val="Calibri"/>
      <family val="2"/>
      <scheme val="minor"/>
    </font>
    <font>
      <sz val="12"/>
      <color indexed="8"/>
      <name val="Calibri"/>
      <family val="2"/>
      <scheme val="minor"/>
    </font>
    <font>
      <sz val="10"/>
      <color theme="1"/>
      <name val="Arial"/>
      <family val="2"/>
    </font>
    <font>
      <b/>
      <u/>
      <sz val="18"/>
      <color rgb="FFFF0000"/>
      <name val="Arial"/>
      <family val="2"/>
    </font>
    <font>
      <b/>
      <sz val="11"/>
      <color rgb="FFFF0000"/>
      <name val="Arial"/>
      <family val="2"/>
    </font>
    <font>
      <b/>
      <sz val="18"/>
      <name val="Arial"/>
      <family val="2"/>
    </font>
    <font>
      <sz val="18"/>
      <name val="FDOT"/>
    </font>
    <font>
      <b/>
      <sz val="14"/>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xf numFmtId="44" fontId="2" fillId="0" borderId="0" applyFont="0" applyFill="0" applyBorder="0" applyAlignment="0" applyProtection="0"/>
    <xf numFmtId="0" fontId="5" fillId="0" borderId="0"/>
    <xf numFmtId="0" fontId="5" fillId="0" borderId="0"/>
    <xf numFmtId="0" fontId="1" fillId="0" borderId="0"/>
    <xf numFmtId="0" fontId="23" fillId="0" borderId="0" applyNumberFormat="0" applyFill="0" applyBorder="0" applyAlignment="0" applyProtection="0"/>
  </cellStyleXfs>
  <cellXfs count="87">
    <xf numFmtId="0" fontId="0" fillId="0" borderId="0" xfId="0"/>
    <xf numFmtId="0" fontId="0" fillId="0" borderId="0" xfId="0" applyFill="1" applyAlignment="1">
      <alignment vertical="center"/>
    </xf>
    <xf numFmtId="44" fontId="0" fillId="0" borderId="0" xfId="0" applyNumberFormat="1" applyFill="1" applyBorder="1" applyAlignment="1">
      <alignment horizontal="center" vertical="center"/>
    </xf>
    <xf numFmtId="44" fontId="0" fillId="0" borderId="6" xfId="0" applyNumberFormat="1" applyFill="1" applyBorder="1" applyAlignment="1">
      <alignment horizontal="center" vertical="center"/>
    </xf>
    <xf numFmtId="44" fontId="12" fillId="0" borderId="1" xfId="0" applyNumberFormat="1" applyFont="1" applyFill="1" applyBorder="1" applyAlignment="1">
      <alignment horizontal="right" vertical="center"/>
    </xf>
    <xf numFmtId="0" fontId="3" fillId="0" borderId="0" xfId="0" applyFont="1" applyFill="1" applyBorder="1" applyAlignment="1">
      <alignment vertical="center"/>
    </xf>
    <xf numFmtId="0" fontId="7" fillId="0" borderId="0" xfId="0" applyFont="1" applyBorder="1" applyAlignment="1">
      <alignment horizontal="center" vertical="center" wrapText="1"/>
    </xf>
    <xf numFmtId="44" fontId="7" fillId="0" borderId="0" xfId="0" applyNumberFormat="1"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5" fillId="0" borderId="6" xfId="0" applyFont="1"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44" fontId="12" fillId="0" borderId="1" xfId="1" applyFont="1" applyFill="1" applyBorder="1" applyAlignment="1">
      <alignment horizontal="righ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44" fontId="14" fillId="2" borderId="11" xfId="0" applyNumberFormat="1" applyFont="1" applyFill="1" applyBorder="1" applyAlignment="1">
      <alignment horizontal="center" vertical="center"/>
    </xf>
    <xf numFmtId="44" fontId="12" fillId="3" borderId="1" xfId="0" applyNumberFormat="1" applyFont="1" applyFill="1" applyBorder="1" applyAlignment="1">
      <alignment horizontal="right" vertical="center"/>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164" fontId="5" fillId="5" borderId="1" xfId="0" applyNumberFormat="1" applyFont="1" applyFill="1" applyBorder="1" applyAlignment="1">
      <alignment horizontal="center" vertical="center" wrapText="1"/>
    </xf>
    <xf numFmtId="0" fontId="0" fillId="0" borderId="0" xfId="0" applyFill="1"/>
    <xf numFmtId="0" fontId="0" fillId="0" borderId="0" xfId="0" applyFill="1" applyBorder="1"/>
    <xf numFmtId="0" fontId="0" fillId="0" borderId="3" xfId="0" applyBorder="1"/>
    <xf numFmtId="0" fontId="15" fillId="4" borderId="3" xfId="0" applyFont="1" applyFill="1" applyBorder="1" applyAlignment="1">
      <alignment horizontal="left" vertical="center"/>
    </xf>
    <xf numFmtId="0" fontId="15" fillId="4" borderId="10" xfId="0" applyFont="1" applyFill="1" applyBorder="1" applyAlignment="1">
      <alignment horizontal="left" vertical="center"/>
    </xf>
    <xf numFmtId="0" fontId="15" fillId="4" borderId="2" xfId="0" applyFont="1" applyFill="1" applyBorder="1" applyAlignment="1">
      <alignment horizontal="left" vertical="center"/>
    </xf>
    <xf numFmtId="0" fontId="24" fillId="0" borderId="1" xfId="5" applyFont="1" applyBorder="1" applyAlignment="1">
      <alignment horizontal="center"/>
    </xf>
    <xf numFmtId="0" fontId="25" fillId="0" borderId="1" xfId="0" applyFont="1" applyBorder="1" applyAlignment="1">
      <alignment horizontal="center"/>
    </xf>
    <xf numFmtId="0" fontId="25" fillId="0" borderId="1" xfId="0" applyFont="1" applyBorder="1" applyAlignment="1">
      <alignment vertical="center"/>
    </xf>
    <xf numFmtId="0" fontId="25" fillId="0" borderId="1" xfId="0" applyFont="1" applyBorder="1" applyAlignment="1">
      <alignment horizontal="left" vertical="center"/>
    </xf>
    <xf numFmtId="0" fontId="25" fillId="0" borderId="1" xfId="0" applyFont="1" applyBorder="1"/>
    <xf numFmtId="0" fontId="24" fillId="0" borderId="1" xfId="0" applyFont="1" applyBorder="1" applyAlignment="1">
      <alignment horizontal="left" vertical="center"/>
    </xf>
    <xf numFmtId="0" fontId="25" fillId="0" borderId="1" xfId="0" applyFont="1" applyBorder="1" applyAlignment="1">
      <alignment horizontal="center" vertical="center"/>
    </xf>
    <xf numFmtId="1" fontId="26"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0" fontId="25" fillId="0" borderId="1" xfId="0" applyFont="1" applyFill="1" applyBorder="1" applyAlignment="1">
      <alignment horizontal="center"/>
    </xf>
    <xf numFmtId="0" fontId="0" fillId="5" borderId="0" xfId="0" applyFill="1" applyBorder="1" applyAlignment="1">
      <alignment horizontal="right" vertical="center"/>
    </xf>
    <xf numFmtId="0" fontId="11" fillId="0" borderId="13" xfId="0" applyFont="1" applyBorder="1" applyAlignment="1">
      <alignment horizontal="left" vertical="center" wrapText="1"/>
    </xf>
    <xf numFmtId="0" fontId="0" fillId="3" borderId="4" xfId="0" applyFill="1" applyBorder="1" applyAlignment="1">
      <alignment horizontal="right" vertical="center"/>
    </xf>
    <xf numFmtId="49" fontId="4" fillId="3" borderId="1" xfId="0" applyNumberFormat="1" applyFont="1" applyFill="1" applyBorder="1" applyAlignment="1">
      <alignment horizontal="right" vertical="center"/>
    </xf>
    <xf numFmtId="0" fontId="0" fillId="3" borderId="1" xfId="0" applyFill="1" applyBorder="1" applyAlignment="1">
      <alignment horizontal="right" vertical="center"/>
    </xf>
    <xf numFmtId="0" fontId="16" fillId="6" borderId="1" xfId="0" applyFont="1" applyFill="1" applyBorder="1" applyAlignment="1">
      <alignment horizontal="left" vertical="center" wrapText="1"/>
    </xf>
    <xf numFmtId="0" fontId="17" fillId="7"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xf>
    <xf numFmtId="0" fontId="8" fillId="0" borderId="0" xfId="0" applyFont="1" applyBorder="1" applyAlignment="1">
      <alignment horizontal="center" vertical="center" wrapText="1"/>
    </xf>
    <xf numFmtId="0" fontId="6" fillId="0" borderId="0" xfId="0" applyFont="1" applyFill="1" applyBorder="1" applyAlignment="1">
      <alignment horizontal="left" vertical="center"/>
    </xf>
    <xf numFmtId="0" fontId="10" fillId="0" borderId="0" xfId="0" applyFont="1" applyBorder="1" applyAlignment="1">
      <alignment horizontal="left" vertical="center"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21" fillId="4" borderId="1" xfId="0" applyFont="1" applyFill="1" applyBorder="1" applyAlignment="1">
      <alignment horizontal="left" vertical="center"/>
    </xf>
    <xf numFmtId="0" fontId="22" fillId="4" borderId="1" xfId="0" applyFont="1" applyFill="1" applyBorder="1" applyAlignment="1">
      <alignment horizontal="left" vertical="center"/>
    </xf>
    <xf numFmtId="0" fontId="8" fillId="8" borderId="10" xfId="0" applyFont="1" applyFill="1" applyBorder="1" applyAlignment="1">
      <alignment horizontal="center" vertical="center"/>
    </xf>
    <xf numFmtId="0" fontId="8" fillId="8" borderId="2" xfId="0" applyFont="1" applyFill="1" applyBorder="1" applyAlignment="1">
      <alignment horizontal="center" vertical="center"/>
    </xf>
    <xf numFmtId="0" fontId="30" fillId="8" borderId="3" xfId="0" applyFont="1" applyFill="1" applyBorder="1" applyAlignment="1">
      <alignment horizontal="center" vertical="center" wrapText="1"/>
    </xf>
    <xf numFmtId="0" fontId="8" fillId="9" borderId="8" xfId="0" applyFont="1" applyFill="1" applyBorder="1" applyAlignment="1">
      <alignment horizontal="right" vertical="center"/>
    </xf>
    <xf numFmtId="0" fontId="8" fillId="9" borderId="9" xfId="0" applyFont="1" applyFill="1" applyBorder="1" applyAlignment="1">
      <alignment horizontal="right" vertical="center"/>
    </xf>
    <xf numFmtId="0" fontId="32" fillId="0" borderId="5" xfId="0" applyFont="1" applyBorder="1"/>
    <xf numFmtId="0" fontId="32" fillId="0" borderId="6" xfId="0" applyFont="1" applyBorder="1"/>
    <xf numFmtId="0" fontId="32" fillId="0" borderId="7" xfId="0" applyFont="1" applyBorder="1"/>
    <xf numFmtId="0" fontId="27" fillId="0" borderId="10" xfId="0" applyFont="1" applyBorder="1" applyAlignment="1">
      <alignment horizontal="center" vertical="top"/>
    </xf>
    <xf numFmtId="0" fontId="27" fillId="0" borderId="2" xfId="0" applyFont="1" applyBorder="1" applyAlignment="1">
      <alignment horizontal="center" vertical="top"/>
    </xf>
    <xf numFmtId="0" fontId="0" fillId="0" borderId="16" xfId="0" applyBorder="1" applyAlignment="1">
      <alignmen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4" xfId="0" applyBorder="1" applyAlignment="1">
      <alignment vertical="center"/>
    </xf>
    <xf numFmtId="0" fontId="8" fillId="0" borderId="15" xfId="0" applyFont="1" applyBorder="1" applyAlignment="1">
      <alignment horizontal="center" vertical="center" wrapText="1"/>
    </xf>
    <xf numFmtId="44" fontId="5" fillId="0" borderId="15" xfId="0" applyNumberFormat="1" applyFont="1" applyBorder="1" applyAlignment="1">
      <alignment horizontal="center" vertical="center" wrapText="1"/>
    </xf>
    <xf numFmtId="44" fontId="5" fillId="0" borderId="15" xfId="0" applyNumberFormat="1" applyFont="1" applyFill="1" applyBorder="1" applyAlignment="1">
      <alignment horizontal="center" vertical="center"/>
    </xf>
    <xf numFmtId="0" fontId="6" fillId="0" borderId="14" xfId="0" applyFont="1" applyBorder="1" applyAlignment="1">
      <alignment vertical="center"/>
    </xf>
    <xf numFmtId="44" fontId="5" fillId="0" borderId="7" xfId="0" applyNumberFormat="1" applyFont="1" applyFill="1" applyBorder="1" applyAlignment="1">
      <alignment horizontal="center" vertical="center"/>
    </xf>
    <xf numFmtId="0" fontId="6" fillId="0" borderId="15" xfId="0" applyFont="1" applyFill="1" applyBorder="1" applyAlignment="1">
      <alignment horizontal="left"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9" fillId="0" borderId="0" xfId="0" applyFont="1" applyBorder="1" applyAlignment="1">
      <alignment horizontal="left" vertical="top" wrapText="1"/>
    </xf>
    <xf numFmtId="49" fontId="4" fillId="3" borderId="19" xfId="0" applyNumberFormat="1" applyFont="1" applyFill="1" applyBorder="1" applyAlignment="1">
      <alignment horizontal="right" vertical="center"/>
    </xf>
    <xf numFmtId="44" fontId="12" fillId="3" borderId="20" xfId="0" applyNumberFormat="1" applyFont="1" applyFill="1" applyBorder="1" applyAlignment="1">
      <alignment horizontal="right" vertical="center"/>
    </xf>
    <xf numFmtId="49" fontId="4" fillId="5" borderId="14" xfId="0" applyNumberFormat="1" applyFont="1" applyFill="1" applyBorder="1" applyAlignment="1">
      <alignment horizontal="right" vertical="center"/>
    </xf>
    <xf numFmtId="44" fontId="12" fillId="5" borderId="15" xfId="0" applyNumberFormat="1" applyFont="1" applyFill="1" applyBorder="1" applyAlignment="1">
      <alignment horizontal="right" vertical="center"/>
    </xf>
    <xf numFmtId="49" fontId="30" fillId="9" borderId="21" xfId="0" applyNumberFormat="1" applyFont="1" applyFill="1" applyBorder="1" applyAlignment="1">
      <alignment horizontal="right" vertical="center"/>
    </xf>
    <xf numFmtId="44" fontId="31" fillId="9" borderId="20" xfId="0" applyNumberFormat="1" applyFont="1" applyFill="1" applyBorder="1" applyAlignment="1">
      <alignment horizontal="right" vertical="center"/>
    </xf>
    <xf numFmtId="0" fontId="3" fillId="0" borderId="14" xfId="0" applyFont="1" applyFill="1" applyBorder="1" applyAlignment="1">
      <alignment vertical="center"/>
    </xf>
    <xf numFmtId="44" fontId="3" fillId="0" borderId="0" xfId="0" applyNumberFormat="1" applyFont="1" applyFill="1" applyBorder="1" applyAlignment="1">
      <alignment vertical="center"/>
    </xf>
    <xf numFmtId="44" fontId="3" fillId="0" borderId="15" xfId="0" applyNumberFormat="1" applyFont="1" applyFill="1" applyBorder="1" applyAlignment="1">
      <alignment horizontal="left" vertical="center"/>
    </xf>
  </cellXfs>
  <cellStyles count="6">
    <cellStyle name="Currency" xfId="1" builtinId="4"/>
    <cellStyle name="Hyperlink" xfId="5" builtinId="8"/>
    <cellStyle name="Normal" xfId="0" builtinId="0"/>
    <cellStyle name="Normal 2" xfId="2"/>
    <cellStyle name="Normal 2 3" xfId="3"/>
    <cellStyle name="Normal 2 4" xfId="4"/>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2078566</xdr:colOff>
      <xdr:row>4</xdr:row>
      <xdr:rowOff>248708</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185"/>
  <sheetViews>
    <sheetView tabSelected="1" zoomScale="72" zoomScaleNormal="72" zoomScaleSheetLayoutView="75" workbookViewId="0">
      <selection activeCell="A12" sqref="A12:F15"/>
    </sheetView>
  </sheetViews>
  <sheetFormatPr defaultColWidth="9.140625" defaultRowHeight="15"/>
  <cols>
    <col min="1" max="1" width="17.28515625" style="84" customWidth="1"/>
    <col min="2" max="2" width="114.5703125" style="5" bestFit="1" customWidth="1"/>
    <col min="3" max="3" width="9.28515625" style="5" bestFit="1" customWidth="1"/>
    <col min="4" max="4" width="17" style="5" bestFit="1" customWidth="1"/>
    <col min="5" max="5" width="17.140625" style="85" bestFit="1" customWidth="1"/>
    <col min="6" max="6" width="26.85546875" style="86" bestFit="1" customWidth="1"/>
    <col min="7" max="16384" width="9.140625" style="1"/>
  </cols>
  <sheetData>
    <row r="1" spans="1:6" ht="12.75">
      <c r="A1" s="65"/>
      <c r="B1" s="66" t="s">
        <v>82</v>
      </c>
      <c r="C1" s="66"/>
      <c r="D1" s="66"/>
      <c r="E1" s="66"/>
      <c r="F1" s="67"/>
    </row>
    <row r="2" spans="1:6" ht="12.75">
      <c r="A2" s="68"/>
      <c r="B2" s="45"/>
      <c r="C2" s="45"/>
      <c r="D2" s="45"/>
      <c r="E2" s="45"/>
      <c r="F2" s="69"/>
    </row>
    <row r="3" spans="1:6" ht="24.95" customHeight="1">
      <c r="A3" s="68"/>
      <c r="B3" s="45"/>
      <c r="C3" s="45"/>
      <c r="D3" s="45"/>
      <c r="E3" s="45"/>
      <c r="F3" s="69"/>
    </row>
    <row r="4" spans="1:6" ht="12.75">
      <c r="A4" s="68"/>
      <c r="B4" s="45"/>
      <c r="C4" s="45"/>
      <c r="D4" s="45"/>
      <c r="E4" s="45"/>
      <c r="F4" s="69"/>
    </row>
    <row r="5" spans="1:6" ht="20.25">
      <c r="A5" s="68"/>
      <c r="B5" s="6"/>
      <c r="C5" s="6"/>
      <c r="D5" s="6"/>
      <c r="E5" s="7"/>
      <c r="F5" s="70"/>
    </row>
    <row r="6" spans="1:6" ht="12.75">
      <c r="A6" s="68"/>
      <c r="B6" s="8"/>
      <c r="C6" s="8"/>
      <c r="D6" s="9"/>
      <c r="E6" s="2"/>
      <c r="F6" s="71"/>
    </row>
    <row r="7" spans="1:6" ht="12.75">
      <c r="A7" s="72" t="s">
        <v>4</v>
      </c>
      <c r="B7" s="10"/>
      <c r="C7" s="11"/>
      <c r="D7" s="12"/>
      <c r="E7" s="3"/>
      <c r="F7" s="73"/>
    </row>
    <row r="8" spans="1:6" ht="12.75">
      <c r="A8" s="68"/>
      <c r="B8" s="8"/>
      <c r="C8" s="8"/>
      <c r="D8" s="9"/>
      <c r="E8" s="2"/>
      <c r="F8" s="71"/>
    </row>
    <row r="9" spans="1:6" ht="12.75">
      <c r="A9" s="72" t="s">
        <v>5</v>
      </c>
      <c r="B9" s="46" t="s">
        <v>68</v>
      </c>
      <c r="C9" s="46"/>
      <c r="D9" s="46"/>
      <c r="E9" s="46"/>
      <c r="F9" s="74"/>
    </row>
    <row r="10" spans="1:6" ht="12.75">
      <c r="A10" s="68"/>
      <c r="B10" s="8"/>
      <c r="C10" s="8"/>
      <c r="D10" s="9"/>
      <c r="E10" s="2"/>
      <c r="F10" s="71"/>
    </row>
    <row r="11" spans="1:6" ht="12.75">
      <c r="A11" s="75" t="s">
        <v>12</v>
      </c>
      <c r="B11" s="47"/>
      <c r="C11" s="47"/>
      <c r="D11" s="47"/>
      <c r="E11" s="47"/>
      <c r="F11" s="76"/>
    </row>
    <row r="12" spans="1:6" ht="15" customHeight="1">
      <c r="A12" s="48" t="s">
        <v>81</v>
      </c>
      <c r="B12" s="77"/>
      <c r="C12" s="77"/>
      <c r="D12" s="77"/>
      <c r="E12" s="77"/>
      <c r="F12" s="49"/>
    </row>
    <row r="13" spans="1:6" ht="12.75">
      <c r="A13" s="48"/>
      <c r="B13" s="77"/>
      <c r="C13" s="77"/>
      <c r="D13" s="77"/>
      <c r="E13" s="77"/>
      <c r="F13" s="49"/>
    </row>
    <row r="14" spans="1:6" ht="12.75">
      <c r="A14" s="48"/>
      <c r="B14" s="77"/>
      <c r="C14" s="77"/>
      <c r="D14" s="77"/>
      <c r="E14" s="77"/>
      <c r="F14" s="49"/>
    </row>
    <row r="15" spans="1:6" ht="270.75" customHeight="1">
      <c r="A15" s="50"/>
      <c r="B15" s="51"/>
      <c r="C15" s="51"/>
      <c r="D15" s="51"/>
      <c r="E15" s="51"/>
      <c r="F15" s="52"/>
    </row>
    <row r="16" spans="1:6" ht="45" customHeight="1">
      <c r="A16" s="43" t="s">
        <v>20</v>
      </c>
      <c r="B16" s="44"/>
      <c r="C16" s="44"/>
      <c r="D16" s="44"/>
      <c r="E16" s="44"/>
      <c r="F16" s="44"/>
    </row>
    <row r="17" spans="1:6" ht="20.100000000000001" customHeight="1">
      <c r="A17" s="53" t="s">
        <v>21</v>
      </c>
      <c r="B17" s="54"/>
      <c r="C17" s="54"/>
      <c r="D17" s="54"/>
      <c r="E17" s="54"/>
      <c r="F17" s="54"/>
    </row>
    <row r="18" spans="1:6" ht="20.100000000000001" customHeight="1" thickBot="1">
      <c r="A18" s="14" t="s">
        <v>6</v>
      </c>
      <c r="B18" s="14" t="s">
        <v>7</v>
      </c>
      <c r="C18" s="15" t="s">
        <v>8</v>
      </c>
      <c r="D18" s="14" t="s">
        <v>9</v>
      </c>
      <c r="E18" s="16" t="s">
        <v>10</v>
      </c>
      <c r="F18" s="16" t="s">
        <v>11</v>
      </c>
    </row>
    <row r="19" spans="1:6" ht="20.100000000000001" customHeight="1">
      <c r="A19" s="27">
        <v>1</v>
      </c>
      <c r="B19" s="29" t="s">
        <v>39</v>
      </c>
      <c r="C19" s="33" t="s">
        <v>0</v>
      </c>
      <c r="D19" s="34">
        <v>1</v>
      </c>
      <c r="E19" s="13">
        <v>0</v>
      </c>
      <c r="F19" s="4">
        <f t="shared" ref="F19:F28" si="0">ROUND(E19*D19,0)</f>
        <v>0</v>
      </c>
    </row>
    <row r="20" spans="1:6" ht="20.100000000000001" customHeight="1">
      <c r="A20" s="27" t="s">
        <v>13</v>
      </c>
      <c r="B20" s="29" t="s">
        <v>40</v>
      </c>
      <c r="C20" s="33" t="s">
        <v>0</v>
      </c>
      <c r="D20" s="34">
        <v>1</v>
      </c>
      <c r="E20" s="13">
        <v>0</v>
      </c>
      <c r="F20" s="4">
        <f t="shared" si="0"/>
        <v>0</v>
      </c>
    </row>
    <row r="21" spans="1:6" ht="20.100000000000001" customHeight="1">
      <c r="A21" s="28" t="s">
        <v>14</v>
      </c>
      <c r="B21" s="30" t="s">
        <v>41</v>
      </c>
      <c r="C21" s="33" t="s">
        <v>3</v>
      </c>
      <c r="D21" s="35">
        <v>750</v>
      </c>
      <c r="E21" s="13">
        <v>0</v>
      </c>
      <c r="F21" s="4">
        <f>ROUND(E21*D21,0)</f>
        <v>0</v>
      </c>
    </row>
    <row r="22" spans="1:6" ht="20.100000000000001" customHeight="1">
      <c r="A22" s="27" t="s">
        <v>15</v>
      </c>
      <c r="B22" s="29" t="s">
        <v>42</v>
      </c>
      <c r="C22" s="33" t="s">
        <v>3</v>
      </c>
      <c r="D22" s="34">
        <v>70</v>
      </c>
      <c r="E22" s="13">
        <v>0</v>
      </c>
      <c r="F22" s="4">
        <f>ROUND(E22*D22,0)</f>
        <v>0</v>
      </c>
    </row>
    <row r="23" spans="1:6" ht="20.100000000000001" customHeight="1">
      <c r="A23" s="28" t="s">
        <v>22</v>
      </c>
      <c r="B23" s="30" t="s">
        <v>43</v>
      </c>
      <c r="C23" s="33" t="s">
        <v>0</v>
      </c>
      <c r="D23" s="35">
        <v>1</v>
      </c>
      <c r="E23" s="13">
        <v>0</v>
      </c>
      <c r="F23" s="4">
        <f t="shared" si="0"/>
        <v>0</v>
      </c>
    </row>
    <row r="24" spans="1:6" ht="20.100000000000001" customHeight="1">
      <c r="A24" s="28" t="s">
        <v>23</v>
      </c>
      <c r="B24" s="30" t="s">
        <v>44</v>
      </c>
      <c r="C24" s="33" t="s">
        <v>2</v>
      </c>
      <c r="D24" s="35">
        <v>26.784259259259258</v>
      </c>
      <c r="E24" s="13">
        <v>0</v>
      </c>
      <c r="F24" s="4">
        <f t="shared" si="0"/>
        <v>0</v>
      </c>
    </row>
    <row r="25" spans="1:6" ht="20.100000000000001" customHeight="1">
      <c r="A25" s="28" t="s">
        <v>24</v>
      </c>
      <c r="B25" s="30" t="s">
        <v>45</v>
      </c>
      <c r="C25" s="33" t="s">
        <v>2</v>
      </c>
      <c r="D25" s="35">
        <v>64</v>
      </c>
      <c r="E25" s="13">
        <v>0</v>
      </c>
      <c r="F25" s="4">
        <f t="shared" si="0"/>
        <v>0</v>
      </c>
    </row>
    <row r="26" spans="1:6" ht="20.100000000000001" customHeight="1">
      <c r="A26" s="28" t="s">
        <v>25</v>
      </c>
      <c r="B26" s="31" t="s">
        <v>46</v>
      </c>
      <c r="C26" s="33" t="s">
        <v>60</v>
      </c>
      <c r="D26" s="35">
        <v>7883</v>
      </c>
      <c r="E26" s="13">
        <v>0</v>
      </c>
      <c r="F26" s="4">
        <f>ROUND(E26*D26,0)</f>
        <v>0</v>
      </c>
    </row>
    <row r="27" spans="1:6" ht="20.100000000000001" customHeight="1">
      <c r="A27" s="28" t="s">
        <v>27</v>
      </c>
      <c r="B27" s="31" t="s">
        <v>48</v>
      </c>
      <c r="C27" s="33" t="s">
        <v>61</v>
      </c>
      <c r="D27" s="35">
        <v>0.77659999999999996</v>
      </c>
      <c r="E27" s="13">
        <v>0</v>
      </c>
      <c r="F27" s="4">
        <f t="shared" si="0"/>
        <v>0</v>
      </c>
    </row>
    <row r="28" spans="1:6" ht="20.100000000000001" customHeight="1">
      <c r="A28" s="28" t="s">
        <v>28</v>
      </c>
      <c r="B28" s="30" t="s">
        <v>49</v>
      </c>
      <c r="C28" s="33" t="s">
        <v>61</v>
      </c>
      <c r="D28" s="35">
        <v>4.3566666666666665</v>
      </c>
      <c r="E28" s="13">
        <v>0</v>
      </c>
      <c r="F28" s="4">
        <f t="shared" si="0"/>
        <v>0</v>
      </c>
    </row>
    <row r="29" spans="1:6" ht="20.100000000000001" customHeight="1">
      <c r="A29" s="28" t="s">
        <v>29</v>
      </c>
      <c r="B29" s="30" t="s">
        <v>50</v>
      </c>
      <c r="C29" s="33" t="s">
        <v>3</v>
      </c>
      <c r="D29" s="35">
        <v>6650.4</v>
      </c>
      <c r="E29" s="13">
        <v>0</v>
      </c>
      <c r="F29" s="4">
        <f t="shared" ref="F29:F39" si="1">ROUND(E29*D29,0)</f>
        <v>0</v>
      </c>
    </row>
    <row r="30" spans="1:6" ht="20.100000000000001" customHeight="1">
      <c r="A30" s="28" t="s">
        <v>16</v>
      </c>
      <c r="B30" s="32" t="s">
        <v>51</v>
      </c>
      <c r="C30" s="33" t="s">
        <v>3</v>
      </c>
      <c r="D30" s="35">
        <v>600</v>
      </c>
      <c r="E30" s="13">
        <v>0</v>
      </c>
      <c r="F30" s="4">
        <f t="shared" si="1"/>
        <v>0</v>
      </c>
    </row>
    <row r="31" spans="1:6" ht="20.100000000000001" customHeight="1">
      <c r="A31" s="28" t="s">
        <v>30</v>
      </c>
      <c r="B31" s="32" t="s">
        <v>52</v>
      </c>
      <c r="C31" s="33" t="s">
        <v>1</v>
      </c>
      <c r="D31" s="35">
        <v>3</v>
      </c>
      <c r="E31" s="13">
        <v>0</v>
      </c>
      <c r="F31" s="4">
        <f t="shared" si="1"/>
        <v>0</v>
      </c>
    </row>
    <row r="32" spans="1:6" ht="20.100000000000001" customHeight="1">
      <c r="A32" s="28" t="s">
        <v>31</v>
      </c>
      <c r="B32" s="30" t="s">
        <v>53</v>
      </c>
      <c r="C32" s="33" t="s">
        <v>3</v>
      </c>
      <c r="D32" s="35">
        <v>300</v>
      </c>
      <c r="E32" s="13">
        <v>0</v>
      </c>
      <c r="F32" s="4">
        <f t="shared" si="1"/>
        <v>0</v>
      </c>
    </row>
    <row r="33" spans="1:135" ht="20.100000000000001" customHeight="1">
      <c r="A33" s="28" t="s">
        <v>32</v>
      </c>
      <c r="B33" s="30" t="s">
        <v>70</v>
      </c>
      <c r="C33" s="33" t="s">
        <v>3</v>
      </c>
      <c r="D33" s="35">
        <v>250</v>
      </c>
      <c r="E33" s="13">
        <v>0</v>
      </c>
      <c r="F33" s="4">
        <f t="shared" ref="F33" si="2">ROUND(E33*D33,0)</f>
        <v>0</v>
      </c>
    </row>
    <row r="34" spans="1:135" ht="20.100000000000001" customHeight="1">
      <c r="A34" s="28" t="s">
        <v>33</v>
      </c>
      <c r="B34" s="30" t="s">
        <v>54</v>
      </c>
      <c r="C34" s="33" t="s">
        <v>1</v>
      </c>
      <c r="D34" s="35">
        <v>4</v>
      </c>
      <c r="E34" s="13">
        <v>0</v>
      </c>
      <c r="F34" s="4">
        <f t="shared" si="1"/>
        <v>0</v>
      </c>
    </row>
    <row r="35" spans="1:135" ht="20.100000000000001" customHeight="1">
      <c r="A35" s="28" t="s">
        <v>34</v>
      </c>
      <c r="B35" s="31" t="s">
        <v>55</v>
      </c>
      <c r="C35" s="33" t="s">
        <v>1</v>
      </c>
      <c r="D35" s="35">
        <v>2</v>
      </c>
      <c r="E35" s="13">
        <v>0</v>
      </c>
      <c r="F35" s="4">
        <f t="shared" si="1"/>
        <v>0</v>
      </c>
    </row>
    <row r="36" spans="1:135" ht="20.100000000000001" customHeight="1">
      <c r="A36" s="28" t="s">
        <v>35</v>
      </c>
      <c r="B36" s="31" t="s">
        <v>56</v>
      </c>
      <c r="C36" s="33" t="s">
        <v>1</v>
      </c>
      <c r="D36" s="35">
        <v>4</v>
      </c>
      <c r="E36" s="13">
        <v>0</v>
      </c>
      <c r="F36" s="4">
        <f t="shared" si="1"/>
        <v>0</v>
      </c>
    </row>
    <row r="37" spans="1:135" ht="20.100000000000001" customHeight="1">
      <c r="A37" s="28" t="s">
        <v>36</v>
      </c>
      <c r="B37" s="31" t="s">
        <v>57</v>
      </c>
      <c r="C37" s="33" t="s">
        <v>1</v>
      </c>
      <c r="D37" s="34">
        <v>2</v>
      </c>
      <c r="E37" s="13">
        <v>0</v>
      </c>
      <c r="F37" s="4">
        <f t="shared" si="1"/>
        <v>0</v>
      </c>
    </row>
    <row r="38" spans="1:135" ht="20.100000000000001" customHeight="1">
      <c r="A38" s="28" t="s">
        <v>37</v>
      </c>
      <c r="B38" s="31" t="s">
        <v>58</v>
      </c>
      <c r="C38" s="33" t="s">
        <v>1</v>
      </c>
      <c r="D38" s="35">
        <v>20</v>
      </c>
      <c r="E38" s="13">
        <v>0</v>
      </c>
      <c r="F38" s="4">
        <f t="shared" si="1"/>
        <v>0</v>
      </c>
    </row>
    <row r="39" spans="1:135" ht="20.100000000000001" customHeight="1" thickBot="1">
      <c r="A39" s="28" t="s">
        <v>38</v>
      </c>
      <c r="B39" s="31" t="s">
        <v>59</v>
      </c>
      <c r="C39" s="33" t="s">
        <v>1</v>
      </c>
      <c r="D39" s="34">
        <v>7</v>
      </c>
      <c r="E39" s="13">
        <v>0</v>
      </c>
      <c r="F39" s="4">
        <f t="shared" si="1"/>
        <v>0</v>
      </c>
    </row>
    <row r="40" spans="1:135" ht="20.100000000000001" customHeight="1" thickBot="1">
      <c r="A40" s="78" t="s">
        <v>62</v>
      </c>
      <c r="B40" s="39"/>
      <c r="C40" s="39"/>
      <c r="D40" s="39"/>
      <c r="E40" s="39"/>
      <c r="F40" s="79">
        <f>SUM(F19:F39)</f>
        <v>0</v>
      </c>
    </row>
    <row r="41" spans="1:135" s="21" customFormat="1" ht="63.75" customHeight="1">
      <c r="A41" s="57" t="s">
        <v>72</v>
      </c>
      <c r="B41" s="55"/>
      <c r="C41" s="55"/>
      <c r="D41" s="55"/>
      <c r="E41" s="55"/>
      <c r="F41" s="56"/>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row>
    <row r="42" spans="1:135" ht="57.75" customHeight="1">
      <c r="A42" s="43" t="s">
        <v>71</v>
      </c>
      <c r="B42" s="44"/>
      <c r="C42" s="44"/>
      <c r="D42" s="44"/>
      <c r="E42" s="44"/>
      <c r="F42" s="44"/>
    </row>
    <row r="43" spans="1:135" ht="20.100000000000001" customHeight="1">
      <c r="A43" s="24" t="s">
        <v>63</v>
      </c>
      <c r="B43" s="25"/>
      <c r="C43" s="25"/>
      <c r="D43" s="25"/>
      <c r="E43" s="25"/>
      <c r="F43" s="26"/>
    </row>
    <row r="44" spans="1:135" ht="20.100000000000001" customHeight="1" thickBot="1">
      <c r="A44" s="14" t="s">
        <v>6</v>
      </c>
      <c r="B44" s="14" t="s">
        <v>7</v>
      </c>
      <c r="C44" s="15" t="s">
        <v>8</v>
      </c>
      <c r="D44" s="14" t="s">
        <v>9</v>
      </c>
      <c r="E44" s="16" t="s">
        <v>10</v>
      </c>
      <c r="F44" s="16" t="s">
        <v>11</v>
      </c>
    </row>
    <row r="45" spans="1:135" ht="20.100000000000001" customHeight="1">
      <c r="A45" s="36" t="s">
        <v>26</v>
      </c>
      <c r="B45" s="30" t="s">
        <v>47</v>
      </c>
      <c r="C45" s="33" t="s">
        <v>3</v>
      </c>
      <c r="D45" s="34">
        <v>1670</v>
      </c>
      <c r="E45" s="4">
        <v>0</v>
      </c>
      <c r="F45" s="4">
        <f t="shared" ref="F45" si="3">ROUND(E45*D45,0)</f>
        <v>0</v>
      </c>
    </row>
    <row r="46" spans="1:135" ht="28.5" customHeight="1">
      <c r="A46" s="40" t="s">
        <v>77</v>
      </c>
      <c r="B46" s="41"/>
      <c r="C46" s="41"/>
      <c r="D46" s="41"/>
      <c r="E46" s="41"/>
      <c r="F46" s="17">
        <f>F45</f>
        <v>0</v>
      </c>
    </row>
    <row r="47" spans="1:135" ht="9.75" customHeight="1">
      <c r="A47" s="80"/>
      <c r="B47" s="37"/>
      <c r="C47" s="37"/>
      <c r="D47" s="37"/>
      <c r="E47" s="37"/>
      <c r="F47" s="81"/>
    </row>
    <row r="48" spans="1:135" ht="46.5" customHeight="1">
      <c r="A48" s="43" t="s">
        <v>73</v>
      </c>
      <c r="B48" s="44"/>
      <c r="C48" s="44"/>
      <c r="D48" s="44"/>
      <c r="E48" s="44"/>
      <c r="F48" s="44"/>
    </row>
    <row r="49" spans="1:135" ht="20.100000000000001" customHeight="1">
      <c r="A49" s="24" t="s">
        <v>69</v>
      </c>
      <c r="B49" s="25"/>
      <c r="C49" s="25"/>
      <c r="D49" s="25"/>
      <c r="E49" s="25"/>
      <c r="F49" s="26"/>
    </row>
    <row r="50" spans="1:135" ht="20.100000000000001" customHeight="1" thickBot="1">
      <c r="A50" s="14" t="s">
        <v>6</v>
      </c>
      <c r="B50" s="14" t="s">
        <v>7</v>
      </c>
      <c r="C50" s="15" t="s">
        <v>8</v>
      </c>
      <c r="D50" s="14" t="s">
        <v>9</v>
      </c>
      <c r="E50" s="16" t="s">
        <v>10</v>
      </c>
      <c r="F50" s="16" t="s">
        <v>11</v>
      </c>
    </row>
    <row r="51" spans="1:135" ht="20.100000000000001" customHeight="1">
      <c r="A51" s="28" t="s">
        <v>64</v>
      </c>
      <c r="B51" s="30" t="s">
        <v>65</v>
      </c>
      <c r="C51" s="33" t="s">
        <v>3</v>
      </c>
      <c r="D51" s="34">
        <v>1670</v>
      </c>
      <c r="E51" s="4">
        <v>0</v>
      </c>
      <c r="F51" s="4">
        <f t="shared" ref="F51" si="4">ROUND(E51*D51,0)</f>
        <v>0</v>
      </c>
    </row>
    <row r="52" spans="1:135" s="21" customFormat="1" ht="28.5" customHeight="1">
      <c r="A52" s="40" t="s">
        <v>78</v>
      </c>
      <c r="B52" s="41"/>
      <c r="C52" s="41"/>
      <c r="D52" s="41"/>
      <c r="E52" s="41"/>
      <c r="F52" s="17">
        <f>F51</f>
        <v>0</v>
      </c>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row>
    <row r="53" spans="1:135" ht="6" customHeight="1">
      <c r="A53" s="18"/>
      <c r="B53" s="19"/>
      <c r="C53" s="18"/>
      <c r="D53" s="18"/>
      <c r="E53" s="20"/>
      <c r="F53" s="20"/>
    </row>
    <row r="54" spans="1:135" ht="46.5" customHeight="1">
      <c r="A54" s="43" t="s">
        <v>74</v>
      </c>
      <c r="B54" s="44"/>
      <c r="C54" s="44"/>
      <c r="D54" s="44"/>
      <c r="E54" s="44"/>
      <c r="F54" s="44"/>
    </row>
    <row r="55" spans="1:135" ht="20.100000000000001" customHeight="1">
      <c r="A55" s="24" t="s">
        <v>75</v>
      </c>
      <c r="B55" s="25"/>
      <c r="C55" s="25"/>
      <c r="D55" s="25"/>
      <c r="E55" s="25"/>
      <c r="F55" s="26"/>
    </row>
    <row r="56" spans="1:135" ht="20.100000000000001" customHeight="1" thickBot="1">
      <c r="A56" s="14" t="s">
        <v>6</v>
      </c>
      <c r="B56" s="14" t="s">
        <v>7</v>
      </c>
      <c r="C56" s="15" t="s">
        <v>8</v>
      </c>
      <c r="D56" s="14" t="s">
        <v>9</v>
      </c>
      <c r="E56" s="16" t="s">
        <v>10</v>
      </c>
      <c r="F56" s="16" t="s">
        <v>11</v>
      </c>
    </row>
    <row r="57" spans="1:135" ht="20.100000000000001" customHeight="1">
      <c r="A57" s="28" t="s">
        <v>66</v>
      </c>
      <c r="B57" s="30" t="s">
        <v>67</v>
      </c>
      <c r="C57" s="33" t="s">
        <v>3</v>
      </c>
      <c r="D57" s="34">
        <v>1670</v>
      </c>
      <c r="E57" s="4">
        <v>0</v>
      </c>
      <c r="F57" s="4">
        <f t="shared" ref="F57" si="5">ROUND(E57*D57,0)</f>
        <v>0</v>
      </c>
    </row>
    <row r="58" spans="1:135" s="21" customFormat="1" ht="28.5" customHeight="1">
      <c r="A58" s="40" t="s">
        <v>79</v>
      </c>
      <c r="B58" s="41"/>
      <c r="C58" s="41"/>
      <c r="D58" s="41"/>
      <c r="E58" s="41"/>
      <c r="F58" s="17">
        <f>F57</f>
        <v>0</v>
      </c>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row>
    <row r="59" spans="1:135" ht="48" customHeight="1" thickBot="1">
      <c r="A59" s="42" t="s">
        <v>17</v>
      </c>
      <c r="B59" s="42"/>
      <c r="C59" s="42"/>
      <c r="D59" s="42"/>
      <c r="E59" s="42"/>
      <c r="F59" s="42"/>
    </row>
    <row r="60" spans="1:135" ht="62.25" customHeight="1" thickBot="1">
      <c r="A60" s="82" t="s">
        <v>76</v>
      </c>
      <c r="B60" s="58"/>
      <c r="C60" s="58"/>
      <c r="D60" s="58"/>
      <c r="E60" s="59"/>
      <c r="F60" s="83">
        <f>SUM(F40,F46,F52,F58)</f>
        <v>0</v>
      </c>
    </row>
    <row r="61" spans="1:135" ht="20.100000000000001" customHeight="1">
      <c r="A61" s="38" t="s">
        <v>18</v>
      </c>
      <c r="B61" s="38"/>
      <c r="C61" s="38"/>
      <c r="D61" s="38"/>
      <c r="E61" s="38"/>
      <c r="F61" s="38"/>
    </row>
    <row r="62" spans="1:135" s="21" customFormat="1" ht="42.75" customHeight="1">
      <c r="A62" s="60" t="s">
        <v>80</v>
      </c>
      <c r="B62" s="61"/>
      <c r="C62" s="61"/>
      <c r="D62" s="61"/>
      <c r="E62" s="61"/>
      <c r="F62" s="6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row>
    <row r="63" spans="1:135" s="21" customFormat="1" ht="20.100000000000001" customHeight="1">
      <c r="A63" s="23"/>
      <c r="B63" s="63" t="s">
        <v>19</v>
      </c>
      <c r="C63" s="63"/>
      <c r="D63" s="63"/>
      <c r="E63" s="63"/>
      <c r="F63" s="64"/>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row>
    <row r="64" spans="1:13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sheetData>
  <mergeCells count="19">
    <mergeCell ref="B63:F63"/>
    <mergeCell ref="B1:F4"/>
    <mergeCell ref="B9:F9"/>
    <mergeCell ref="A11:F11"/>
    <mergeCell ref="A12:F15"/>
    <mergeCell ref="A17:F17"/>
    <mergeCell ref="A16:F16"/>
    <mergeCell ref="A61:F61"/>
    <mergeCell ref="A60:E60"/>
    <mergeCell ref="A40:E40"/>
    <mergeCell ref="A52:E52"/>
    <mergeCell ref="A59:F59"/>
    <mergeCell ref="A48:F48"/>
    <mergeCell ref="A54:F54"/>
    <mergeCell ref="A58:E58"/>
    <mergeCell ref="A42:F42"/>
    <mergeCell ref="A46:E46"/>
    <mergeCell ref="A41:F41"/>
    <mergeCell ref="A62:F62"/>
  </mergeCells>
  <phoneticPr fontId="0" type="noConversion"/>
  <hyperlinks>
    <hyperlink ref="A39" location="'E1'!A1" display="E1"/>
    <hyperlink ref="A37" location="'C'!A1" display="C"/>
    <hyperlink ref="A38" location="D!A1" display="D"/>
    <hyperlink ref="A36" location="'B2'!A1" display="B2"/>
    <hyperlink ref="A35" location="'B1'!A1" display="B1"/>
    <hyperlink ref="A27" location="D!A1" display="D"/>
    <hyperlink ref="A23" location="'B2'!A1" display="B2"/>
    <hyperlink ref="A30" location="D!A1" display="D"/>
    <hyperlink ref="A28" location="'B1'!A1" display="B1"/>
    <hyperlink ref="A29" location="'B1'!A1" display="B1"/>
    <hyperlink ref="A21" location="'B1'!A1" display="B1"/>
    <hyperlink ref="A20" location="A!A1" display="A"/>
    <hyperlink ref="A51" location="'C'!A1" display="C"/>
    <hyperlink ref="A57" location="'C'!A1" display="C"/>
    <hyperlink ref="A33" location="'B2'!A1" display="B2"/>
    <hyperlink ref="A45" location="'C'!A1" display="C"/>
  </hyperlinks>
  <printOptions horizontalCentered="1"/>
  <pageMargins left="0.2" right="0.2" top="0.25" bottom="0.25" header="0.3" footer="0.3"/>
  <pageSetup scale="46" orientation="portrait" r:id="rId1"/>
  <headerFooter alignWithMargins="0">
    <oddFooter>&amp;LREV. 10/20/2017&amp;RPage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E37A8B81-5308-4039-A463-68D410419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100% Estimate</vt:lpstr>
      <vt:lpstr>'100% Estimate'!Print_Area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Cepero, Lindsay</cp:lastModifiedBy>
  <cp:lastPrinted>2020-02-27T20:43:49Z</cp:lastPrinted>
  <dcterms:created xsi:type="dcterms:W3CDTF">1998-06-09T19:27:04Z</dcterms:created>
  <dcterms:modified xsi:type="dcterms:W3CDTF">2020-02-27T20:44:10Z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