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S:\Procurement Management\WORKAREA\WILLIE\Active - Assigned Project Folder\RFP\RFP230441WCD-Custodial Services-Lee County Sports Parks &amp; Stadiums\2 - Draft Solicitation Docs\"/>
    </mc:Choice>
  </mc:AlternateContent>
  <xr:revisionPtr revIDLastSave="0" documentId="8_{12F8DCC6-26B6-4A22-96BA-60C61181A238}" xr6:coauthVersionLast="47" xr6:coauthVersionMax="47" xr10:uidLastSave="{00000000-0000-0000-0000-000000000000}"/>
  <bookViews>
    <workbookView xWindow="-28920" yWindow="-120" windowWidth="29040" windowHeight="15840" tabRatio="601" xr2:uid="{00000000-000D-0000-FFFF-FFFF00000000}"/>
  </bookViews>
  <sheets>
    <sheet name="BID-PROPOSAL FORM" sheetId="4" r:id="rId1"/>
  </sheets>
  <definedNames>
    <definedName name="_xlnm.Print_Area" localSheetId="0">'BID-PROPOSAL FORM'!$A$1:$D$17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8" i="4" l="1"/>
  <c r="D112" i="4" l="1"/>
  <c r="D217" i="4"/>
  <c r="D216" i="4"/>
  <c r="D207" i="4"/>
  <c r="D206" i="4"/>
  <c r="D200" i="4"/>
  <c r="D201" i="4"/>
  <c r="D196" i="4"/>
  <c r="D190" i="4"/>
  <c r="D134" i="4" l="1"/>
  <c r="D124" i="4"/>
  <c r="D125" i="4" s="1"/>
  <c r="D121" i="4"/>
  <c r="D120" i="4"/>
  <c r="D41" i="4"/>
  <c r="D174" i="4"/>
  <c r="D173" i="4"/>
  <c r="D148" i="4"/>
  <c r="D219" i="4"/>
  <c r="D215" i="4"/>
  <c r="D214" i="4"/>
  <c r="D212" i="4"/>
  <c r="D211" i="4"/>
  <c r="D210" i="4"/>
  <c r="D209" i="4"/>
  <c r="D205" i="4"/>
  <c r="D204" i="4"/>
  <c r="D203" i="4"/>
  <c r="D199" i="4"/>
  <c r="D198" i="4"/>
  <c r="D195" i="4"/>
  <c r="D194" i="4"/>
  <c r="D188" i="4"/>
  <c r="D186" i="4"/>
  <c r="D184" i="4"/>
  <c r="D182" i="4"/>
  <c r="D180" i="4"/>
  <c r="D178" i="4"/>
  <c r="D81" i="4"/>
  <c r="D80" i="4"/>
  <c r="D78" i="4"/>
  <c r="D191" i="4" l="1"/>
  <c r="D220" i="4"/>
  <c r="D175" i="4"/>
  <c r="D139" i="4"/>
  <c r="D138" i="4"/>
  <c r="D165" i="4"/>
  <c r="D164" i="4"/>
  <c r="D163" i="4"/>
  <c r="D162" i="4"/>
  <c r="D161" i="4"/>
  <c r="D160" i="4"/>
  <c r="D159" i="4"/>
  <c r="D158" i="4"/>
  <c r="D157" i="4"/>
  <c r="D156" i="4"/>
  <c r="D155" i="4"/>
  <c r="D151" i="4"/>
  <c r="D150" i="4"/>
  <c r="D149" i="4"/>
  <c r="D146" i="4"/>
  <c r="D144" i="4"/>
  <c r="D143" i="4"/>
  <c r="D116" i="4"/>
  <c r="D133" i="4"/>
  <c r="D131" i="4"/>
  <c r="D118" i="4"/>
  <c r="D117" i="4"/>
  <c r="D115" i="4"/>
  <c r="D114" i="4"/>
  <c r="D113" i="4"/>
  <c r="D111" i="4"/>
  <c r="D109" i="4"/>
  <c r="D105" i="4"/>
  <c r="D104" i="4"/>
  <c r="D100" i="4"/>
  <c r="D99" i="4"/>
  <c r="D98" i="4"/>
  <c r="D96" i="4"/>
  <c r="D95" i="4"/>
  <c r="D94" i="4"/>
  <c r="D89" i="4"/>
  <c r="D87" i="4"/>
  <c r="D86" i="4"/>
  <c r="D85" i="4"/>
  <c r="D73" i="4"/>
  <c r="D71" i="4"/>
  <c r="D70" i="4"/>
  <c r="D68" i="4"/>
  <c r="D67" i="4"/>
  <c r="D64" i="4"/>
  <c r="D63" i="4"/>
  <c r="D61" i="4"/>
  <c r="D60" i="4"/>
  <c r="D58" i="4"/>
  <c r="D57" i="4"/>
  <c r="D56" i="4"/>
  <c r="D53" i="4"/>
  <c r="D52" i="4"/>
  <c r="D49" i="4"/>
  <c r="D48" i="4"/>
  <c r="D47" i="4"/>
  <c r="D46" i="4"/>
  <c r="D45" i="4"/>
  <c r="D44" i="4"/>
  <c r="D43" i="4"/>
  <c r="D40" i="4"/>
  <c r="D38" i="4"/>
  <c r="D36" i="4"/>
  <c r="D34" i="4"/>
  <c r="D33" i="4"/>
  <c r="D31" i="4"/>
  <c r="D30" i="4"/>
  <c r="D28" i="4"/>
  <c r="D24" i="4"/>
  <c r="D22" i="4"/>
  <c r="D21" i="4"/>
  <c r="D20" i="4"/>
  <c r="D122" i="4" l="1"/>
  <c r="D101" i="4"/>
  <c r="D140" i="4"/>
  <c r="D222" i="4"/>
  <c r="D166" i="4"/>
  <c r="D152" i="4"/>
  <c r="D74" i="4"/>
  <c r="D25" i="4"/>
  <c r="D106" i="4"/>
  <c r="D90" i="4"/>
  <c r="D127" i="4" l="1"/>
  <c r="D75" i="4"/>
  <c r="D168" i="4"/>
</calcChain>
</file>

<file path=xl/sharedStrings.xml><?xml version="1.0" encoding="utf-8"?>
<sst xmlns="http://schemas.openxmlformats.org/spreadsheetml/2006/main" count="248" uniqueCount="154">
  <si>
    <t>COMPANY NAME:</t>
  </si>
  <si>
    <t>(Use Words to Write Total)</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</si>
  <si>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</si>
  <si>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r>
      <t xml:space="preserve">PROCUREMENT MANAGEMENT DEPARTMENT
</t>
    </r>
    <r>
      <rPr>
        <b/>
        <u/>
        <sz val="18"/>
        <rFont val="Arial"/>
        <family val="2"/>
      </rPr>
      <t>BID/PROPOSAL FORM</t>
    </r>
  </si>
  <si>
    <r>
      <rPr>
        <b/>
        <i/>
        <sz val="14"/>
        <rFont val="Arial"/>
        <family val="2"/>
      </rPr>
      <t>Player Development Center</t>
    </r>
    <r>
      <rPr>
        <b/>
        <i/>
        <sz val="12"/>
        <rFont val="Arial"/>
        <family val="2"/>
      </rPr>
      <t xml:space="preserve">
 </t>
    </r>
    <r>
      <rPr>
        <b/>
        <i/>
        <sz val="12"/>
        <color theme="3" tint="0.39997558519241921"/>
        <rFont val="Arial"/>
        <family val="2"/>
      </rPr>
      <t>Average number of events per year: 205</t>
    </r>
  </si>
  <si>
    <t>Section A. Event Areas</t>
  </si>
  <si>
    <t xml:space="preserve">Base Cost </t>
  </si>
  <si>
    <t>Attendance Level</t>
  </si>
  <si>
    <t>Price</t>
  </si>
  <si>
    <t>Baseball Field Stands (5)</t>
  </si>
  <si>
    <t>50-499</t>
  </si>
  <si>
    <t>500-1499</t>
  </si>
  <si>
    <t>Section A Maximum Capacity Total Cost</t>
  </si>
  <si>
    <t>Section B.  Restrooms</t>
  </si>
  <si>
    <t>Quantity</t>
  </si>
  <si>
    <t>Men</t>
  </si>
  <si>
    <t>Women</t>
  </si>
  <si>
    <t>Umpire Room</t>
  </si>
  <si>
    <t>Coach's Locker Room</t>
  </si>
  <si>
    <t>Family</t>
  </si>
  <si>
    <t>Section B Total Cost</t>
  </si>
  <si>
    <t>Section C.  Other Areas / Rooms</t>
  </si>
  <si>
    <t>East All-Purpose Rooms</t>
  </si>
  <si>
    <t>Interior Training Area</t>
  </si>
  <si>
    <t>Trainer's Offices</t>
  </si>
  <si>
    <t>Trainer's Tub &amp; Spa Room</t>
  </si>
  <si>
    <t>Player's Locker Room</t>
  </si>
  <si>
    <t>Umpire Locker Room</t>
  </si>
  <si>
    <t>Laundry Room</t>
  </si>
  <si>
    <t>Section C Total Cost</t>
  </si>
  <si>
    <t>Although excluded from Project Total amount, 
Other Services shall be bid by each Proposer and will become part of the Vendor's Agreement.</t>
  </si>
  <si>
    <t>Cost Per Hour</t>
  </si>
  <si>
    <t>Hourly Price</t>
  </si>
  <si>
    <t>TBD</t>
  </si>
  <si>
    <r>
      <rPr>
        <b/>
        <i/>
        <sz val="14"/>
        <rFont val="Arial"/>
        <family val="2"/>
      </rPr>
      <t xml:space="preserve">Jet Blue Stadium </t>
    </r>
    <r>
      <rPr>
        <b/>
        <i/>
        <sz val="14"/>
        <color rgb="FF0070C0"/>
        <rFont val="Arial"/>
        <family val="2"/>
      </rPr>
      <t xml:space="preserve"> </t>
    </r>
    <r>
      <rPr>
        <b/>
        <i/>
        <sz val="12"/>
        <color rgb="FF0070C0"/>
        <rFont val="Arial"/>
        <family val="2"/>
      </rPr>
      <t xml:space="preserve">
Average number of events per year: 315</t>
    </r>
  </si>
  <si>
    <t>Section A.  Spring Training Game</t>
  </si>
  <si>
    <t xml:space="preserve">Cost Per Game </t>
  </si>
  <si>
    <t>Post- Game Trash/Debris removal / Cleaning</t>
  </si>
  <si>
    <t>Restroom Attendants (male &amp; female all locations) during game</t>
  </si>
  <si>
    <t xml:space="preserve">Post-game Restroom Cleaning: </t>
  </si>
  <si>
    <t xml:space="preserve">Section A Total Cost </t>
  </si>
  <si>
    <t>Area 1</t>
  </si>
  <si>
    <t>1st Floor Concourse Stadium Public Restrooms</t>
  </si>
  <si>
    <t>Monster Deck Level Restrooms</t>
  </si>
  <si>
    <t xml:space="preserve">Men </t>
  </si>
  <si>
    <t xml:space="preserve">Women </t>
  </si>
  <si>
    <t>Subtotal Area 1</t>
  </si>
  <si>
    <t>Area 2</t>
  </si>
  <si>
    <t>Cloverleaf Public Restrooms</t>
  </si>
  <si>
    <t>Subtotal Area 2</t>
  </si>
  <si>
    <t>Area 3</t>
  </si>
  <si>
    <t>Stadium Dugout Restrooms (1st &amp; 3rd base)</t>
  </si>
  <si>
    <t>Unisex</t>
  </si>
  <si>
    <t>Stadium Bullpen Restrooms</t>
  </si>
  <si>
    <t>1st Aid Room</t>
  </si>
  <si>
    <t>Ticket Office Restroom</t>
  </si>
  <si>
    <t>Center Field Restroom</t>
  </si>
  <si>
    <t>2nd Floor Control Room</t>
  </si>
  <si>
    <t>2nd Floor Press Dining Restroom</t>
  </si>
  <si>
    <t>Subtotal Area 3</t>
  </si>
  <si>
    <t>Cost Per Event</t>
  </si>
  <si>
    <t>Number of Events</t>
  </si>
  <si>
    <t>Restroom Attendant - Male &amp; Female</t>
  </si>
  <si>
    <t>Section A.  Event Areas</t>
  </si>
  <si>
    <t>Stadium Seating Area</t>
  </si>
  <si>
    <t>50-299</t>
  </si>
  <si>
    <t>300-900</t>
  </si>
  <si>
    <t>Section B.  Restrooms / Showers</t>
  </si>
  <si>
    <t>Outdoor Restroom Complex (large)</t>
  </si>
  <si>
    <t>Offices</t>
  </si>
  <si>
    <t>Meeting Rooms</t>
  </si>
  <si>
    <t>Common Area</t>
  </si>
  <si>
    <t>Stairs</t>
  </si>
  <si>
    <t>Coaches Office</t>
  </si>
  <si>
    <t>Trainers Room</t>
  </si>
  <si>
    <t>Main Locker Room</t>
  </si>
  <si>
    <t>Staff Breakroom</t>
  </si>
  <si>
    <t>Rooms</t>
  </si>
  <si>
    <t>Section C. Other Areas Total Cost</t>
  </si>
  <si>
    <t>Restroom Attendants (male &amp; female) during game</t>
  </si>
  <si>
    <t>Post-game Restroom Cleaning</t>
  </si>
  <si>
    <t>Maintenance Building</t>
  </si>
  <si>
    <t>Softball Complex Building</t>
  </si>
  <si>
    <t>Academy</t>
  </si>
  <si>
    <t>Press Dining Area</t>
  </si>
  <si>
    <t>Ticket Office</t>
  </si>
  <si>
    <t>Stadium Handicap Restrooms</t>
  </si>
  <si>
    <t>Concourse</t>
  </si>
  <si>
    <t>Family Restroom</t>
  </si>
  <si>
    <t xml:space="preserve">Center Field </t>
  </si>
  <si>
    <t>Inside Stadium</t>
  </si>
  <si>
    <t>4th Floor Press Area</t>
  </si>
  <si>
    <t>Stadium Outside</t>
  </si>
  <si>
    <t>3rd Floor (1st Base)</t>
  </si>
  <si>
    <t>4th Floor (1st Base)</t>
  </si>
  <si>
    <t>3rd Floor (3rd Base)</t>
  </si>
  <si>
    <t>Stadium Center</t>
  </si>
  <si>
    <t>3rd Floor</t>
  </si>
  <si>
    <t>Minor League Tower</t>
  </si>
  <si>
    <t>First Aid Room</t>
  </si>
  <si>
    <t>Section C. Other Services as needed</t>
  </si>
  <si>
    <t>LEE COUNTY SPORTS COMPLEX - PROJECT TOTAL</t>
  </si>
  <si>
    <t>Maintenance Shop Restrooms</t>
  </si>
  <si>
    <t>Women (A, B, C, D, E)</t>
  </si>
  <si>
    <t xml:space="preserve">Pre-Game Cleaning </t>
  </si>
  <si>
    <t>Maintenance Buidling (as scheduled)</t>
  </si>
  <si>
    <t>Break Room</t>
  </si>
  <si>
    <t>Shop</t>
  </si>
  <si>
    <t>Outdoor Restroom Building (as scheduled)</t>
  </si>
  <si>
    <t>Baseball Field Area (Mens &amp; Womens)</t>
  </si>
  <si>
    <t>Clubhouse Building (as scheduled)</t>
  </si>
  <si>
    <t>Office Area (mens &amp; womens)</t>
  </si>
  <si>
    <t xml:space="preserve">Player's Locker Room Area </t>
  </si>
  <si>
    <t>Front Lobby Area</t>
  </si>
  <si>
    <t>West Office Hallway Area</t>
  </si>
  <si>
    <t xml:space="preserve">East Office Hallway Area </t>
  </si>
  <si>
    <t>Lanai Area</t>
  </si>
  <si>
    <r>
      <rPr>
        <b/>
        <i/>
        <sz val="14"/>
        <rFont val="Arial"/>
        <family val="2"/>
      </rPr>
      <t xml:space="preserve">Terry Park
</t>
    </r>
    <r>
      <rPr>
        <b/>
        <i/>
        <sz val="12"/>
        <color rgb="FF0070C0"/>
        <rFont val="Arial"/>
        <family val="2"/>
      </rPr>
      <t xml:space="preserve">  Average number of events per year: 240</t>
    </r>
  </si>
  <si>
    <t>Club House 1 (North or Home) Building (as scheduled)</t>
  </si>
  <si>
    <t>Club House 2 (South or Visitors) Building (as scheduled)</t>
  </si>
  <si>
    <t>Restroom &amp; Showers (gang style)</t>
  </si>
  <si>
    <t>Restroom &amp; Showers (gang style &amp; small)</t>
  </si>
  <si>
    <t>Outdoor Restroom Complex (small) Building (as scheduled)</t>
  </si>
  <si>
    <t>Administration Building (as scheduled)</t>
  </si>
  <si>
    <t>Annex Building (as scheduled)</t>
  </si>
  <si>
    <t>Extension Building (as scheduled)</t>
  </si>
  <si>
    <t>Office Area (men &amp; womens)</t>
  </si>
  <si>
    <t>Entry, Hallway &amp; Common Areas</t>
  </si>
  <si>
    <t>Administration Office 1st Floor (as scheduled)</t>
  </si>
  <si>
    <t>Administration Office 2nd Floor (as scheduled)</t>
  </si>
  <si>
    <t>Meeting Room</t>
  </si>
  <si>
    <t>Entry &amp; Hallway Areas</t>
  </si>
  <si>
    <t>Copier Area</t>
  </si>
  <si>
    <t>Entry Area</t>
  </si>
  <si>
    <t>Entry Area (ice machine room)</t>
  </si>
  <si>
    <t>Field Concession Building Building behind Stadium (as scheduled)</t>
  </si>
  <si>
    <r>
      <rPr>
        <b/>
        <i/>
        <sz val="16"/>
        <rFont val="Arial"/>
        <family val="2"/>
      </rPr>
      <t>Lee County Sports Complex</t>
    </r>
    <r>
      <rPr>
        <b/>
        <i/>
        <sz val="12"/>
        <color rgb="FF0070C0"/>
        <rFont val="Arial"/>
        <family val="2"/>
      </rPr>
      <t xml:space="preserve">
Average number of events per year: 260</t>
    </r>
  </si>
  <si>
    <t>Men (A &amp; B)</t>
  </si>
  <si>
    <t>Women (A &amp; B)</t>
  </si>
  <si>
    <t>Men (A, B, &amp; C)</t>
  </si>
  <si>
    <t>Trash Attendant &amp; Emergency Cleanup during game</t>
  </si>
  <si>
    <t>Trash Attendants &amp; Emergency Cleanup during game</t>
  </si>
  <si>
    <t>Women (A, B, &amp; C)</t>
  </si>
  <si>
    <t>SOLICITATION: RFP230441WCD Custodial Services-Lee County Sports Parks &amp; Stadiums</t>
  </si>
  <si>
    <t>Men (A, B, D, &amp; E)</t>
  </si>
  <si>
    <t>On Demand Cleaning - Per Person</t>
  </si>
  <si>
    <t xml:space="preserve">On Demand Cleaning - Per Person </t>
  </si>
  <si>
    <t xml:space="preserve">JET BLUE - PROJECT TOTAL </t>
  </si>
  <si>
    <t>PLAYER DEVELOPMENT CENTER - PROJECT TOTAL</t>
  </si>
  <si>
    <t>TERRY PARK - PROJECT TOTAL</t>
  </si>
  <si>
    <t xml:space="preserve">Section A.  Spring Training Game </t>
  </si>
  <si>
    <t xml:space="preserve">Post- Game Trash/Debris removal / Cleaning </t>
  </si>
  <si>
    <t>Pre-Game Cleaning Staff Members</t>
  </si>
  <si>
    <t>On Demand Pressure Washing - Per Person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</si>
</sst>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000"/>
  </numFmts>
  <fonts count="29">
    <font>
      <sz val="10"/>
      <name val="Arial"/>
    </font>
    <font>
      <sz val="11"/>
      <color theme="1"/>
      <name val="Calibri"/>
      <family val="2"/>
      <scheme val="minor"/>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b/>
      <u/>
      <sz val="18"/>
      <name val="Arial"/>
      <family val="2"/>
    </font>
    <font>
      <b/>
      <sz val="9"/>
      <name val="Arial"/>
      <family val="2"/>
    </font>
    <font>
      <b/>
      <i/>
      <sz val="14"/>
      <color rgb="FF0070C0"/>
      <name val="Arial"/>
      <family val="2"/>
    </font>
    <font>
      <b/>
      <sz val="14"/>
      <name val="Arial"/>
      <family val="2"/>
    </font>
    <font>
      <b/>
      <sz val="14"/>
      <name val="FDOT"/>
    </font>
    <font>
      <b/>
      <sz val="18"/>
      <name val="Arial"/>
      <family val="2"/>
    </font>
    <font>
      <sz val="10"/>
      <color theme="1"/>
      <name val="Arial"/>
      <family val="2"/>
    </font>
    <font>
      <sz val="11"/>
      <name val="Arial"/>
      <family val="2"/>
    </font>
    <font>
      <b/>
      <sz val="11"/>
      <name val="Arial"/>
      <family val="2"/>
    </font>
    <font>
      <sz val="10"/>
      <name val="Arial"/>
    </font>
    <font>
      <b/>
      <i/>
      <sz val="12"/>
      <name val="Arial"/>
      <family val="2"/>
    </font>
    <font>
      <b/>
      <i/>
      <sz val="14"/>
      <name val="Arial"/>
      <family val="2"/>
    </font>
    <font>
      <b/>
      <i/>
      <sz val="12"/>
      <color theme="3" tint="0.39997558519241921"/>
      <name val="Arial"/>
      <family val="2"/>
    </font>
    <font>
      <b/>
      <i/>
      <sz val="12"/>
      <color rgb="FF0070C0"/>
      <name val="Arial"/>
      <family val="2"/>
    </font>
    <font>
      <b/>
      <sz val="12"/>
      <name val="FDOT"/>
    </font>
    <font>
      <sz val="12"/>
      <color theme="1"/>
      <name val="FDOT"/>
    </font>
    <font>
      <sz val="12"/>
      <name val="FDOT"/>
    </font>
    <font>
      <b/>
      <i/>
      <sz val="14"/>
      <name val="FDOT"/>
    </font>
    <font>
      <b/>
      <i/>
      <u/>
      <sz val="12"/>
      <name val="Arial"/>
      <family val="2"/>
    </font>
    <font>
      <sz val="12"/>
      <color theme="1"/>
      <name val="Arial"/>
      <family val="2"/>
    </font>
    <font>
      <b/>
      <i/>
      <sz val="16"/>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theme="4" tint="0.59999389629810485"/>
        <bgColor indexed="64"/>
      </patternFill>
    </fill>
    <fill>
      <patternFill patternType="solid">
        <fgColor rgb="FF92CDDC"/>
        <bgColor indexed="64"/>
      </patternFill>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6">
    <xf numFmtId="0" fontId="0" fillId="0" borderId="0"/>
    <xf numFmtId="0" fontId="4" fillId="0" borderId="0"/>
    <xf numFmtId="0" fontId="4" fillId="0" borderId="0"/>
    <xf numFmtId="0" fontId="1" fillId="0" borderId="0"/>
    <xf numFmtId="43" fontId="17" fillId="0" borderId="0" applyFont="0" applyFill="0" applyBorder="0" applyAlignment="0" applyProtection="0"/>
    <xf numFmtId="44" fontId="17" fillId="0" borderId="0" applyFont="0" applyFill="0" applyBorder="0" applyAlignment="0" applyProtection="0"/>
  </cellStyleXfs>
  <cellXfs count="170">
    <xf numFmtId="0" fontId="0" fillId="0" borderId="0" xfId="0"/>
    <xf numFmtId="0" fontId="2" fillId="0" borderId="0" xfId="0" applyFont="1"/>
    <xf numFmtId="0" fontId="0" fillId="0" borderId="0" xfId="0" applyAlignment="1">
      <alignment vertical="center"/>
    </xf>
    <xf numFmtId="0" fontId="6" fillId="0" borderId="0" xfId="0" applyFont="1" applyAlignment="1">
      <alignment horizontal="center" wrapText="1"/>
    </xf>
    <xf numFmtId="0" fontId="0" fillId="0" borderId="0" xfId="0" applyAlignment="1">
      <alignment horizontal="center"/>
    </xf>
    <xf numFmtId="0" fontId="0" fillId="0" borderId="6" xfId="0" applyBorder="1"/>
    <xf numFmtId="0" fontId="0" fillId="0" borderId="8" xfId="0" applyBorder="1"/>
    <xf numFmtId="0" fontId="5" fillId="0" borderId="8" xfId="0" applyFont="1" applyBorder="1"/>
    <xf numFmtId="0" fontId="0" fillId="0" borderId="3" xfId="0" applyBorder="1"/>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11" fillId="2" borderId="1" xfId="0" applyFont="1" applyFill="1" applyBorder="1" applyAlignment="1">
      <alignment horizontal="left" vertical="center"/>
    </xf>
    <xf numFmtId="0" fontId="11" fillId="2" borderId="1" xfId="0" applyFont="1" applyFill="1" applyBorder="1" applyAlignment="1">
      <alignment horizontal="center" vertical="center"/>
    </xf>
    <xf numFmtId="44" fontId="11" fillId="2" borderId="1" xfId="0" applyNumberFormat="1" applyFont="1" applyFill="1" applyBorder="1" applyAlignment="1">
      <alignment horizontal="center" vertical="center"/>
    </xf>
    <xf numFmtId="1" fontId="22" fillId="6" borderId="1" xfId="2" applyNumberFormat="1" applyFont="1" applyFill="1" applyBorder="1" applyAlignment="1">
      <alignment horizontal="left" vertical="center"/>
    </xf>
    <xf numFmtId="44" fontId="24" fillId="7" borderId="1" xfId="5" applyFont="1" applyFill="1" applyBorder="1" applyAlignment="1">
      <alignment horizontal="left" vertical="center"/>
    </xf>
    <xf numFmtId="0" fontId="22" fillId="0" borderId="1"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vertical="center"/>
    </xf>
    <xf numFmtId="1" fontId="24" fillId="0" borderId="1" xfId="0" applyNumberFormat="1" applyFont="1" applyBorder="1" applyAlignment="1">
      <alignment vertical="center"/>
    </xf>
    <xf numFmtId="0" fontId="24" fillId="0" borderId="1" xfId="0" applyFont="1" applyBorder="1" applyAlignment="1">
      <alignment horizontal="left" vertical="center"/>
    </xf>
    <xf numFmtId="0" fontId="24" fillId="0" borderId="1" xfId="4" applyNumberFormat="1" applyFont="1" applyFill="1" applyBorder="1" applyAlignment="1">
      <alignment horizontal="center" vertical="center"/>
    </xf>
    <xf numFmtId="0" fontId="24" fillId="6" borderId="1" xfId="0" applyFont="1" applyFill="1" applyBorder="1" applyAlignment="1">
      <alignment horizontal="left" vertical="center"/>
    </xf>
    <xf numFmtId="0" fontId="2" fillId="0" borderId="1" xfId="0" applyFont="1" applyBorder="1" applyAlignment="1">
      <alignment horizontal="center" vertical="center"/>
    </xf>
    <xf numFmtId="0" fontId="2" fillId="6" borderId="1" xfId="0" applyFont="1" applyFill="1" applyBorder="1" applyAlignment="1">
      <alignment horizontal="center" vertical="center"/>
    </xf>
    <xf numFmtId="0" fontId="11" fillId="0" borderId="0" xfId="0" applyFont="1" applyAlignment="1">
      <alignment horizontal="right" vertical="center" wrapText="1"/>
    </xf>
    <xf numFmtId="0" fontId="11" fillId="0" borderId="0" xfId="0" applyFont="1" applyAlignment="1">
      <alignment horizontal="center" vertical="center"/>
    </xf>
    <xf numFmtId="49" fontId="11" fillId="0" borderId="0" xfId="0" applyNumberFormat="1" applyFont="1" applyAlignment="1">
      <alignment horizontal="center" vertical="center"/>
    </xf>
    <xf numFmtId="44" fontId="11" fillId="0" borderId="0" xfId="0" applyNumberFormat="1" applyFont="1" applyAlignment="1">
      <alignment horizontal="left" vertical="center"/>
    </xf>
    <xf numFmtId="0" fontId="24" fillId="0" borderId="1" xfId="0" applyFont="1" applyBorder="1" applyAlignment="1">
      <alignment horizontal="left" vertical="center" wrapText="1"/>
    </xf>
    <xf numFmtId="37" fontId="24" fillId="0" borderId="1" xfId="0" applyNumberFormat="1" applyFont="1" applyBorder="1" applyAlignment="1">
      <alignment horizontal="center" vertical="center"/>
    </xf>
    <xf numFmtId="0" fontId="11" fillId="2" borderId="1" xfId="0" applyFont="1" applyFill="1" applyBorder="1" applyAlignment="1">
      <alignment horizontal="left" vertical="center" wrapText="1"/>
    </xf>
    <xf numFmtId="1" fontId="24" fillId="0" borderId="1" xfId="2" applyNumberFormat="1" applyFont="1" applyBorder="1" applyAlignment="1">
      <alignment horizontal="left" vertical="center" wrapText="1"/>
    </xf>
    <xf numFmtId="1" fontId="24" fillId="0" borderId="1" xfId="2" applyNumberFormat="1" applyFont="1" applyBorder="1" applyAlignment="1">
      <alignment horizontal="left" vertical="center"/>
    </xf>
    <xf numFmtId="0" fontId="22" fillId="0" borderId="1" xfId="0" applyFont="1" applyBorder="1" applyAlignment="1">
      <alignment horizontal="right" vertical="center"/>
    </xf>
    <xf numFmtId="0" fontId="22" fillId="7" borderId="1" xfId="0" applyFont="1" applyFill="1" applyBorder="1" applyAlignment="1">
      <alignment horizontal="right" vertical="center" wrapText="1"/>
    </xf>
    <xf numFmtId="0" fontId="24" fillId="7" borderId="1" xfId="4" applyNumberFormat="1" applyFont="1" applyFill="1" applyBorder="1" applyAlignment="1">
      <alignment horizontal="center" vertical="center"/>
    </xf>
    <xf numFmtId="44" fontId="24" fillId="0" borderId="1" xfId="5" applyFont="1" applyFill="1" applyBorder="1" applyAlignment="1">
      <alignment horizontal="left" vertical="center"/>
    </xf>
    <xf numFmtId="0" fontId="24" fillId="0" borderId="1" xfId="5" applyNumberFormat="1" applyFont="1" applyFill="1" applyBorder="1" applyAlignment="1">
      <alignment horizontal="left" vertical="center"/>
    </xf>
    <xf numFmtId="0" fontId="22" fillId="0" borderId="0" xfId="0" applyFont="1" applyAlignment="1">
      <alignment horizontal="right" vertical="center"/>
    </xf>
    <xf numFmtId="0" fontId="24" fillId="0" borderId="0" xfId="0" applyFont="1" applyAlignment="1">
      <alignment horizontal="left" vertical="center"/>
    </xf>
    <xf numFmtId="0" fontId="24" fillId="0" borderId="0" xfId="0" applyFont="1" applyAlignment="1">
      <alignment horizontal="center" vertical="center"/>
    </xf>
    <xf numFmtId="44" fontId="24" fillId="0" borderId="0" xfId="0" applyNumberFormat="1" applyFont="1" applyAlignment="1">
      <alignment horizontal="left" vertical="center"/>
    </xf>
    <xf numFmtId="44" fontId="24" fillId="0" borderId="9" xfId="0" applyNumberFormat="1" applyFont="1" applyBorder="1" applyAlignment="1">
      <alignment horizontal="left" vertical="center"/>
    </xf>
    <xf numFmtId="164" fontId="11" fillId="2" borderId="1" xfId="0" applyNumberFormat="1" applyFont="1" applyFill="1" applyBorder="1" applyAlignment="1">
      <alignment horizontal="center" vertical="center"/>
    </xf>
    <xf numFmtId="164" fontId="23" fillId="0" borderId="1" xfId="3" applyNumberFormat="1" applyFont="1" applyBorder="1" applyAlignment="1">
      <alignment horizontal="center" vertical="center"/>
    </xf>
    <xf numFmtId="164" fontId="24" fillId="0" borderId="1" xfId="0" applyNumberFormat="1" applyFont="1" applyBorder="1" applyAlignment="1">
      <alignment horizontal="center" vertical="center"/>
    </xf>
    <xf numFmtId="164" fontId="23" fillId="0" borderId="1" xfId="3" applyNumberFormat="1" applyFont="1" applyBorder="1" applyAlignment="1">
      <alignment horizontal="center"/>
    </xf>
    <xf numFmtId="164" fontId="22" fillId="7" borderId="1" xfId="0" applyNumberFormat="1" applyFont="1" applyFill="1" applyBorder="1" applyAlignment="1">
      <alignment horizontal="center" vertical="center"/>
    </xf>
    <xf numFmtId="164" fontId="24" fillId="0" borderId="1" xfId="5" applyNumberFormat="1" applyFont="1" applyFill="1" applyBorder="1" applyAlignment="1">
      <alignment horizontal="center" vertical="center"/>
    </xf>
    <xf numFmtId="164" fontId="24" fillId="0" borderId="1" xfId="0" applyNumberFormat="1" applyFont="1" applyBorder="1" applyAlignment="1" applyProtection="1">
      <alignment horizontal="center" vertical="center" wrapText="1"/>
      <protection locked="0"/>
    </xf>
    <xf numFmtId="0" fontId="22" fillId="8" borderId="10" xfId="0" applyFont="1" applyFill="1" applyBorder="1" applyAlignment="1">
      <alignment horizontal="center" vertical="center"/>
    </xf>
    <xf numFmtId="0" fontId="22" fillId="8" borderId="10" xfId="0" applyFont="1" applyFill="1" applyBorder="1" applyAlignment="1">
      <alignment vertical="center"/>
    </xf>
    <xf numFmtId="0" fontId="22" fillId="8" borderId="2" xfId="0" applyFont="1" applyFill="1" applyBorder="1" applyAlignment="1">
      <alignment horizontal="center" vertical="center"/>
    </xf>
    <xf numFmtId="164" fontId="22" fillId="7" borderId="1" xfId="5" applyNumberFormat="1" applyFont="1" applyFill="1" applyBorder="1" applyAlignment="1">
      <alignment horizontal="center" vertical="center"/>
    </xf>
    <xf numFmtId="164" fontId="22" fillId="9" borderId="1" xfId="5" applyNumberFormat="1" applyFont="1" applyFill="1" applyBorder="1" applyAlignment="1">
      <alignment horizontal="center" vertical="center"/>
    </xf>
    <xf numFmtId="164" fontId="24" fillId="0" borderId="1" xfId="5" applyNumberFormat="1" applyFont="1" applyFill="1" applyBorder="1" applyAlignment="1">
      <alignment horizontal="center" vertical="center" wrapText="1"/>
    </xf>
    <xf numFmtId="1" fontId="2" fillId="0" borderId="1" xfId="2" applyNumberFormat="1" applyFont="1" applyBorder="1" applyAlignment="1">
      <alignment horizontal="left" vertical="center" wrapText="1"/>
    </xf>
    <xf numFmtId="1" fontId="2" fillId="0" borderId="1" xfId="2" applyNumberFormat="1" applyFont="1" applyBorder="1" applyAlignment="1">
      <alignment horizontal="left" vertical="center"/>
    </xf>
    <xf numFmtId="0" fontId="3" fillId="7" borderId="1" xfId="2" applyFont="1" applyFill="1" applyBorder="1" applyAlignment="1">
      <alignment horizontal="right" vertical="center"/>
    </xf>
    <xf numFmtId="0" fontId="27" fillId="7" borderId="1" xfId="3" applyFont="1" applyFill="1" applyBorder="1"/>
    <xf numFmtId="0" fontId="2" fillId="7" borderId="1" xfId="0" applyFont="1" applyFill="1" applyBorder="1" applyAlignment="1">
      <alignment horizontal="center" vertical="center"/>
    </xf>
    <xf numFmtId="0" fontId="2" fillId="0" borderId="1" xfId="0" applyFont="1" applyBorder="1" applyAlignment="1">
      <alignment horizontal="left" vertical="center"/>
    </xf>
    <xf numFmtId="0" fontId="2" fillId="5" borderId="1" xfId="0" applyFont="1" applyFill="1" applyBorder="1" applyAlignment="1" applyProtection="1">
      <alignment horizontal="left" vertical="center" wrapText="1"/>
      <protection locked="0"/>
    </xf>
    <xf numFmtId="0" fontId="2" fillId="5" borderId="1" xfId="0" applyFont="1" applyFill="1" applyBorder="1" applyAlignment="1">
      <alignment horizontal="center" vertical="center"/>
    </xf>
    <xf numFmtId="0" fontId="2" fillId="0" borderId="1" xfId="4" applyNumberFormat="1" applyFont="1" applyFill="1" applyBorder="1" applyAlignment="1">
      <alignment horizontal="center" vertical="center"/>
    </xf>
    <xf numFmtId="0" fontId="2" fillId="5" borderId="0" xfId="0" applyFont="1" applyFill="1"/>
    <xf numFmtId="165" fontId="2" fillId="6" borderId="1" xfId="0" applyNumberFormat="1" applyFont="1" applyFill="1" applyBorder="1" applyAlignment="1">
      <alignment horizontal="right" vertical="center"/>
    </xf>
    <xf numFmtId="0" fontId="22" fillId="6" borderId="1" xfId="0" applyFont="1" applyFill="1" applyBorder="1" applyAlignment="1">
      <alignment horizontal="right" vertical="center"/>
    </xf>
    <xf numFmtId="44" fontId="24" fillId="6" borderId="1" xfId="5" applyFont="1" applyFill="1" applyBorder="1" applyAlignment="1">
      <alignment horizontal="left" vertical="center"/>
    </xf>
    <xf numFmtId="49" fontId="24" fillId="6" borderId="1" xfId="4" applyNumberFormat="1" applyFont="1" applyFill="1" applyBorder="1" applyAlignment="1">
      <alignment horizontal="center" vertical="center"/>
    </xf>
    <xf numFmtId="44" fontId="2" fillId="6" borderId="2" xfId="0" applyNumberFormat="1" applyFont="1" applyFill="1" applyBorder="1" applyAlignment="1">
      <alignment horizontal="left" vertical="center"/>
    </xf>
    <xf numFmtId="1" fontId="3" fillId="6" borderId="1" xfId="2" applyNumberFormat="1" applyFont="1" applyFill="1" applyBorder="1" applyAlignment="1">
      <alignment horizontal="left" vertical="center"/>
    </xf>
    <xf numFmtId="0" fontId="2" fillId="6" borderId="1" xfId="4" applyNumberFormat="1" applyFont="1" applyFill="1" applyBorder="1" applyAlignment="1">
      <alignment horizontal="center" vertical="center"/>
    </xf>
    <xf numFmtId="0" fontId="2" fillId="5" borderId="8" xfId="0" applyFont="1" applyFill="1" applyBorder="1" applyAlignment="1">
      <alignment horizontal="center"/>
    </xf>
    <xf numFmtId="44" fontId="2" fillId="5" borderId="0" xfId="0" applyNumberFormat="1" applyFont="1" applyFill="1"/>
    <xf numFmtId="0" fontId="3" fillId="4" borderId="1" xfId="0" applyFont="1" applyFill="1" applyBorder="1" applyAlignment="1">
      <alignment horizontal="left" vertical="center"/>
    </xf>
    <xf numFmtId="44" fontId="2" fillId="4" borderId="1" xfId="0" applyNumberFormat="1" applyFont="1" applyFill="1" applyBorder="1" applyAlignment="1">
      <alignment horizontal="left" vertical="center"/>
    </xf>
    <xf numFmtId="0" fontId="2" fillId="4" borderId="1" xfId="0" applyFont="1" applyFill="1" applyBorder="1" applyAlignment="1">
      <alignment horizontal="center" vertical="center"/>
    </xf>
    <xf numFmtId="44" fontId="2" fillId="4" borderId="1" xfId="0" applyNumberFormat="1" applyFont="1" applyFill="1" applyBorder="1" applyAlignment="1">
      <alignment horizontal="center" vertical="center"/>
    </xf>
    <xf numFmtId="164" fontId="2" fillId="4" borderId="1" xfId="0" applyNumberFormat="1" applyFont="1" applyFill="1" applyBorder="1" applyAlignment="1">
      <alignment horizontal="left" vertical="center"/>
    </xf>
    <xf numFmtId="0" fontId="2" fillId="4" borderId="1" xfId="0" applyFont="1" applyFill="1" applyBorder="1" applyAlignment="1">
      <alignment horizontal="left" vertical="center"/>
    </xf>
    <xf numFmtId="44" fontId="2" fillId="4" borderId="1" xfId="0" applyNumberFormat="1" applyFont="1" applyFill="1" applyBorder="1" applyAlignment="1" applyProtection="1">
      <alignment horizontal="left" vertical="center"/>
      <protection locked="0"/>
    </xf>
    <xf numFmtId="0" fontId="3" fillId="8" borderId="1" xfId="0" applyFont="1" applyFill="1" applyBorder="1" applyAlignment="1">
      <alignment vertical="center"/>
    </xf>
    <xf numFmtId="0" fontId="2" fillId="8" borderId="1" xfId="0" applyFont="1" applyFill="1" applyBorder="1" applyAlignment="1" applyProtection="1">
      <alignment horizontal="left" vertical="center"/>
      <protection locked="0"/>
    </xf>
    <xf numFmtId="0" fontId="2" fillId="8" borderId="1" xfId="0" applyFont="1" applyFill="1" applyBorder="1" applyAlignment="1">
      <alignment horizontal="center" vertical="center"/>
    </xf>
    <xf numFmtId="44" fontId="24" fillId="8" borderId="1" xfId="0" applyNumberFormat="1" applyFont="1" applyFill="1" applyBorder="1" applyAlignment="1">
      <alignment horizontal="left" vertical="center"/>
    </xf>
    <xf numFmtId="0" fontId="24" fillId="8" borderId="1" xfId="0" applyFont="1" applyFill="1" applyBorder="1" applyAlignment="1">
      <alignment horizontal="center" vertical="center"/>
    </xf>
    <xf numFmtId="43" fontId="24" fillId="8" borderId="1" xfId="0" applyNumberFormat="1" applyFont="1" applyFill="1" applyBorder="1" applyAlignment="1">
      <alignment horizontal="left" vertical="center"/>
    </xf>
    <xf numFmtId="44" fontId="24" fillId="8" borderId="1" xfId="0" applyNumberFormat="1" applyFont="1" applyFill="1" applyBorder="1" applyAlignment="1" applyProtection="1">
      <alignment horizontal="left" vertical="center"/>
      <protection locked="0"/>
    </xf>
    <xf numFmtId="164" fontId="22" fillId="0" borderId="1" xfId="5" applyNumberFormat="1" applyFont="1" applyFill="1" applyBorder="1" applyAlignment="1">
      <alignment horizontal="center" vertical="center"/>
    </xf>
    <xf numFmtId="0" fontId="3" fillId="10" borderId="1" xfId="0" applyFont="1" applyFill="1" applyBorder="1" applyAlignment="1">
      <alignment horizontal="center" vertical="center"/>
    </xf>
    <xf numFmtId="44" fontId="3" fillId="10" borderId="1" xfId="0" applyNumberFormat="1" applyFont="1" applyFill="1" applyBorder="1" applyAlignment="1">
      <alignment horizontal="left" vertical="center"/>
    </xf>
    <xf numFmtId="0" fontId="3" fillId="10" borderId="1" xfId="0" applyFont="1" applyFill="1" applyBorder="1" applyAlignment="1">
      <alignment horizontal="left" vertical="center"/>
    </xf>
    <xf numFmtId="44" fontId="2" fillId="10" borderId="1" xfId="0" applyNumberFormat="1" applyFont="1" applyFill="1" applyBorder="1" applyAlignment="1" applyProtection="1">
      <alignment horizontal="left" vertical="center"/>
      <protection locked="0"/>
    </xf>
    <xf numFmtId="0" fontId="2" fillId="10" borderId="1" xfId="0" applyFont="1" applyFill="1" applyBorder="1" applyAlignment="1">
      <alignment horizontal="center" vertical="center"/>
    </xf>
    <xf numFmtId="44" fontId="2" fillId="10" borderId="1" xfId="0" applyNumberFormat="1" applyFont="1" applyFill="1" applyBorder="1" applyAlignment="1" applyProtection="1">
      <alignment horizontal="left" vertical="center" wrapText="1"/>
      <protection locked="0"/>
    </xf>
    <xf numFmtId="44" fontId="2" fillId="10" borderId="1" xfId="0" applyNumberFormat="1" applyFont="1" applyFill="1" applyBorder="1" applyAlignment="1">
      <alignment horizontal="center" vertical="center"/>
    </xf>
    <xf numFmtId="0" fontId="3" fillId="10" borderId="1" xfId="0" applyFont="1" applyFill="1" applyBorder="1" applyAlignment="1">
      <alignment vertical="center"/>
    </xf>
    <xf numFmtId="164" fontId="27" fillId="0" borderId="1" xfId="3" applyNumberFormat="1" applyFont="1" applyBorder="1" applyAlignment="1">
      <alignment horizontal="center" vertical="center"/>
    </xf>
    <xf numFmtId="164" fontId="27" fillId="0" borderId="1" xfId="3" applyNumberFormat="1" applyFont="1" applyBorder="1" applyAlignment="1">
      <alignment horizontal="center"/>
    </xf>
    <xf numFmtId="164" fontId="2" fillId="0" borderId="1" xfId="0" applyNumberFormat="1" applyFont="1" applyBorder="1" applyAlignment="1">
      <alignment horizontal="center" vertical="center"/>
    </xf>
    <xf numFmtId="164" fontId="2" fillId="0" borderId="1" xfId="0" applyNumberFormat="1" applyFont="1" applyBorder="1" applyAlignment="1" applyProtection="1">
      <alignment horizontal="center" vertical="center" wrapText="1"/>
      <protection locked="0"/>
    </xf>
    <xf numFmtId="164" fontId="24" fillId="0" borderId="1" xfId="0" applyNumberFormat="1" applyFont="1" applyBorder="1" applyAlignment="1" applyProtection="1">
      <alignment horizontal="center" vertical="center"/>
      <protection locked="0"/>
    </xf>
    <xf numFmtId="164" fontId="2" fillId="6" borderId="1" xfId="0" applyNumberFormat="1" applyFont="1" applyFill="1" applyBorder="1" applyAlignment="1">
      <alignment horizontal="center" vertical="center"/>
    </xf>
    <xf numFmtId="164" fontId="11" fillId="11" borderId="2" xfId="0" applyNumberFormat="1" applyFont="1" applyFill="1" applyBorder="1" applyAlignment="1">
      <alignment horizontal="center" vertical="center"/>
    </xf>
    <xf numFmtId="164" fontId="2" fillId="6" borderId="1" xfId="0" applyNumberFormat="1" applyFont="1" applyFill="1" applyBorder="1" applyAlignment="1" applyProtection="1">
      <alignment horizontal="center" vertical="center" wrapText="1"/>
      <protection locked="0"/>
    </xf>
    <xf numFmtId="44" fontId="2" fillId="10" borderId="1" xfId="0" applyNumberFormat="1" applyFont="1" applyFill="1" applyBorder="1" applyAlignment="1" applyProtection="1">
      <alignment horizontal="center" vertical="center"/>
      <protection locked="0"/>
    </xf>
    <xf numFmtId="164" fontId="11" fillId="11" borderId="1" xfId="0" applyNumberFormat="1" applyFont="1" applyFill="1" applyBorder="1" applyAlignment="1">
      <alignment horizontal="center" vertical="center"/>
    </xf>
    <xf numFmtId="164" fontId="22" fillId="0" borderId="1" xfId="5" applyNumberFormat="1" applyFont="1" applyFill="1" applyBorder="1" applyAlignment="1">
      <alignment horizontal="center" vertical="center" wrapText="1"/>
    </xf>
    <xf numFmtId="164" fontId="3" fillId="7" borderId="1" xfId="0" applyNumberFormat="1" applyFont="1" applyFill="1" applyBorder="1" applyAlignment="1">
      <alignment horizontal="center" vertical="center"/>
    </xf>
    <xf numFmtId="164" fontId="3" fillId="7" borderId="9" xfId="0" applyNumberFormat="1" applyFont="1" applyFill="1" applyBorder="1" applyAlignment="1">
      <alignment horizontal="center" vertical="center"/>
    </xf>
    <xf numFmtId="164" fontId="3" fillId="7" borderId="1" xfId="0" applyNumberFormat="1" applyFont="1" applyFill="1" applyBorder="1" applyAlignment="1" applyProtection="1">
      <alignment horizontal="center" vertical="center" wrapText="1"/>
      <protection locked="0"/>
    </xf>
    <xf numFmtId="0" fontId="22" fillId="8" borderId="3" xfId="0" applyFont="1" applyFill="1" applyBorder="1" applyAlignment="1">
      <alignment horizontal="left" vertical="center"/>
    </xf>
    <xf numFmtId="0" fontId="22" fillId="8" borderId="1" xfId="0" applyFont="1" applyFill="1" applyBorder="1" applyAlignment="1">
      <alignment horizontal="left" vertical="center"/>
    </xf>
    <xf numFmtId="0" fontId="24" fillId="0" borderId="1" xfId="0" applyFont="1" applyBorder="1" applyAlignment="1">
      <alignment horizontal="left" vertical="top"/>
    </xf>
    <xf numFmtId="164" fontId="22" fillId="11" borderId="1" xfId="0" applyNumberFormat="1" applyFont="1" applyFill="1" applyBorder="1" applyAlignment="1">
      <alignment horizontal="center" vertical="center"/>
    </xf>
    <xf numFmtId="0" fontId="22" fillId="10" borderId="1" xfId="0" applyFont="1" applyFill="1" applyBorder="1" applyAlignment="1">
      <alignment horizontal="left" vertical="center"/>
    </xf>
    <xf numFmtId="1" fontId="22" fillId="8" borderId="1" xfId="0" applyNumberFormat="1" applyFont="1" applyFill="1" applyBorder="1" applyAlignment="1">
      <alignment horizontal="left" vertical="center"/>
    </xf>
    <xf numFmtId="0" fontId="3" fillId="0" borderId="1" xfId="2" applyFont="1" applyBorder="1" applyAlignment="1">
      <alignment horizontal="left" vertical="center"/>
    </xf>
    <xf numFmtId="0" fontId="2" fillId="6" borderId="1" xfId="0" applyFont="1" applyFill="1" applyBorder="1" applyAlignment="1">
      <alignment horizontal="left" vertical="center"/>
    </xf>
    <xf numFmtId="0" fontId="26" fillId="12" borderId="1" xfId="0" applyFont="1" applyFill="1" applyBorder="1" applyAlignment="1">
      <alignment horizontal="left" vertical="center" wrapText="1"/>
    </xf>
    <xf numFmtId="0" fontId="3" fillId="12" borderId="1" xfId="0" applyFont="1" applyFill="1" applyBorder="1" applyAlignment="1">
      <alignment horizontal="center" vertical="center"/>
    </xf>
    <xf numFmtId="0" fontId="3" fillId="7" borderId="1" xfId="0" applyFont="1" applyFill="1" applyBorder="1" applyAlignment="1">
      <alignment horizontal="right" vertical="center"/>
    </xf>
    <xf numFmtId="0" fontId="5" fillId="0" borderId="5" xfId="0" applyFont="1" applyBorder="1"/>
    <xf numFmtId="0" fontId="16" fillId="0" borderId="8" xfId="0" applyFont="1" applyBorder="1"/>
    <xf numFmtId="0" fontId="16" fillId="0" borderId="5" xfId="0" applyFont="1" applyBorder="1"/>
    <xf numFmtId="1" fontId="22" fillId="0" borderId="1" xfId="2" applyNumberFormat="1" applyFont="1" applyBorder="1" applyAlignment="1">
      <alignment horizontal="left" vertical="center"/>
    </xf>
    <xf numFmtId="0" fontId="14" fillId="0" borderId="10" xfId="0" applyFont="1" applyBorder="1" applyAlignment="1">
      <alignment horizontal="center" vertical="top"/>
    </xf>
    <xf numFmtId="0" fontId="22" fillId="8" borderId="1" xfId="0" applyFont="1" applyFill="1" applyBorder="1" applyAlignment="1">
      <alignment horizontal="left" vertical="center"/>
    </xf>
    <xf numFmtId="0" fontId="21" fillId="3" borderId="1" xfId="0" applyFont="1" applyFill="1" applyBorder="1" applyAlignment="1">
      <alignment horizontal="center" vertical="center" wrapText="1"/>
    </xf>
    <xf numFmtId="0" fontId="13" fillId="0" borderId="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15" fillId="0" borderId="8" xfId="0" applyFont="1" applyBorder="1" applyAlignment="1">
      <alignment horizontal="left" vertical="top" wrapText="1"/>
    </xf>
    <xf numFmtId="0" fontId="15" fillId="0" borderId="0" xfId="0" applyFont="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4" fillId="0" borderId="5" xfId="0" applyFont="1" applyBorder="1" applyAlignment="1">
      <alignment horizontal="left"/>
    </xf>
    <xf numFmtId="0" fontId="22" fillId="8" borderId="3" xfId="0" applyFont="1" applyFill="1" applyBorder="1" applyAlignment="1">
      <alignment horizontal="left" vertical="center"/>
    </xf>
    <xf numFmtId="0" fontId="22" fillId="8" borderId="10" xfId="0" applyFont="1" applyFill="1" applyBorder="1" applyAlignment="1">
      <alignment horizontal="left" vertical="center"/>
    </xf>
    <xf numFmtId="0" fontId="22" fillId="8" borderId="2" xfId="0" applyFont="1" applyFill="1" applyBorder="1" applyAlignment="1">
      <alignment horizontal="left" vertical="center"/>
    </xf>
    <xf numFmtId="0" fontId="22" fillId="11" borderId="3" xfId="0" applyFont="1" applyFill="1" applyBorder="1" applyAlignment="1">
      <alignment horizontal="right" vertical="center"/>
    </xf>
    <xf numFmtId="0" fontId="22" fillId="11" borderId="10" xfId="0" applyFont="1" applyFill="1" applyBorder="1" applyAlignment="1">
      <alignment horizontal="right" vertical="center"/>
    </xf>
    <xf numFmtId="0" fontId="22" fillId="11" borderId="2" xfId="0" applyFont="1" applyFill="1" applyBorder="1" applyAlignment="1">
      <alignment horizontal="right" vertical="center"/>
    </xf>
    <xf numFmtId="0" fontId="25" fillId="3" borderId="3"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2" xfId="0" applyFont="1" applyFill="1" applyBorder="1" applyAlignment="1">
      <alignment horizontal="center" vertical="center" wrapText="1"/>
    </xf>
    <xf numFmtId="0" fontId="22" fillId="8" borderId="3" xfId="0" applyFont="1" applyFill="1" applyBorder="1" applyAlignment="1">
      <alignment vertical="center"/>
    </xf>
    <xf numFmtId="0" fontId="22" fillId="8" borderId="10" xfId="0" applyFont="1" applyFill="1" applyBorder="1" applyAlignment="1">
      <alignment vertical="center"/>
    </xf>
    <xf numFmtId="0" fontId="22" fillId="8" borderId="2" xfId="0" applyFont="1" applyFill="1" applyBorder="1" applyAlignment="1">
      <alignment vertical="center"/>
    </xf>
    <xf numFmtId="0" fontId="22" fillId="8" borderId="10" xfId="0" applyFont="1" applyFill="1" applyBorder="1" applyAlignment="1">
      <alignment horizontal="center" vertical="center"/>
    </xf>
    <xf numFmtId="0" fontId="22" fillId="8" borderId="2" xfId="0" applyFont="1" applyFill="1" applyBorder="1" applyAlignment="1">
      <alignment horizontal="center" vertical="center"/>
    </xf>
    <xf numFmtId="0" fontId="22" fillId="7" borderId="3" xfId="0" applyFont="1" applyFill="1" applyBorder="1" applyAlignment="1">
      <alignment horizontal="right" vertical="center" wrapText="1"/>
    </xf>
    <xf numFmtId="0" fontId="22" fillId="7" borderId="10" xfId="0" applyFont="1" applyFill="1" applyBorder="1" applyAlignment="1">
      <alignment horizontal="right" vertical="center" wrapText="1"/>
    </xf>
    <xf numFmtId="0" fontId="22" fillId="7" borderId="2" xfId="0" applyFont="1" applyFill="1" applyBorder="1" applyAlignment="1">
      <alignment horizontal="right" vertical="center" wrapText="1"/>
    </xf>
    <xf numFmtId="0" fontId="12" fillId="11" borderId="3" xfId="0" applyFont="1" applyFill="1" applyBorder="1" applyAlignment="1">
      <alignment horizontal="right" vertical="center" wrapText="1"/>
    </xf>
    <xf numFmtId="0" fontId="12" fillId="11" borderId="10" xfId="0" applyFont="1" applyFill="1" applyBorder="1" applyAlignment="1">
      <alignment horizontal="right" vertical="center" wrapText="1"/>
    </xf>
    <xf numFmtId="0" fontId="22" fillId="7" borderId="3" xfId="2" applyFont="1" applyFill="1" applyBorder="1" applyAlignment="1">
      <alignment horizontal="right" vertical="center"/>
    </xf>
    <xf numFmtId="0" fontId="22" fillId="7" borderId="10" xfId="2" applyFont="1" applyFill="1" applyBorder="1" applyAlignment="1">
      <alignment horizontal="right" vertical="center"/>
    </xf>
    <xf numFmtId="0" fontId="22" fillId="7" borderId="2" xfId="2" applyFont="1" applyFill="1" applyBorder="1" applyAlignment="1">
      <alignment horizontal="right" vertical="center"/>
    </xf>
    <xf numFmtId="0" fontId="3" fillId="7" borderId="3" xfId="0" applyFont="1" applyFill="1" applyBorder="1" applyAlignment="1">
      <alignment horizontal="right" vertical="center" wrapText="1"/>
    </xf>
    <xf numFmtId="0" fontId="3" fillId="7" borderId="10" xfId="0" applyFont="1" applyFill="1" applyBorder="1" applyAlignment="1">
      <alignment horizontal="right" vertical="center" wrapText="1"/>
    </xf>
    <xf numFmtId="0" fontId="3" fillId="7" borderId="2" xfId="0" applyFont="1" applyFill="1" applyBorder="1" applyAlignment="1">
      <alignment horizontal="right" vertical="center" wrapText="1"/>
    </xf>
    <xf numFmtId="0" fontId="11" fillId="11" borderId="3" xfId="0" applyFont="1" applyFill="1" applyBorder="1" applyAlignment="1">
      <alignment horizontal="right" vertical="center" wrapText="1"/>
    </xf>
    <xf numFmtId="0" fontId="11" fillId="11" borderId="10" xfId="0" applyFont="1" applyFill="1" applyBorder="1" applyAlignment="1">
      <alignment horizontal="right" vertical="center" wrapText="1"/>
    </xf>
    <xf numFmtId="0" fontId="11" fillId="11" borderId="2" xfId="0" applyFont="1" applyFill="1" applyBorder="1" applyAlignment="1">
      <alignment horizontal="right" vertical="center" wrapText="1"/>
    </xf>
    <xf numFmtId="0" fontId="18" fillId="3" borderId="1" xfId="0" applyFont="1" applyFill="1" applyBorder="1" applyAlignment="1">
      <alignment horizontal="center" vertical="center" wrapText="1"/>
    </xf>
  </cellXfs>
  <cellStyles count="6">
    <cellStyle name="Comma" xfId="4" builtinId="3"/>
    <cellStyle name="Currency" xfId="5" builtinId="4"/>
    <cellStyle name="Normal" xfId="0" builtinId="0"/>
    <cellStyle name="Normal 2" xfId="1" xr:uid="{00000000-0005-0000-0000-000001000000}"/>
    <cellStyle name="Normal 2 3" xfId="2" xr:uid="{00000000-0005-0000-0000-000002000000}"/>
    <cellStyle name="Normal 2 4" xfId="3" xr:uid="{00000000-0005-0000-0000-000003000000}"/>
  </cellStyles>
  <dxfs count="0"/>
  <tableStyles count="0" defaultTableStyle="TableStyleMedium9" defaultPivotStyle="PivotStyleLight16"/>
  <colors>
    <mruColors>
      <color rgb="FF92CDDC"/>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41275</xdr:rowOff>
    </xdr:from>
    <xdr:to>
      <xdr:col>1</xdr:col>
      <xdr:colOff>0</xdr:colOff>
      <xdr:row>4</xdr:row>
      <xdr:rowOff>174625</xdr:rowOff>
    </xdr:to>
    <xdr:pic>
      <xdr:nvPicPr>
        <xdr:cNvPr id="4" name="Picture 1" descr="Lee-County-logo 2021 small">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275"/>
          <a:ext cx="5155406"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3"/>
  <sheetViews>
    <sheetView tabSelected="1" topLeftCell="A186" zoomScale="80" zoomScaleNormal="80" workbookViewId="0">
      <selection activeCell="A134" sqref="A134"/>
    </sheetView>
  </sheetViews>
  <sheetFormatPr defaultColWidth="9.140625" defaultRowHeight="15"/>
  <cols>
    <col min="1" max="1" width="77.28515625" style="1" customWidth="1"/>
    <col min="2" max="2" width="25.140625" style="1" customWidth="1"/>
    <col min="3" max="3" width="25.28515625" style="1" bestFit="1" customWidth="1"/>
    <col min="4" max="4" width="23.5703125" style="1" customWidth="1"/>
  </cols>
  <sheetData>
    <row r="1" spans="1:4" ht="12.75">
      <c r="A1" s="5"/>
      <c r="B1" s="131" t="s">
        <v>3</v>
      </c>
      <c r="C1" s="132"/>
      <c r="D1" s="132"/>
    </row>
    <row r="2" spans="1:4" ht="12.75">
      <c r="A2" s="6"/>
      <c r="B2" s="133"/>
      <c r="C2" s="133"/>
      <c r="D2" s="133"/>
    </row>
    <row r="3" spans="1:4" s="2" customFormat="1" ht="24.95" customHeight="1">
      <c r="A3" s="6"/>
      <c r="B3" s="133"/>
      <c r="C3" s="133"/>
      <c r="D3" s="133"/>
    </row>
    <row r="4" spans="1:4" ht="12.75">
      <c r="A4" s="6"/>
      <c r="B4" s="133"/>
      <c r="C4" s="133"/>
      <c r="D4" s="133"/>
    </row>
    <row r="5" spans="1:4" ht="20.25">
      <c r="A5" s="6"/>
      <c r="B5" s="3"/>
      <c r="C5" s="3"/>
      <c r="D5" s="3"/>
    </row>
    <row r="6" spans="1:4" ht="12.75">
      <c r="A6" s="6"/>
      <c r="B6"/>
      <c r="C6"/>
      <c r="D6" s="4"/>
    </row>
    <row r="7" spans="1:4" ht="29.25" customHeight="1">
      <c r="A7" s="7" t="s">
        <v>0</v>
      </c>
      <c r="B7" s="140"/>
      <c r="C7" s="140"/>
      <c r="D7" s="140"/>
    </row>
    <row r="8" spans="1:4" ht="12.75">
      <c r="A8" s="6"/>
      <c r="B8"/>
      <c r="C8"/>
      <c r="D8" s="4"/>
    </row>
    <row r="9" spans="1:4">
      <c r="A9" s="125" t="s">
        <v>143</v>
      </c>
      <c r="B9" s="126"/>
      <c r="C9" s="124"/>
      <c r="D9" s="124"/>
    </row>
    <row r="10" spans="1:4" ht="12.75">
      <c r="A10" s="6"/>
      <c r="B10"/>
      <c r="C10"/>
      <c r="D10" s="4"/>
    </row>
    <row r="11" spans="1:4" ht="18" customHeight="1">
      <c r="A11" s="134"/>
      <c r="B11" s="135"/>
      <c r="C11" s="135"/>
      <c r="D11" s="135"/>
    </row>
    <row r="12" spans="1:4" ht="12.75" customHeight="1">
      <c r="A12" s="136" t="s">
        <v>2</v>
      </c>
      <c r="B12" s="137"/>
      <c r="C12" s="137"/>
      <c r="D12" s="137"/>
    </row>
    <row r="13" spans="1:4" ht="12.75" customHeight="1">
      <c r="A13" s="136"/>
      <c r="B13" s="137"/>
      <c r="C13" s="137"/>
      <c r="D13" s="137"/>
    </row>
    <row r="14" spans="1:4" ht="12.75" customHeight="1">
      <c r="A14" s="136"/>
      <c r="B14" s="137"/>
      <c r="C14" s="137"/>
      <c r="D14" s="137"/>
    </row>
    <row r="15" spans="1:4" ht="193.5" customHeight="1">
      <c r="A15" s="138"/>
      <c r="B15" s="139"/>
      <c r="C15" s="139"/>
      <c r="D15" s="139"/>
    </row>
    <row r="16" spans="1:4" ht="3.75" customHeight="1">
      <c r="A16" s="9"/>
      <c r="B16" s="10"/>
      <c r="C16" s="10"/>
      <c r="D16" s="10"/>
    </row>
    <row r="17" spans="1:4" ht="20.100000000000001" customHeight="1">
      <c r="A17" s="8"/>
      <c r="B17" s="128" t="s">
        <v>1</v>
      </c>
      <c r="C17" s="128"/>
      <c r="D17" s="128"/>
    </row>
    <row r="18" spans="1:4" ht="53.25" customHeight="1">
      <c r="A18" s="130" t="s">
        <v>136</v>
      </c>
      <c r="B18" s="130"/>
      <c r="C18" s="130"/>
      <c r="D18" s="130"/>
    </row>
    <row r="19" spans="1:4" ht="18">
      <c r="A19" s="11" t="s">
        <v>150</v>
      </c>
      <c r="B19" s="44" t="s">
        <v>36</v>
      </c>
      <c r="C19" s="12" t="s">
        <v>14</v>
      </c>
      <c r="D19" s="44" t="s">
        <v>8</v>
      </c>
    </row>
    <row r="20" spans="1:4">
      <c r="A20" s="32" t="s">
        <v>152</v>
      </c>
      <c r="B20" s="45"/>
      <c r="C20" s="17">
        <v>17</v>
      </c>
      <c r="D20" s="46">
        <f>B20*C20</f>
        <v>0</v>
      </c>
    </row>
    <row r="21" spans="1:4">
      <c r="A21" s="32" t="s">
        <v>151</v>
      </c>
      <c r="B21" s="45"/>
      <c r="C21" s="17">
        <v>17</v>
      </c>
      <c r="D21" s="46">
        <f t="shared" ref="D21:D22" si="0">B21*C21</f>
        <v>0</v>
      </c>
    </row>
    <row r="22" spans="1:4">
      <c r="A22" s="32" t="s">
        <v>79</v>
      </c>
      <c r="B22" s="45"/>
      <c r="C22" s="17">
        <v>17</v>
      </c>
      <c r="D22" s="46">
        <f t="shared" si="0"/>
        <v>0</v>
      </c>
    </row>
    <row r="23" spans="1:4">
      <c r="A23" s="32" t="s">
        <v>140</v>
      </c>
      <c r="B23" s="45"/>
      <c r="C23" s="17">
        <v>17</v>
      </c>
      <c r="D23" s="46">
        <v>0</v>
      </c>
    </row>
    <row r="24" spans="1:4">
      <c r="A24" s="33" t="s">
        <v>80</v>
      </c>
      <c r="B24" s="47"/>
      <c r="C24" s="17">
        <v>17</v>
      </c>
      <c r="D24" s="46">
        <f>B24*C24</f>
        <v>0</v>
      </c>
    </row>
    <row r="25" spans="1:4" ht="15.75">
      <c r="A25" s="160" t="s">
        <v>40</v>
      </c>
      <c r="B25" s="161"/>
      <c r="C25" s="162"/>
      <c r="D25" s="48">
        <f>SUM(D20:D24)</f>
        <v>0</v>
      </c>
    </row>
    <row r="26" spans="1:4" ht="18">
      <c r="A26" s="31" t="s">
        <v>13</v>
      </c>
      <c r="B26" s="44" t="s">
        <v>6</v>
      </c>
      <c r="C26" s="12" t="s">
        <v>14</v>
      </c>
      <c r="D26" s="44" t="s">
        <v>8</v>
      </c>
    </row>
    <row r="27" spans="1:4" ht="15.75">
      <c r="A27" s="141" t="s">
        <v>81</v>
      </c>
      <c r="B27" s="142"/>
      <c r="C27" s="142"/>
      <c r="D27" s="143"/>
    </row>
    <row r="28" spans="1:4">
      <c r="A28" s="20" t="s">
        <v>52</v>
      </c>
      <c r="B28" s="49"/>
      <c r="C28" s="17">
        <v>2</v>
      </c>
      <c r="D28" s="49">
        <f>B28*C28</f>
        <v>0</v>
      </c>
    </row>
    <row r="29" spans="1:4" ht="15.75">
      <c r="A29" s="141" t="s">
        <v>82</v>
      </c>
      <c r="B29" s="142"/>
      <c r="C29" s="142"/>
      <c r="D29" s="143"/>
    </row>
    <row r="30" spans="1:4">
      <c r="A30" s="20" t="s">
        <v>15</v>
      </c>
      <c r="B30" s="46"/>
      <c r="C30" s="17">
        <v>1</v>
      </c>
      <c r="D30" s="46">
        <f t="shared" ref="D30:D34" si="1">B30*C30</f>
        <v>0</v>
      </c>
    </row>
    <row r="31" spans="1:4">
      <c r="A31" s="20" t="s">
        <v>16</v>
      </c>
      <c r="B31" s="46"/>
      <c r="C31" s="17">
        <v>1</v>
      </c>
      <c r="D31" s="46">
        <f t="shared" si="1"/>
        <v>0</v>
      </c>
    </row>
    <row r="32" spans="1:4" ht="15.75">
      <c r="A32" s="141" t="s">
        <v>83</v>
      </c>
      <c r="B32" s="142"/>
      <c r="C32" s="142"/>
      <c r="D32" s="143"/>
    </row>
    <row r="33" spans="1:4">
      <c r="A33" s="20" t="s">
        <v>44</v>
      </c>
      <c r="B33" s="50"/>
      <c r="C33" s="17">
        <v>1</v>
      </c>
      <c r="D33" s="46">
        <f t="shared" si="1"/>
        <v>0</v>
      </c>
    </row>
    <row r="34" spans="1:4">
      <c r="A34" s="20" t="s">
        <v>45</v>
      </c>
      <c r="B34" s="50"/>
      <c r="C34" s="17">
        <v>1</v>
      </c>
      <c r="D34" s="46">
        <f t="shared" si="1"/>
        <v>0</v>
      </c>
    </row>
    <row r="35" spans="1:4" ht="15.75">
      <c r="A35" s="141" t="s">
        <v>84</v>
      </c>
      <c r="B35" s="142"/>
      <c r="C35" s="142"/>
      <c r="D35" s="143"/>
    </row>
    <row r="36" spans="1:4">
      <c r="A36" s="20" t="s">
        <v>52</v>
      </c>
      <c r="B36" s="50"/>
      <c r="C36" s="17">
        <v>1</v>
      </c>
      <c r="D36" s="46">
        <f>B36*C36</f>
        <v>0</v>
      </c>
    </row>
    <row r="37" spans="1:4" ht="15.75">
      <c r="A37" s="141" t="s">
        <v>85</v>
      </c>
      <c r="B37" s="142"/>
      <c r="C37" s="142"/>
      <c r="D37" s="143"/>
    </row>
    <row r="38" spans="1:4">
      <c r="A38" s="20" t="s">
        <v>52</v>
      </c>
      <c r="B38" s="46"/>
      <c r="C38" s="21">
        <v>1</v>
      </c>
      <c r="D38" s="46">
        <f>B38*C38</f>
        <v>0</v>
      </c>
    </row>
    <row r="39" spans="1:4" ht="15.75">
      <c r="A39" s="141" t="s">
        <v>86</v>
      </c>
      <c r="B39" s="142"/>
      <c r="C39" s="142"/>
      <c r="D39" s="143"/>
    </row>
    <row r="40" spans="1:4">
      <c r="A40" s="20" t="s">
        <v>137</v>
      </c>
      <c r="B40" s="46"/>
      <c r="C40" s="17">
        <v>2</v>
      </c>
      <c r="D40" s="46">
        <f>B40*C40</f>
        <v>0</v>
      </c>
    </row>
    <row r="41" spans="1:4">
      <c r="A41" s="20" t="s">
        <v>138</v>
      </c>
      <c r="B41" s="50"/>
      <c r="C41" s="17">
        <v>2</v>
      </c>
      <c r="D41" s="50">
        <f>B41*C41</f>
        <v>0</v>
      </c>
    </row>
    <row r="42" spans="1:4" ht="15.75">
      <c r="A42" s="141" t="s">
        <v>87</v>
      </c>
      <c r="B42" s="142"/>
      <c r="C42" s="142"/>
      <c r="D42" s="143"/>
    </row>
    <row r="43" spans="1:4">
      <c r="A43" s="20" t="s">
        <v>139</v>
      </c>
      <c r="B43" s="46"/>
      <c r="C43" s="17">
        <v>3</v>
      </c>
      <c r="D43" s="46">
        <f>B43*C43</f>
        <v>0</v>
      </c>
    </row>
    <row r="44" spans="1:4">
      <c r="A44" s="20" t="s">
        <v>142</v>
      </c>
      <c r="B44" s="46"/>
      <c r="C44" s="17">
        <v>3</v>
      </c>
      <c r="D44" s="46">
        <f>B44*C44</f>
        <v>0</v>
      </c>
    </row>
    <row r="45" spans="1:4">
      <c r="A45" s="20" t="s">
        <v>88</v>
      </c>
      <c r="B45" s="46"/>
      <c r="C45" s="17">
        <v>2</v>
      </c>
      <c r="D45" s="46">
        <f t="shared" ref="D45:D53" si="2">B45*C45</f>
        <v>0</v>
      </c>
    </row>
    <row r="46" spans="1:4" ht="15.75">
      <c r="A46" s="141" t="s">
        <v>89</v>
      </c>
      <c r="B46" s="142">
        <v>0</v>
      </c>
      <c r="C46" s="142"/>
      <c r="D46" s="143">
        <f t="shared" si="2"/>
        <v>0</v>
      </c>
    </row>
    <row r="47" spans="1:4">
      <c r="A47" s="20" t="s">
        <v>15</v>
      </c>
      <c r="B47" s="46"/>
      <c r="C47" s="17">
        <v>1</v>
      </c>
      <c r="D47" s="46">
        <f t="shared" si="2"/>
        <v>0</v>
      </c>
    </row>
    <row r="48" spans="1:4">
      <c r="A48" s="20" t="s">
        <v>16</v>
      </c>
      <c r="B48" s="46"/>
      <c r="C48" s="17">
        <v>1</v>
      </c>
      <c r="D48" s="46">
        <f t="shared" si="2"/>
        <v>0</v>
      </c>
    </row>
    <row r="49" spans="1:4">
      <c r="A49" s="20" t="s">
        <v>88</v>
      </c>
      <c r="B49" s="46"/>
      <c r="C49" s="17">
        <v>1</v>
      </c>
      <c r="D49" s="46">
        <f t="shared" si="2"/>
        <v>0</v>
      </c>
    </row>
    <row r="50" spans="1:4" ht="15.75">
      <c r="A50" s="129" t="s">
        <v>90</v>
      </c>
      <c r="B50" s="129"/>
      <c r="C50" s="129"/>
      <c r="D50" s="129"/>
    </row>
    <row r="51" spans="1:4" ht="15.75">
      <c r="A51" s="113" t="s">
        <v>91</v>
      </c>
      <c r="B51" s="51"/>
      <c r="C51" s="52"/>
      <c r="D51" s="53"/>
    </row>
    <row r="52" spans="1:4">
      <c r="A52" s="20" t="s">
        <v>15</v>
      </c>
      <c r="B52" s="46"/>
      <c r="C52" s="17">
        <v>1</v>
      </c>
      <c r="D52" s="46">
        <f t="shared" si="2"/>
        <v>0</v>
      </c>
    </row>
    <row r="53" spans="1:4">
      <c r="A53" s="20" t="s">
        <v>16</v>
      </c>
      <c r="B53" s="46"/>
      <c r="C53" s="17">
        <v>1</v>
      </c>
      <c r="D53" s="46">
        <f t="shared" si="2"/>
        <v>0</v>
      </c>
    </row>
    <row r="54" spans="1:4" ht="15.75">
      <c r="A54" s="141" t="s">
        <v>92</v>
      </c>
      <c r="B54" s="142"/>
      <c r="C54" s="142"/>
      <c r="D54" s="143"/>
    </row>
    <row r="55" spans="1:4" ht="15.75">
      <c r="A55" s="113" t="s">
        <v>93</v>
      </c>
      <c r="B55" s="153"/>
      <c r="C55" s="153"/>
      <c r="D55" s="154"/>
    </row>
    <row r="56" spans="1:4">
      <c r="A56" s="20" t="s">
        <v>15</v>
      </c>
      <c r="B56" s="46"/>
      <c r="C56" s="17">
        <v>1</v>
      </c>
      <c r="D56" s="46">
        <f>B56*C56</f>
        <v>0</v>
      </c>
    </row>
    <row r="57" spans="1:4">
      <c r="A57" s="20" t="s">
        <v>16</v>
      </c>
      <c r="B57" s="46"/>
      <c r="C57" s="17">
        <v>1</v>
      </c>
      <c r="D57" s="46">
        <f t="shared" ref="D57:D58" si="3">B57*C57</f>
        <v>0</v>
      </c>
    </row>
    <row r="58" spans="1:4">
      <c r="A58" s="20" t="s">
        <v>88</v>
      </c>
      <c r="B58" s="46"/>
      <c r="C58" s="17">
        <v>1</v>
      </c>
      <c r="D58" s="46">
        <f t="shared" si="3"/>
        <v>0</v>
      </c>
    </row>
    <row r="59" spans="1:4" ht="15.75">
      <c r="A59" s="113" t="s">
        <v>94</v>
      </c>
      <c r="B59" s="153"/>
      <c r="C59" s="153"/>
      <c r="D59" s="154"/>
    </row>
    <row r="60" spans="1:4">
      <c r="A60" s="20" t="s">
        <v>15</v>
      </c>
      <c r="B60" s="46"/>
      <c r="C60" s="17">
        <v>1</v>
      </c>
      <c r="D60" s="46">
        <f>B60*C60</f>
        <v>0</v>
      </c>
    </row>
    <row r="61" spans="1:4">
      <c r="A61" s="20" t="s">
        <v>16</v>
      </c>
      <c r="B61" s="46"/>
      <c r="C61" s="17">
        <v>1</v>
      </c>
      <c r="D61" s="46">
        <f>B61*C61</f>
        <v>0</v>
      </c>
    </row>
    <row r="62" spans="1:4" ht="15.75">
      <c r="A62" s="113" t="s">
        <v>95</v>
      </c>
      <c r="B62" s="153"/>
      <c r="C62" s="153"/>
      <c r="D62" s="154"/>
    </row>
    <row r="63" spans="1:4">
      <c r="A63" s="20" t="s">
        <v>15</v>
      </c>
      <c r="B63" s="46"/>
      <c r="C63" s="17">
        <v>1</v>
      </c>
      <c r="D63" s="46">
        <f>B63*C63</f>
        <v>0</v>
      </c>
    </row>
    <row r="64" spans="1:4">
      <c r="A64" s="20" t="s">
        <v>16</v>
      </c>
      <c r="B64" s="46"/>
      <c r="C64" s="17">
        <v>1</v>
      </c>
      <c r="D64" s="46">
        <f>B64*C64</f>
        <v>0</v>
      </c>
    </row>
    <row r="65" spans="1:4" ht="15.75">
      <c r="A65" s="150" t="s">
        <v>96</v>
      </c>
      <c r="B65" s="151"/>
      <c r="C65" s="151"/>
      <c r="D65" s="152"/>
    </row>
    <row r="66" spans="1:4" ht="15.75">
      <c r="A66" s="113" t="s">
        <v>97</v>
      </c>
      <c r="B66" s="153"/>
      <c r="C66" s="153"/>
      <c r="D66" s="154"/>
    </row>
    <row r="67" spans="1:4">
      <c r="A67" s="20" t="s">
        <v>15</v>
      </c>
      <c r="B67" s="46"/>
      <c r="C67" s="17">
        <v>1</v>
      </c>
      <c r="D67" s="46">
        <f>B67*C67</f>
        <v>0</v>
      </c>
    </row>
    <row r="68" spans="1:4">
      <c r="A68" s="20" t="s">
        <v>16</v>
      </c>
      <c r="B68" s="46"/>
      <c r="C68" s="17">
        <v>1</v>
      </c>
      <c r="D68" s="46">
        <f>B68*C68</f>
        <v>0</v>
      </c>
    </row>
    <row r="69" spans="1:4" ht="15.75">
      <c r="A69" s="113" t="s">
        <v>98</v>
      </c>
      <c r="B69" s="153"/>
      <c r="C69" s="153"/>
      <c r="D69" s="154"/>
    </row>
    <row r="70" spans="1:4">
      <c r="A70" s="20" t="s">
        <v>15</v>
      </c>
      <c r="B70" s="46"/>
      <c r="C70" s="17">
        <v>1</v>
      </c>
      <c r="D70" s="46">
        <f>B70*C70</f>
        <v>0</v>
      </c>
    </row>
    <row r="71" spans="1:4">
      <c r="A71" s="20" t="s">
        <v>16</v>
      </c>
      <c r="B71" s="46"/>
      <c r="C71" s="17">
        <v>1</v>
      </c>
      <c r="D71" s="50">
        <f>B71*C71</f>
        <v>0</v>
      </c>
    </row>
    <row r="72" spans="1:4" ht="15.75">
      <c r="A72" s="113" t="s">
        <v>99</v>
      </c>
      <c r="B72" s="153"/>
      <c r="C72" s="153"/>
      <c r="D72" s="154"/>
    </row>
    <row r="73" spans="1:4">
      <c r="A73" s="20" t="s">
        <v>52</v>
      </c>
      <c r="B73" s="50"/>
      <c r="C73" s="17">
        <v>1</v>
      </c>
      <c r="D73" s="50">
        <f>B73*C73</f>
        <v>0</v>
      </c>
    </row>
    <row r="74" spans="1:4" ht="15.75">
      <c r="A74" s="155" t="s">
        <v>20</v>
      </c>
      <c r="B74" s="156"/>
      <c r="C74" s="157"/>
      <c r="D74" s="54">
        <f>D28+D30+D31+D33+D34+D36+D38+D40+D41+D43+D44+D45+D47+D48+D49+D52+D53+D56+D57+D58+D60+D61+D63+D64+D67+D68+D70+D71+D73</f>
        <v>0</v>
      </c>
    </row>
    <row r="75" spans="1:4" ht="18">
      <c r="A75" s="158" t="s">
        <v>101</v>
      </c>
      <c r="B75" s="159"/>
      <c r="C75" s="159"/>
      <c r="D75" s="55">
        <f>D74+D25</f>
        <v>0</v>
      </c>
    </row>
    <row r="76" spans="1:4" ht="41.25" customHeight="1">
      <c r="A76" s="147" t="s">
        <v>30</v>
      </c>
      <c r="B76" s="148"/>
      <c r="C76" s="148"/>
      <c r="D76" s="149"/>
    </row>
    <row r="77" spans="1:4" ht="18">
      <c r="A77" s="31" t="s">
        <v>100</v>
      </c>
      <c r="B77" s="12" t="s">
        <v>60</v>
      </c>
      <c r="C77" s="12" t="s">
        <v>61</v>
      </c>
      <c r="D77" s="12" t="s">
        <v>8</v>
      </c>
    </row>
    <row r="78" spans="1:4" ht="15.75">
      <c r="A78" s="20" t="s">
        <v>62</v>
      </c>
      <c r="B78" s="56"/>
      <c r="C78" s="16">
        <v>260</v>
      </c>
      <c r="D78" s="90">
        <f>B78*C78</f>
        <v>0</v>
      </c>
    </row>
    <row r="79" spans="1:4" ht="18">
      <c r="A79" s="31"/>
      <c r="B79" s="12" t="s">
        <v>31</v>
      </c>
      <c r="C79" s="12"/>
      <c r="D79" s="12" t="s">
        <v>32</v>
      </c>
    </row>
    <row r="80" spans="1:4" ht="15.75">
      <c r="A80" s="20" t="s">
        <v>146</v>
      </c>
      <c r="B80" s="56"/>
      <c r="C80" s="17" t="s">
        <v>33</v>
      </c>
      <c r="D80" s="90">
        <f>B80</f>
        <v>0</v>
      </c>
    </row>
    <row r="81" spans="1:4" ht="15.75">
      <c r="A81" s="29" t="s">
        <v>153</v>
      </c>
      <c r="B81" s="56"/>
      <c r="C81" s="30" t="s">
        <v>33</v>
      </c>
      <c r="D81" s="90">
        <f>B81</f>
        <v>0</v>
      </c>
    </row>
    <row r="82" spans="1:4" ht="36" customHeight="1">
      <c r="A82" s="66"/>
      <c r="B82" s="66"/>
      <c r="C82" s="66"/>
      <c r="D82" s="66"/>
    </row>
    <row r="83" spans="1:4" ht="56.25" customHeight="1">
      <c r="A83" s="130" t="s">
        <v>34</v>
      </c>
      <c r="B83" s="130"/>
      <c r="C83" s="130"/>
      <c r="D83" s="130"/>
    </row>
    <row r="84" spans="1:4" ht="18">
      <c r="A84" s="11" t="s">
        <v>35</v>
      </c>
      <c r="B84" s="12" t="s">
        <v>36</v>
      </c>
      <c r="C84" s="12" t="s">
        <v>14</v>
      </c>
      <c r="D84" s="12" t="s">
        <v>8</v>
      </c>
    </row>
    <row r="85" spans="1:4">
      <c r="A85" s="57" t="s">
        <v>104</v>
      </c>
      <c r="B85" s="99"/>
      <c r="C85" s="23">
        <v>17</v>
      </c>
      <c r="D85" s="101">
        <f>B85*C85</f>
        <v>0</v>
      </c>
    </row>
    <row r="86" spans="1:4">
      <c r="A86" s="57" t="s">
        <v>37</v>
      </c>
      <c r="B86" s="99"/>
      <c r="C86" s="23">
        <v>17</v>
      </c>
      <c r="D86" s="101">
        <f t="shared" ref="D86:D89" si="4">B86*C86</f>
        <v>0</v>
      </c>
    </row>
    <row r="87" spans="1:4">
      <c r="A87" s="57" t="s">
        <v>38</v>
      </c>
      <c r="B87" s="99"/>
      <c r="C87" s="23">
        <v>17</v>
      </c>
      <c r="D87" s="101">
        <f t="shared" si="4"/>
        <v>0</v>
      </c>
    </row>
    <row r="88" spans="1:4">
      <c r="A88" s="57" t="s">
        <v>141</v>
      </c>
      <c r="B88" s="99"/>
      <c r="C88" s="23">
        <v>17</v>
      </c>
      <c r="D88" s="101">
        <f t="shared" si="4"/>
        <v>0</v>
      </c>
    </row>
    <row r="89" spans="1:4">
      <c r="A89" s="58" t="s">
        <v>39</v>
      </c>
      <c r="B89" s="100"/>
      <c r="C89" s="23">
        <v>17</v>
      </c>
      <c r="D89" s="101">
        <f t="shared" si="4"/>
        <v>0</v>
      </c>
    </row>
    <row r="90" spans="1:4" ht="15.75">
      <c r="A90" s="59" t="s">
        <v>40</v>
      </c>
      <c r="B90" s="60"/>
      <c r="C90" s="61"/>
      <c r="D90" s="110">
        <f>SUM(D85:D89)</f>
        <v>0</v>
      </c>
    </row>
    <row r="91" spans="1:4" ht="18">
      <c r="A91" s="31" t="s">
        <v>13</v>
      </c>
      <c r="B91" s="12" t="s">
        <v>6</v>
      </c>
      <c r="C91" s="12" t="s">
        <v>14</v>
      </c>
      <c r="D91" s="12" t="s">
        <v>8</v>
      </c>
    </row>
    <row r="92" spans="1:4" ht="15.75">
      <c r="A92" s="121" t="s">
        <v>41</v>
      </c>
      <c r="B92" s="122"/>
      <c r="C92" s="122"/>
      <c r="D92" s="122"/>
    </row>
    <row r="93" spans="1:4" ht="15.75">
      <c r="A93" s="76" t="s">
        <v>42</v>
      </c>
      <c r="B93" s="81"/>
      <c r="C93" s="78"/>
      <c r="D93" s="81"/>
    </row>
    <row r="94" spans="1:4">
      <c r="A94" s="62" t="s">
        <v>144</v>
      </c>
      <c r="B94" s="101"/>
      <c r="C94" s="23">
        <v>4</v>
      </c>
      <c r="D94" s="101">
        <f>B94*C94</f>
        <v>0</v>
      </c>
    </row>
    <row r="95" spans="1:4">
      <c r="A95" s="62" t="s">
        <v>103</v>
      </c>
      <c r="B95" s="101"/>
      <c r="C95" s="23">
        <v>5</v>
      </c>
      <c r="D95" s="101">
        <f t="shared" ref="D95:D100" si="5">B95*C95</f>
        <v>0</v>
      </c>
    </row>
    <row r="96" spans="1:4">
      <c r="A96" s="62" t="s">
        <v>19</v>
      </c>
      <c r="B96" s="101"/>
      <c r="C96" s="23">
        <v>4</v>
      </c>
      <c r="D96" s="101">
        <f t="shared" si="5"/>
        <v>0</v>
      </c>
    </row>
    <row r="97" spans="1:4" ht="15.75">
      <c r="A97" s="76" t="s">
        <v>43</v>
      </c>
      <c r="B97" s="82"/>
      <c r="C97" s="78"/>
      <c r="D97" s="77"/>
    </row>
    <row r="98" spans="1:4">
      <c r="A98" s="62" t="s">
        <v>44</v>
      </c>
      <c r="B98" s="102"/>
      <c r="C98" s="23">
        <v>1</v>
      </c>
      <c r="D98" s="101">
        <f t="shared" si="5"/>
        <v>0</v>
      </c>
    </row>
    <row r="99" spans="1:4">
      <c r="A99" s="62" t="s">
        <v>45</v>
      </c>
      <c r="B99" s="102"/>
      <c r="C99" s="23">
        <v>1</v>
      </c>
      <c r="D99" s="101">
        <f t="shared" si="5"/>
        <v>0</v>
      </c>
    </row>
    <row r="100" spans="1:4">
      <c r="A100" s="62" t="s">
        <v>19</v>
      </c>
      <c r="B100" s="102"/>
      <c r="C100" s="23">
        <v>1</v>
      </c>
      <c r="D100" s="101">
        <f t="shared" si="5"/>
        <v>0</v>
      </c>
    </row>
    <row r="101" spans="1:4" ht="15.75">
      <c r="A101" s="123" t="s">
        <v>46</v>
      </c>
      <c r="B101" s="63"/>
      <c r="C101" s="64"/>
      <c r="D101" s="112">
        <f>SUM(D94:D100)</f>
        <v>0</v>
      </c>
    </row>
    <row r="102" spans="1:4" ht="15.75">
      <c r="A102" s="121" t="s">
        <v>47</v>
      </c>
      <c r="B102" s="122"/>
      <c r="C102" s="122"/>
      <c r="D102" s="122"/>
    </row>
    <row r="103" spans="1:4" ht="15.75">
      <c r="A103" s="83" t="s">
        <v>48</v>
      </c>
      <c r="B103" s="84"/>
      <c r="C103" s="85"/>
      <c r="D103" s="84"/>
    </row>
    <row r="104" spans="1:4">
      <c r="A104" s="62" t="s">
        <v>44</v>
      </c>
      <c r="B104" s="101"/>
      <c r="C104" s="65">
        <v>1</v>
      </c>
      <c r="D104" s="101">
        <f>B104*C104</f>
        <v>0</v>
      </c>
    </row>
    <row r="105" spans="1:4">
      <c r="A105" s="62" t="s">
        <v>45</v>
      </c>
      <c r="B105" s="101"/>
      <c r="C105" s="23">
        <v>1</v>
      </c>
      <c r="D105" s="101">
        <f>B105*C105</f>
        <v>0</v>
      </c>
    </row>
    <row r="106" spans="1:4" ht="15.75">
      <c r="A106" s="123" t="s">
        <v>49</v>
      </c>
      <c r="B106" s="63"/>
      <c r="C106" s="64"/>
      <c r="D106" s="112">
        <f>SUM(D104:D105)</f>
        <v>0</v>
      </c>
    </row>
    <row r="107" spans="1:4" ht="15.75">
      <c r="A107" s="121" t="s">
        <v>50</v>
      </c>
      <c r="B107" s="122"/>
      <c r="C107" s="122"/>
      <c r="D107" s="122"/>
    </row>
    <row r="108" spans="1:4" ht="15.75">
      <c r="A108" s="76" t="s">
        <v>51</v>
      </c>
      <c r="B108" s="81"/>
      <c r="C108" s="78"/>
      <c r="D108" s="81"/>
    </row>
    <row r="109" spans="1:4">
      <c r="A109" s="62" t="s">
        <v>52</v>
      </c>
      <c r="B109" s="101"/>
      <c r="C109" s="23">
        <v>2</v>
      </c>
      <c r="D109" s="101">
        <f>B109*C109</f>
        <v>0</v>
      </c>
    </row>
    <row r="110" spans="1:4" ht="15.75">
      <c r="A110" s="76" t="s">
        <v>53</v>
      </c>
      <c r="B110" s="79"/>
      <c r="C110" s="78"/>
      <c r="D110" s="80"/>
    </row>
    <row r="111" spans="1:4">
      <c r="A111" s="62" t="s">
        <v>52</v>
      </c>
      <c r="B111" s="101"/>
      <c r="C111" s="23">
        <v>2</v>
      </c>
      <c r="D111" s="101">
        <f t="shared" ref="D111:D118" si="6">B111*C111</f>
        <v>0</v>
      </c>
    </row>
    <row r="112" spans="1:4">
      <c r="A112" s="62" t="s">
        <v>17</v>
      </c>
      <c r="B112" s="101"/>
      <c r="C112" s="23">
        <v>1</v>
      </c>
      <c r="D112" s="101">
        <f t="shared" si="6"/>
        <v>0</v>
      </c>
    </row>
    <row r="113" spans="1:4">
      <c r="A113" s="62" t="s">
        <v>54</v>
      </c>
      <c r="B113" s="101"/>
      <c r="C113" s="23">
        <v>1</v>
      </c>
      <c r="D113" s="101">
        <f t="shared" si="6"/>
        <v>0</v>
      </c>
    </row>
    <row r="114" spans="1:4">
      <c r="A114" s="62" t="s">
        <v>55</v>
      </c>
      <c r="B114" s="101"/>
      <c r="C114" s="23">
        <v>1</v>
      </c>
      <c r="D114" s="101">
        <f t="shared" si="6"/>
        <v>0</v>
      </c>
    </row>
    <row r="115" spans="1:4">
      <c r="A115" s="62" t="s">
        <v>56</v>
      </c>
      <c r="B115" s="101"/>
      <c r="C115" s="23">
        <v>1</v>
      </c>
      <c r="D115" s="101">
        <f t="shared" si="6"/>
        <v>0</v>
      </c>
    </row>
    <row r="116" spans="1:4">
      <c r="A116" s="62" t="s">
        <v>57</v>
      </c>
      <c r="B116" s="101"/>
      <c r="C116" s="23">
        <v>1</v>
      </c>
      <c r="D116" s="101">
        <f t="shared" si="6"/>
        <v>0</v>
      </c>
    </row>
    <row r="117" spans="1:4">
      <c r="A117" s="62" t="s">
        <v>15</v>
      </c>
      <c r="B117" s="101"/>
      <c r="C117" s="23">
        <v>1</v>
      </c>
      <c r="D117" s="101">
        <f t="shared" si="6"/>
        <v>0</v>
      </c>
    </row>
    <row r="118" spans="1:4">
      <c r="A118" s="62" t="s">
        <v>16</v>
      </c>
      <c r="B118" s="101"/>
      <c r="C118" s="23">
        <v>1</v>
      </c>
      <c r="D118" s="101">
        <f t="shared" si="6"/>
        <v>0</v>
      </c>
    </row>
    <row r="119" spans="1:4" ht="15.75">
      <c r="A119" s="76" t="s">
        <v>58</v>
      </c>
      <c r="B119" s="77"/>
      <c r="C119" s="78"/>
      <c r="D119" s="77"/>
    </row>
    <row r="120" spans="1:4">
      <c r="A120" s="62" t="s">
        <v>15</v>
      </c>
      <c r="B120" s="101"/>
      <c r="C120" s="23">
        <v>1</v>
      </c>
      <c r="D120" s="101">
        <f t="shared" ref="D120:D121" si="7">B120*C120</f>
        <v>0</v>
      </c>
    </row>
    <row r="121" spans="1:4">
      <c r="A121" s="62" t="s">
        <v>16</v>
      </c>
      <c r="B121" s="101"/>
      <c r="C121" s="23">
        <v>1</v>
      </c>
      <c r="D121" s="101">
        <f t="shared" si="7"/>
        <v>0</v>
      </c>
    </row>
    <row r="122" spans="1:4" ht="15.75">
      <c r="A122" s="123" t="s">
        <v>59</v>
      </c>
      <c r="B122" s="63"/>
      <c r="C122" s="64"/>
      <c r="D122" s="112">
        <f>SUM(D109,D111:D118,D120:D121)</f>
        <v>0</v>
      </c>
    </row>
    <row r="123" spans="1:4" ht="15.75">
      <c r="A123" s="76" t="s">
        <v>102</v>
      </c>
      <c r="B123" s="77"/>
      <c r="C123" s="78"/>
      <c r="D123" s="77"/>
    </row>
    <row r="124" spans="1:4">
      <c r="A124" s="115" t="s">
        <v>102</v>
      </c>
      <c r="B124" s="101"/>
      <c r="C124" s="23">
        <v>3</v>
      </c>
      <c r="D124" s="101">
        <f t="shared" ref="D124" si="8">B124*C124</f>
        <v>0</v>
      </c>
    </row>
    <row r="125" spans="1:4" ht="15.75">
      <c r="A125" s="35" t="s">
        <v>20</v>
      </c>
      <c r="B125" s="15"/>
      <c r="C125" s="36"/>
      <c r="D125" s="54">
        <f>SUM(D124)</f>
        <v>0</v>
      </c>
    </row>
    <row r="126" spans="1:4" ht="15.75">
      <c r="A126" s="16"/>
      <c r="B126" s="37"/>
      <c r="C126" s="21"/>
      <c r="D126" s="38"/>
    </row>
    <row r="127" spans="1:4" ht="15.75">
      <c r="A127" s="144" t="s">
        <v>147</v>
      </c>
      <c r="B127" s="145"/>
      <c r="C127" s="146"/>
      <c r="D127" s="116">
        <f>SUM(D90,D101,D106,D122,D125)</f>
        <v>0</v>
      </c>
    </row>
    <row r="128" spans="1:4" ht="15.75">
      <c r="A128" s="39"/>
      <c r="B128" s="40"/>
      <c r="C128" s="41"/>
      <c r="D128" s="42"/>
    </row>
    <row r="129" spans="1:4" ht="41.25" customHeight="1">
      <c r="A129" s="147" t="s">
        <v>30</v>
      </c>
      <c r="B129" s="148"/>
      <c r="C129" s="148"/>
      <c r="D129" s="149"/>
    </row>
    <row r="130" spans="1:4" ht="18">
      <c r="A130" s="31" t="s">
        <v>100</v>
      </c>
      <c r="B130" s="12" t="s">
        <v>60</v>
      </c>
      <c r="C130" s="12" t="s">
        <v>61</v>
      </c>
      <c r="D130" s="12" t="s">
        <v>8</v>
      </c>
    </row>
    <row r="131" spans="1:4" ht="15.75">
      <c r="A131" s="20" t="s">
        <v>62</v>
      </c>
      <c r="B131" s="56"/>
      <c r="C131" s="16">
        <v>315</v>
      </c>
      <c r="D131" s="90">
        <f>B131*C131</f>
        <v>0</v>
      </c>
    </row>
    <row r="132" spans="1:4" ht="18">
      <c r="A132" s="31"/>
      <c r="B132" s="12" t="s">
        <v>31</v>
      </c>
      <c r="C132" s="12"/>
      <c r="D132" s="12" t="s">
        <v>32</v>
      </c>
    </row>
    <row r="133" spans="1:4" ht="15.75">
      <c r="A133" s="20" t="s">
        <v>145</v>
      </c>
      <c r="B133" s="56"/>
      <c r="C133" s="17" t="s">
        <v>33</v>
      </c>
      <c r="D133" s="90">
        <f>B133</f>
        <v>0</v>
      </c>
    </row>
    <row r="134" spans="1:4" ht="15.75">
      <c r="A134" s="29" t="s">
        <v>153</v>
      </c>
      <c r="B134" s="109"/>
      <c r="C134" s="30" t="s">
        <v>33</v>
      </c>
      <c r="D134" s="90">
        <f>B134</f>
        <v>0</v>
      </c>
    </row>
    <row r="135" spans="1:4" ht="37.5" customHeight="1">
      <c r="A135" s="66"/>
      <c r="B135" s="66"/>
      <c r="C135" s="66"/>
      <c r="D135" s="66"/>
    </row>
    <row r="136" spans="1:4" ht="41.25" customHeight="1">
      <c r="A136" s="169" t="s">
        <v>4</v>
      </c>
      <c r="B136" s="130"/>
      <c r="C136" s="130"/>
      <c r="D136" s="130"/>
    </row>
    <row r="137" spans="1:4" ht="18">
      <c r="A137" s="11" t="s">
        <v>5</v>
      </c>
      <c r="B137" s="12" t="s">
        <v>6</v>
      </c>
      <c r="C137" s="12" t="s">
        <v>7</v>
      </c>
      <c r="D137" s="13" t="s">
        <v>8</v>
      </c>
    </row>
    <row r="138" spans="1:4" ht="15.75">
      <c r="A138" s="14" t="s">
        <v>9</v>
      </c>
      <c r="B138" s="47"/>
      <c r="C138" s="67" t="s">
        <v>10</v>
      </c>
      <c r="D138" s="46">
        <f>SUM(B138:C138)</f>
        <v>0</v>
      </c>
    </row>
    <row r="139" spans="1:4" ht="15.75">
      <c r="A139" s="127" t="s">
        <v>9</v>
      </c>
      <c r="B139" s="47"/>
      <c r="C139" s="67" t="s">
        <v>11</v>
      </c>
      <c r="D139" s="46">
        <f>SUM(B139:C139)</f>
        <v>0</v>
      </c>
    </row>
    <row r="140" spans="1:4" ht="15.75">
      <c r="A140" s="155" t="s">
        <v>12</v>
      </c>
      <c r="B140" s="156"/>
      <c r="C140" s="157"/>
      <c r="D140" s="54">
        <f>SUM(D138:D139)</f>
        <v>0</v>
      </c>
    </row>
    <row r="141" spans="1:4" ht="18">
      <c r="A141" s="11" t="s">
        <v>67</v>
      </c>
      <c r="B141" s="12" t="s">
        <v>6</v>
      </c>
      <c r="C141" s="12" t="s">
        <v>14</v>
      </c>
      <c r="D141" s="13" t="s">
        <v>8</v>
      </c>
    </row>
    <row r="142" spans="1:4" ht="15.75">
      <c r="A142" s="114" t="s">
        <v>105</v>
      </c>
      <c r="B142" s="86"/>
      <c r="C142" s="87"/>
      <c r="D142" s="88"/>
    </row>
    <row r="143" spans="1:4">
      <c r="A143" s="18" t="s">
        <v>106</v>
      </c>
      <c r="B143" s="46"/>
      <c r="C143" s="17">
        <v>2</v>
      </c>
      <c r="D143" s="46">
        <f>B143*C143</f>
        <v>0</v>
      </c>
    </row>
    <row r="144" spans="1:4">
      <c r="A144" s="18" t="s">
        <v>107</v>
      </c>
      <c r="B144" s="46"/>
      <c r="C144" s="17">
        <v>1</v>
      </c>
      <c r="D144" s="46">
        <f t="shared" ref="D144:D151" si="9">B144*C144</f>
        <v>0</v>
      </c>
    </row>
    <row r="145" spans="1:4" ht="15.75">
      <c r="A145" s="118" t="s">
        <v>108</v>
      </c>
      <c r="B145" s="86"/>
      <c r="C145" s="87"/>
      <c r="D145" s="86"/>
    </row>
    <row r="146" spans="1:4">
      <c r="A146" s="19" t="s">
        <v>109</v>
      </c>
      <c r="B146" s="46"/>
      <c r="C146" s="17">
        <v>2</v>
      </c>
      <c r="D146" s="46">
        <f t="shared" si="9"/>
        <v>0</v>
      </c>
    </row>
    <row r="147" spans="1:4" ht="15.75">
      <c r="A147" s="114" t="s">
        <v>110</v>
      </c>
      <c r="B147" s="89"/>
      <c r="C147" s="87"/>
      <c r="D147" s="86"/>
    </row>
    <row r="148" spans="1:4">
      <c r="A148" s="18" t="s">
        <v>111</v>
      </c>
      <c r="B148" s="103"/>
      <c r="C148" s="17">
        <v>2</v>
      </c>
      <c r="D148" s="46">
        <f>B148*C148</f>
        <v>0</v>
      </c>
    </row>
    <row r="149" spans="1:4">
      <c r="A149" s="20" t="s">
        <v>17</v>
      </c>
      <c r="B149" s="46"/>
      <c r="C149" s="17">
        <v>1</v>
      </c>
      <c r="D149" s="46">
        <f t="shared" si="9"/>
        <v>0</v>
      </c>
    </row>
    <row r="150" spans="1:4">
      <c r="A150" s="20" t="s">
        <v>18</v>
      </c>
      <c r="B150" s="46"/>
      <c r="C150" s="17">
        <v>1</v>
      </c>
      <c r="D150" s="46">
        <f t="shared" si="9"/>
        <v>0</v>
      </c>
    </row>
    <row r="151" spans="1:4">
      <c r="A151" s="20" t="s">
        <v>112</v>
      </c>
      <c r="B151" s="46"/>
      <c r="C151" s="17">
        <v>2</v>
      </c>
      <c r="D151" s="46">
        <f t="shared" si="9"/>
        <v>0</v>
      </c>
    </row>
    <row r="152" spans="1:4" ht="15.75">
      <c r="A152" s="155" t="s">
        <v>20</v>
      </c>
      <c r="B152" s="156"/>
      <c r="C152" s="157"/>
      <c r="D152" s="48">
        <f>SUM(D143:D151)</f>
        <v>0</v>
      </c>
    </row>
    <row r="153" spans="1:4" ht="18">
      <c r="A153" s="11" t="s">
        <v>21</v>
      </c>
      <c r="B153" s="12" t="s">
        <v>6</v>
      </c>
      <c r="C153" s="12" t="s">
        <v>14</v>
      </c>
      <c r="D153" s="13" t="s">
        <v>8</v>
      </c>
    </row>
    <row r="154" spans="1:4" ht="15.75">
      <c r="A154" s="117" t="s">
        <v>110</v>
      </c>
      <c r="B154" s="91"/>
      <c r="C154" s="91"/>
      <c r="D154" s="92"/>
    </row>
    <row r="155" spans="1:4">
      <c r="A155" s="18" t="s">
        <v>113</v>
      </c>
      <c r="B155" s="101"/>
      <c r="C155" s="23">
        <v>1</v>
      </c>
      <c r="D155" s="101">
        <f>B155*C155</f>
        <v>0</v>
      </c>
    </row>
    <row r="156" spans="1:4">
      <c r="A156" s="18" t="s">
        <v>114</v>
      </c>
      <c r="B156" s="101"/>
      <c r="C156" s="23">
        <v>1</v>
      </c>
      <c r="D156" s="101">
        <f t="shared" ref="D156:D165" si="10">B156*C156</f>
        <v>0</v>
      </c>
    </row>
    <row r="157" spans="1:4">
      <c r="A157" s="20" t="s">
        <v>115</v>
      </c>
      <c r="B157" s="101"/>
      <c r="C157" s="23">
        <v>1</v>
      </c>
      <c r="D157" s="101">
        <f t="shared" si="10"/>
        <v>0</v>
      </c>
    </row>
    <row r="158" spans="1:4">
      <c r="A158" s="22" t="s">
        <v>22</v>
      </c>
      <c r="B158" s="104"/>
      <c r="C158" s="24">
        <v>2</v>
      </c>
      <c r="D158" s="101">
        <f t="shared" si="10"/>
        <v>0</v>
      </c>
    </row>
    <row r="159" spans="1:4">
      <c r="A159" s="22" t="s">
        <v>23</v>
      </c>
      <c r="B159" s="104"/>
      <c r="C159" s="24">
        <v>1</v>
      </c>
      <c r="D159" s="101">
        <f t="shared" si="10"/>
        <v>0</v>
      </c>
    </row>
    <row r="160" spans="1:4">
      <c r="A160" s="22" t="s">
        <v>24</v>
      </c>
      <c r="B160" s="104"/>
      <c r="C160" s="24">
        <v>1</v>
      </c>
      <c r="D160" s="101">
        <f t="shared" si="10"/>
        <v>0</v>
      </c>
    </row>
    <row r="161" spans="1:4">
      <c r="A161" s="20" t="s">
        <v>25</v>
      </c>
      <c r="B161" s="101"/>
      <c r="C161" s="23">
        <v>1</v>
      </c>
      <c r="D161" s="101">
        <f t="shared" si="10"/>
        <v>0</v>
      </c>
    </row>
    <row r="162" spans="1:4">
      <c r="A162" s="20" t="s">
        <v>26</v>
      </c>
      <c r="B162" s="101"/>
      <c r="C162" s="17">
        <v>2</v>
      </c>
      <c r="D162" s="101">
        <f t="shared" si="10"/>
        <v>0</v>
      </c>
    </row>
    <row r="163" spans="1:4">
      <c r="A163" s="20" t="s">
        <v>27</v>
      </c>
      <c r="B163" s="101"/>
      <c r="C163" s="17">
        <v>1</v>
      </c>
      <c r="D163" s="101">
        <f t="shared" si="10"/>
        <v>0</v>
      </c>
    </row>
    <row r="164" spans="1:4">
      <c r="A164" s="20" t="s">
        <v>28</v>
      </c>
      <c r="B164" s="101"/>
      <c r="C164" s="17">
        <v>1</v>
      </c>
      <c r="D164" s="101">
        <f t="shared" si="10"/>
        <v>0</v>
      </c>
    </row>
    <row r="165" spans="1:4">
      <c r="A165" s="20" t="s">
        <v>116</v>
      </c>
      <c r="B165" s="101"/>
      <c r="C165" s="17">
        <v>1</v>
      </c>
      <c r="D165" s="101">
        <f t="shared" si="10"/>
        <v>0</v>
      </c>
    </row>
    <row r="166" spans="1:4" ht="15.75">
      <c r="A166" s="155" t="s">
        <v>29</v>
      </c>
      <c r="B166" s="156"/>
      <c r="C166" s="157"/>
      <c r="D166" s="110">
        <f>SUM(D155:D165)</f>
        <v>0</v>
      </c>
    </row>
    <row r="167" spans="1:4" ht="15.75">
      <c r="A167" s="68"/>
      <c r="B167" s="69"/>
      <c r="C167" s="70"/>
      <c r="D167" s="71"/>
    </row>
    <row r="168" spans="1:4" ht="18">
      <c r="A168" s="166" t="s">
        <v>148</v>
      </c>
      <c r="B168" s="167"/>
      <c r="C168" s="168"/>
      <c r="D168" s="105">
        <f>D140+D152+D166</f>
        <v>0</v>
      </c>
    </row>
    <row r="169" spans="1:4" ht="20.25" customHeight="1">
      <c r="A169" s="25"/>
      <c r="B169" s="26"/>
      <c r="C169" s="27"/>
      <c r="D169" s="28"/>
    </row>
    <row r="170" spans="1:4" ht="37.5" customHeight="1">
      <c r="A170" s="74"/>
      <c r="B170" s="66"/>
      <c r="C170" s="66"/>
      <c r="D170" s="75"/>
    </row>
    <row r="171" spans="1:4" ht="45.75" customHeight="1">
      <c r="A171" s="130" t="s">
        <v>117</v>
      </c>
      <c r="B171" s="130"/>
      <c r="C171" s="130"/>
      <c r="D171" s="130"/>
    </row>
    <row r="172" spans="1:4" ht="18">
      <c r="A172" s="11" t="s">
        <v>63</v>
      </c>
      <c r="B172" s="12" t="s">
        <v>6</v>
      </c>
      <c r="C172" s="12" t="s">
        <v>7</v>
      </c>
      <c r="D172" s="12" t="s">
        <v>8</v>
      </c>
    </row>
    <row r="173" spans="1:4" ht="15.75">
      <c r="A173" s="72" t="s">
        <v>64</v>
      </c>
      <c r="B173" s="100"/>
      <c r="C173" s="67" t="s">
        <v>65</v>
      </c>
      <c r="D173" s="104">
        <f>SUM(B173:C173)</f>
        <v>0</v>
      </c>
    </row>
    <row r="174" spans="1:4" ht="15.75">
      <c r="A174" s="119" t="s">
        <v>64</v>
      </c>
      <c r="B174" s="100"/>
      <c r="C174" s="67" t="s">
        <v>66</v>
      </c>
      <c r="D174" s="104">
        <f>SUM(B174:C174)</f>
        <v>0</v>
      </c>
    </row>
    <row r="175" spans="1:4" ht="15.75">
      <c r="A175" s="163" t="s">
        <v>12</v>
      </c>
      <c r="B175" s="164"/>
      <c r="C175" s="165"/>
      <c r="D175" s="110">
        <f>SUM(D173:D174)</f>
        <v>0</v>
      </c>
    </row>
    <row r="176" spans="1:4" ht="18">
      <c r="A176" s="31" t="s">
        <v>67</v>
      </c>
      <c r="B176" s="12" t="s">
        <v>6</v>
      </c>
      <c r="C176" s="12" t="s">
        <v>14</v>
      </c>
      <c r="D176" s="12" t="s">
        <v>8</v>
      </c>
    </row>
    <row r="177" spans="1:4" ht="15.75">
      <c r="A177" s="93" t="s">
        <v>118</v>
      </c>
      <c r="B177" s="107"/>
      <c r="C177" s="95"/>
      <c r="D177" s="94"/>
    </row>
    <row r="178" spans="1:4">
      <c r="A178" s="120" t="s">
        <v>120</v>
      </c>
      <c r="B178" s="106"/>
      <c r="C178" s="24">
        <v>1</v>
      </c>
      <c r="D178" s="102">
        <f>B178*C178</f>
        <v>0</v>
      </c>
    </row>
    <row r="179" spans="1:4" ht="15.75">
      <c r="A179" s="93" t="s">
        <v>119</v>
      </c>
      <c r="B179" s="107"/>
      <c r="C179" s="95"/>
      <c r="D179" s="96"/>
    </row>
    <row r="180" spans="1:4">
      <c r="A180" s="120" t="s">
        <v>121</v>
      </c>
      <c r="B180" s="104"/>
      <c r="C180" s="73">
        <v>2</v>
      </c>
      <c r="D180" s="102">
        <f t="shared" ref="D180:D188" si="11">B180*C180</f>
        <v>0</v>
      </c>
    </row>
    <row r="181" spans="1:4" ht="15.75">
      <c r="A181" s="93" t="s">
        <v>68</v>
      </c>
      <c r="B181" s="97"/>
      <c r="C181" s="95"/>
      <c r="D181" s="96"/>
    </row>
    <row r="182" spans="1:4">
      <c r="A182" s="62" t="s">
        <v>109</v>
      </c>
      <c r="B182" s="101"/>
      <c r="C182" s="23">
        <v>2</v>
      </c>
      <c r="D182" s="102">
        <f t="shared" si="11"/>
        <v>0</v>
      </c>
    </row>
    <row r="183" spans="1:4" ht="15.75">
      <c r="A183" s="93" t="s">
        <v>122</v>
      </c>
      <c r="B183" s="97"/>
      <c r="C183" s="95"/>
      <c r="D183" s="96"/>
    </row>
    <row r="184" spans="1:4">
      <c r="A184" s="120" t="s">
        <v>19</v>
      </c>
      <c r="B184" s="104"/>
      <c r="C184" s="24">
        <v>2</v>
      </c>
      <c r="D184" s="102">
        <f t="shared" si="11"/>
        <v>0</v>
      </c>
    </row>
    <row r="185" spans="1:4" ht="15.75">
      <c r="A185" s="93" t="s">
        <v>123</v>
      </c>
      <c r="B185" s="97"/>
      <c r="C185" s="95"/>
      <c r="D185" s="96"/>
    </row>
    <row r="186" spans="1:4">
      <c r="A186" s="120" t="s">
        <v>19</v>
      </c>
      <c r="B186" s="104"/>
      <c r="C186" s="24">
        <v>2</v>
      </c>
      <c r="D186" s="102">
        <f t="shared" si="11"/>
        <v>0</v>
      </c>
    </row>
    <row r="187" spans="1:4" ht="15.75">
      <c r="A187" s="93" t="s">
        <v>124</v>
      </c>
      <c r="B187" s="97"/>
      <c r="C187" s="95"/>
      <c r="D187" s="96"/>
    </row>
    <row r="188" spans="1:4">
      <c r="A188" s="120" t="s">
        <v>19</v>
      </c>
      <c r="B188" s="104"/>
      <c r="C188" s="24">
        <v>3</v>
      </c>
      <c r="D188" s="102">
        <f t="shared" si="11"/>
        <v>0</v>
      </c>
    </row>
    <row r="189" spans="1:4" ht="15.75">
      <c r="A189" s="93" t="s">
        <v>125</v>
      </c>
      <c r="B189" s="97"/>
      <c r="C189" s="95"/>
      <c r="D189" s="96"/>
    </row>
    <row r="190" spans="1:4">
      <c r="A190" s="120" t="s">
        <v>126</v>
      </c>
      <c r="B190" s="104"/>
      <c r="C190" s="24">
        <v>4</v>
      </c>
      <c r="D190" s="102">
        <f t="shared" ref="D190" si="12">B190*C190</f>
        <v>0</v>
      </c>
    </row>
    <row r="191" spans="1:4" ht="15.75">
      <c r="A191" s="163" t="s">
        <v>20</v>
      </c>
      <c r="B191" s="164"/>
      <c r="C191" s="165"/>
      <c r="D191" s="112">
        <f>SUM(D178,D180,D182,D184,D186,D188,D190)</f>
        <v>0</v>
      </c>
    </row>
    <row r="192" spans="1:4" ht="18">
      <c r="A192" s="31" t="s">
        <v>21</v>
      </c>
      <c r="B192" s="12" t="s">
        <v>6</v>
      </c>
      <c r="C192" s="12" t="s">
        <v>14</v>
      </c>
      <c r="D192" s="12" t="s">
        <v>8</v>
      </c>
    </row>
    <row r="193" spans="1:4" ht="15.75">
      <c r="A193" s="98" t="s">
        <v>128</v>
      </c>
      <c r="B193" s="92"/>
      <c r="C193" s="91"/>
      <c r="D193" s="93"/>
    </row>
    <row r="194" spans="1:4">
      <c r="A194" s="62" t="s">
        <v>127</v>
      </c>
      <c r="B194" s="101"/>
      <c r="C194" s="23">
        <v>5</v>
      </c>
      <c r="D194" s="101">
        <f>B194*C194</f>
        <v>0</v>
      </c>
    </row>
    <row r="195" spans="1:4">
      <c r="A195" s="62" t="s">
        <v>69</v>
      </c>
      <c r="B195" s="101"/>
      <c r="C195" s="23">
        <v>17</v>
      </c>
      <c r="D195" s="101">
        <f t="shared" ref="D195:D219" si="13">B195*C195</f>
        <v>0</v>
      </c>
    </row>
    <row r="196" spans="1:4">
      <c r="A196" s="62" t="s">
        <v>70</v>
      </c>
      <c r="B196" s="101"/>
      <c r="C196" s="23">
        <v>2</v>
      </c>
      <c r="D196" s="101">
        <f t="shared" si="13"/>
        <v>0</v>
      </c>
    </row>
    <row r="197" spans="1:4" ht="15.75">
      <c r="A197" s="98" t="s">
        <v>129</v>
      </c>
      <c r="B197" s="97"/>
      <c r="C197" s="95"/>
      <c r="D197" s="97"/>
    </row>
    <row r="198" spans="1:4">
      <c r="A198" s="62" t="s">
        <v>69</v>
      </c>
      <c r="B198" s="101"/>
      <c r="C198" s="23">
        <v>10</v>
      </c>
      <c r="D198" s="101">
        <f t="shared" si="13"/>
        <v>0</v>
      </c>
    </row>
    <row r="199" spans="1:4">
      <c r="A199" s="62" t="s">
        <v>72</v>
      </c>
      <c r="B199" s="101"/>
      <c r="C199" s="23">
        <v>1</v>
      </c>
      <c r="D199" s="101">
        <f t="shared" si="13"/>
        <v>0</v>
      </c>
    </row>
    <row r="200" spans="1:4">
      <c r="A200" s="62" t="s">
        <v>71</v>
      </c>
      <c r="B200" s="101"/>
      <c r="C200" s="23">
        <v>1</v>
      </c>
      <c r="D200" s="101">
        <f t="shared" si="13"/>
        <v>0</v>
      </c>
    </row>
    <row r="201" spans="1:4">
      <c r="A201" s="62" t="s">
        <v>130</v>
      </c>
      <c r="B201" s="101"/>
      <c r="C201" s="23">
        <v>1</v>
      </c>
      <c r="D201" s="101">
        <f t="shared" si="13"/>
        <v>0</v>
      </c>
    </row>
    <row r="202" spans="1:4" ht="15.75">
      <c r="A202" s="93" t="s">
        <v>124</v>
      </c>
      <c r="B202" s="97"/>
      <c r="C202" s="95"/>
      <c r="D202" s="97"/>
    </row>
    <row r="203" spans="1:4">
      <c r="A203" s="62" t="s">
        <v>131</v>
      </c>
      <c r="B203" s="101"/>
      <c r="C203" s="23">
        <v>5</v>
      </c>
      <c r="D203" s="101">
        <f t="shared" si="13"/>
        <v>0</v>
      </c>
    </row>
    <row r="204" spans="1:4">
      <c r="A204" s="62" t="s">
        <v>69</v>
      </c>
      <c r="B204" s="101"/>
      <c r="C204" s="23">
        <v>18</v>
      </c>
      <c r="D204" s="101">
        <f t="shared" si="13"/>
        <v>0</v>
      </c>
    </row>
    <row r="205" spans="1:4">
      <c r="A205" s="62" t="s">
        <v>132</v>
      </c>
      <c r="B205" s="101"/>
      <c r="C205" s="23">
        <v>1</v>
      </c>
      <c r="D205" s="101">
        <f t="shared" si="13"/>
        <v>0</v>
      </c>
    </row>
    <row r="206" spans="1:4">
      <c r="A206" s="62" t="s">
        <v>106</v>
      </c>
      <c r="B206" s="101"/>
      <c r="C206" s="23">
        <v>1</v>
      </c>
      <c r="D206" s="101">
        <f t="shared" si="13"/>
        <v>0</v>
      </c>
    </row>
    <row r="207" spans="1:4">
      <c r="A207" s="62" t="s">
        <v>130</v>
      </c>
      <c r="B207" s="101"/>
      <c r="C207" s="23">
        <v>1</v>
      </c>
      <c r="D207" s="101">
        <f t="shared" si="13"/>
        <v>0</v>
      </c>
    </row>
    <row r="208" spans="1:4" ht="15.75">
      <c r="A208" s="93" t="s">
        <v>118</v>
      </c>
      <c r="B208" s="97"/>
      <c r="C208" s="95"/>
      <c r="D208" s="97"/>
    </row>
    <row r="209" spans="1:4">
      <c r="A209" s="120" t="s">
        <v>73</v>
      </c>
      <c r="B209" s="101"/>
      <c r="C209" s="23">
        <v>2</v>
      </c>
      <c r="D209" s="101">
        <f t="shared" si="13"/>
        <v>0</v>
      </c>
    </row>
    <row r="210" spans="1:4">
      <c r="A210" s="120" t="s">
        <v>74</v>
      </c>
      <c r="B210" s="101"/>
      <c r="C210" s="23">
        <v>1</v>
      </c>
      <c r="D210" s="101">
        <f t="shared" si="13"/>
        <v>0</v>
      </c>
    </row>
    <row r="211" spans="1:4">
      <c r="A211" s="120" t="s">
        <v>75</v>
      </c>
      <c r="B211" s="101"/>
      <c r="C211" s="23">
        <v>1</v>
      </c>
      <c r="D211" s="101">
        <f t="shared" si="13"/>
        <v>0</v>
      </c>
    </row>
    <row r="212" spans="1:4">
      <c r="A212" s="62" t="s">
        <v>133</v>
      </c>
      <c r="B212" s="101"/>
      <c r="C212" s="23">
        <v>3</v>
      </c>
      <c r="D212" s="101">
        <f t="shared" si="13"/>
        <v>0</v>
      </c>
    </row>
    <row r="213" spans="1:4" ht="15.75">
      <c r="A213" s="93" t="s">
        <v>119</v>
      </c>
      <c r="B213" s="97"/>
      <c r="C213" s="95"/>
      <c r="D213" s="97"/>
    </row>
    <row r="214" spans="1:4">
      <c r="A214" s="120" t="s">
        <v>73</v>
      </c>
      <c r="B214" s="101"/>
      <c r="C214" s="23">
        <v>1</v>
      </c>
      <c r="D214" s="101">
        <f t="shared" si="13"/>
        <v>0</v>
      </c>
    </row>
    <row r="215" spans="1:4">
      <c r="A215" s="62" t="s">
        <v>134</v>
      </c>
      <c r="B215" s="101"/>
      <c r="C215" s="23">
        <v>1</v>
      </c>
      <c r="D215" s="101">
        <f t="shared" si="13"/>
        <v>0</v>
      </c>
    </row>
    <row r="216" spans="1:4">
      <c r="A216" s="120" t="s">
        <v>75</v>
      </c>
      <c r="B216" s="101"/>
      <c r="C216" s="23">
        <v>1</v>
      </c>
      <c r="D216" s="101">
        <f t="shared" si="13"/>
        <v>0</v>
      </c>
    </row>
    <row r="217" spans="1:4">
      <c r="A217" s="62" t="s">
        <v>76</v>
      </c>
      <c r="B217" s="101"/>
      <c r="C217" s="23">
        <v>1</v>
      </c>
      <c r="D217" s="101">
        <f t="shared" si="13"/>
        <v>0</v>
      </c>
    </row>
    <row r="218" spans="1:4" ht="15.75">
      <c r="A218" s="93" t="s">
        <v>135</v>
      </c>
      <c r="B218" s="97"/>
      <c r="C218" s="95"/>
      <c r="D218" s="97"/>
    </row>
    <row r="219" spans="1:4">
      <c r="A219" s="24" t="s">
        <v>77</v>
      </c>
      <c r="B219" s="104"/>
      <c r="C219" s="24">
        <v>2</v>
      </c>
      <c r="D219" s="101">
        <f t="shared" si="13"/>
        <v>0</v>
      </c>
    </row>
    <row r="220" spans="1:4" ht="15.75">
      <c r="A220" s="163" t="s">
        <v>78</v>
      </c>
      <c r="B220" s="164"/>
      <c r="C220" s="165"/>
      <c r="D220" s="111">
        <f>SUM(D194:D219)</f>
        <v>0</v>
      </c>
    </row>
    <row r="221" spans="1:4" ht="15.75">
      <c r="A221" s="34"/>
      <c r="B221" s="20"/>
      <c r="C221" s="17"/>
      <c r="D221" s="43"/>
    </row>
    <row r="222" spans="1:4" ht="18">
      <c r="A222" s="166" t="s">
        <v>149</v>
      </c>
      <c r="B222" s="167"/>
      <c r="C222" s="168"/>
      <c r="D222" s="108">
        <f>SUM(D175,D191,D220)</f>
        <v>0</v>
      </c>
    </row>
    <row r="223" spans="1:4" ht="18">
      <c r="A223" s="25"/>
      <c r="B223" s="26"/>
      <c r="C223" s="27"/>
      <c r="D223" s="28"/>
    </row>
  </sheetData>
  <mergeCells count="40">
    <mergeCell ref="A191:C191"/>
    <mergeCell ref="A220:C220"/>
    <mergeCell ref="A222:C222"/>
    <mergeCell ref="A136:D136"/>
    <mergeCell ref="A140:C140"/>
    <mergeCell ref="A152:C152"/>
    <mergeCell ref="A166:C166"/>
    <mergeCell ref="A168:C168"/>
    <mergeCell ref="A171:D171"/>
    <mergeCell ref="A175:C175"/>
    <mergeCell ref="A54:D54"/>
    <mergeCell ref="A25:C25"/>
    <mergeCell ref="A27:D27"/>
    <mergeCell ref="A29:D29"/>
    <mergeCell ref="A32:D32"/>
    <mergeCell ref="A35:D35"/>
    <mergeCell ref="B55:D55"/>
    <mergeCell ref="B59:D59"/>
    <mergeCell ref="B62:D62"/>
    <mergeCell ref="B66:D66"/>
    <mergeCell ref="B69:D69"/>
    <mergeCell ref="A127:C127"/>
    <mergeCell ref="A129:D129"/>
    <mergeCell ref="A65:D65"/>
    <mergeCell ref="B72:D72"/>
    <mergeCell ref="A74:C74"/>
    <mergeCell ref="A75:C75"/>
    <mergeCell ref="A76:D76"/>
    <mergeCell ref="A83:D83"/>
    <mergeCell ref="B17:D17"/>
    <mergeCell ref="A50:D50"/>
    <mergeCell ref="A18:D18"/>
    <mergeCell ref="B1:D4"/>
    <mergeCell ref="A11:D11"/>
    <mergeCell ref="A12:D15"/>
    <mergeCell ref="B7:D7"/>
    <mergeCell ref="A37:D37"/>
    <mergeCell ref="A39:D39"/>
    <mergeCell ref="A42:D42"/>
    <mergeCell ref="A46:D46"/>
  </mergeCells>
  <phoneticPr fontId="0" type="noConversion"/>
  <printOptions horizontalCentered="1"/>
  <pageMargins left="0.2" right="0.2" top="0.25" bottom="0.5" header="0.3" footer="0.3"/>
  <pageSetup scale="47" fitToHeight="4"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A5B670-78D3-4249-AB95-52CAE9CA4ECC}">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www.w3.org/XML/1998/namespace"/>
  </ds:schemaRefs>
</ds:datastoreItem>
</file>

<file path=customXml/itemProps2.xml><?xml version="1.0" encoding="utf-8"?>
<ds:datastoreItem xmlns:ds="http://schemas.openxmlformats.org/officeDocument/2006/customXml" ds:itemID="{9D3010F2-3615-41DD-A436-1FD456FCA68E}"/>
</file>

<file path=customXml/itemProps3.xml><?xml version="1.0" encoding="utf-8"?>
<ds:datastoreItem xmlns:ds="http://schemas.openxmlformats.org/officeDocument/2006/customXml" ds:itemID="{B0DAC873-4641-4531-AD27-C0465866CC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Lytle</dc:creator>
  <cp:lastModifiedBy>Brooke, Adam</cp:lastModifiedBy>
  <cp:lastPrinted>2023-05-10T19:32:14Z</cp:lastPrinted>
  <dcterms:created xsi:type="dcterms:W3CDTF">1998-06-09T19:27:04Z</dcterms:created>
  <dcterms:modified xsi:type="dcterms:W3CDTF">2023-07-18T14:12:10Z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ies>
</file>