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82LND - Bell Blvd Sidewalk from SR 82 to Sunrise Blvd\2 - Draft Solicitation Docs\"/>
    </mc:Choice>
  </mc:AlternateContent>
  <xr:revisionPtr revIDLastSave="0" documentId="13_ncr:1_{CF900430-1641-4697-B0D0-9A663E2E3498}" xr6:coauthVersionLast="47" xr6:coauthVersionMax="47" xr10:uidLastSave="{00000000-0000-0000-0000-000000000000}"/>
  <bookViews>
    <workbookView xWindow="30615" yWindow="1815" windowWidth="21600" windowHeight="11295" tabRatio="601" xr2:uid="{00000000-000D-0000-FFFF-FFFF00000000}"/>
  </bookViews>
  <sheets>
    <sheet name="BID-PROPOSAL FORM" sheetId="4" r:id="rId1"/>
  </sheets>
  <definedNames>
    <definedName name="_xlnm.Print_Area" localSheetId="0">'BID-PROPOSAL FORM'!$A$1:$F$75</definedName>
    <definedName name="_xlnm.Print_Titles" localSheetId="0">'BID-PROPOSAL FORM'!$1:$20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4" l="1"/>
  <c r="F31" i="4" l="1"/>
  <c r="F32" i="4"/>
  <c r="F34" i="4"/>
  <c r="F35" i="4"/>
  <c r="F36" i="4"/>
  <c r="F37" i="4"/>
  <c r="F38" i="4"/>
  <c r="F39" i="4"/>
  <c r="F40" i="4"/>
  <c r="F41" i="4"/>
  <c r="F42" i="4"/>
  <c r="F43" i="4"/>
  <c r="F44" i="4"/>
  <c r="F45" i="4"/>
  <c r="F46" i="4"/>
  <c r="F47" i="4"/>
  <c r="F48" i="4"/>
  <c r="F49" i="4"/>
  <c r="F68" i="4"/>
  <c r="F67" i="4"/>
  <c r="F66" i="4"/>
  <c r="F65" i="4"/>
  <c r="F64" i="4"/>
  <c r="F63" i="4"/>
  <c r="F62" i="4"/>
  <c r="F61" i="4"/>
  <c r="F60" i="4"/>
  <c r="F59" i="4"/>
  <c r="F58" i="4"/>
  <c r="F69" i="4" s="1"/>
  <c r="F33" i="4"/>
  <c r="F29" i="4" l="1"/>
  <c r="F30" i="4"/>
  <c r="F50" i="4"/>
  <c r="F51" i="4"/>
  <c r="F52" i="4"/>
  <c r="F53" i="4"/>
  <c r="F54" i="4"/>
  <c r="F28" i="4"/>
  <c r="F23" i="4"/>
  <c r="F24" i="4"/>
  <c r="F55" i="4" l="1"/>
  <c r="E72" i="4" s="1"/>
  <c r="I20" i="4" l="1"/>
  <c r="F25" i="4" l="1"/>
</calcChain>
</file>

<file path=xl/sharedStrings.xml><?xml version="1.0" encoding="utf-8"?>
<sst xmlns="http://schemas.openxmlformats.org/spreadsheetml/2006/main" count="162" uniqueCount="119">
  <si>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</si>
  <si>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</si>
  <si>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</si>
  <si>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</si>
  <si>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</si>
  <si>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</si>
  <si>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</si>
  <si>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</si>
  <si>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</si>
  <si>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</si>
  <si>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</si>
  <si>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</si>
  <si>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</si>
  <si>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</si>
  <si>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</si>
  <si>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</si>
  <si>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102-1</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</si>
  <si>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</si>
  <si>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</si>
  <si>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</si>
  <si>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</si>
  <si>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</si>
  <si>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</si>
  <si>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</si>
  <si>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</si>
  <si>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</si>
  <si>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</si>
  <si>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</si>
  <si>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102-3</t>
  </si>
  <si>
    <t>COMMERCIAL MATERIAL FOR TEMPORARY DRIVEWAY MAINTENANCE</t>
  </si>
  <si>
    <t>CY</t>
  </si>
  <si>
    <t>104-10-3</t>
  </si>
  <si>
    <t>SEDIMENT BARRIER</t>
  </si>
  <si>
    <t>LF</t>
  </si>
  <si>
    <t>104-18</t>
  </si>
  <si>
    <t>INLET PROTECTION SYSTEM</t>
  </si>
  <si>
    <t>EA</t>
  </si>
  <si>
    <t>107-1</t>
  </si>
  <si>
    <t>LITTER REMOVAL</t>
  </si>
  <si>
    <t>AC</t>
  </si>
  <si>
    <t>107-2</t>
  </si>
  <si>
    <t>MOWING</t>
  </si>
  <si>
    <t>110-1-1</t>
  </si>
  <si>
    <t>CLEARING &amp; GRUBBING</t>
  </si>
  <si>
    <t>110-4-10</t>
  </si>
  <si>
    <t>REMOVAL OF EXISTING CONCRETE</t>
  </si>
  <si>
    <t>SY</t>
  </si>
  <si>
    <t>110-7-1</t>
  </si>
  <si>
    <t>MAILBOX, F&amp;I SINGLE</t>
  </si>
  <si>
    <t>120-1</t>
  </si>
  <si>
    <t>REGULAR EXCAVATION</t>
  </si>
  <si>
    <t>120-6</t>
  </si>
  <si>
    <t>EMBANKMENT</t>
  </si>
  <si>
    <t>160-4</t>
  </si>
  <si>
    <t>TYPE B STABILIZATION</t>
  </si>
  <si>
    <t>285-709</t>
  </si>
  <si>
    <t>OPTIONAL BASE, BASE GROUP 09</t>
  </si>
  <si>
    <t>327-70-1</t>
  </si>
  <si>
    <t>MILLING EXISTING ASPHALT PAVEMENT, 1" AVG DEPTH</t>
  </si>
  <si>
    <t>334-1-13</t>
  </si>
  <si>
    <t>SUPERPAVE ASPHALTIC CONC, TRAFFIC C</t>
  </si>
  <si>
    <t>TN</t>
  </si>
  <si>
    <t>337-7-82</t>
  </si>
  <si>
    <t>ASPHALT CONCRETE FRICTION COURSE,TRAFFIC C, FC-9.5, PG 76-22</t>
  </si>
  <si>
    <t>425-1521</t>
  </si>
  <si>
    <t>INLETS, DT BOT, TYPE C, &lt;10'</t>
  </si>
  <si>
    <t>425-2-61</t>
  </si>
  <si>
    <t>MANHOLE, P-8, &lt;10'</t>
  </si>
  <si>
    <t>430-94-1</t>
  </si>
  <si>
    <t>DESILTING PIPE, 0 - 24"</t>
  </si>
  <si>
    <t>430-174-118</t>
  </si>
  <si>
    <t>PIPE CULV, OPT MATL, ROUND, 18"SD</t>
  </si>
  <si>
    <t>430-174-124</t>
  </si>
  <si>
    <t>PIPE CULV, OPT MATL, ROUND, 24"SD</t>
  </si>
  <si>
    <t>430-174-215</t>
  </si>
  <si>
    <t>PIPE CULVERT,OPTIONAL MATERIAL,OTHER-ELIP/ARCH, 15"SD</t>
  </si>
  <si>
    <t>430-984-125</t>
  </si>
  <si>
    <t>MITERED END SECTION, OPTIONAL ROUND, 18" SD</t>
  </si>
  <si>
    <t>430-984-623</t>
  </si>
  <si>
    <t>MITERED END SECTION, OPTIONAL OTHER - ELLIP/ARCH, 15" SD</t>
  </si>
  <si>
    <t>522-2</t>
  </si>
  <si>
    <t>CONCRETE SIDEWALK AND DRIVEWAYS, 6" THICK</t>
  </si>
  <si>
    <t>527-2</t>
  </si>
  <si>
    <t>DETECTABLE WARNINGS</t>
  </si>
  <si>
    <t>SF</t>
  </si>
  <si>
    <t>570-1-2</t>
  </si>
  <si>
    <t>PERFORMANCE TURF, SOD</t>
  </si>
  <si>
    <t>580-12-35</t>
  </si>
  <si>
    <t>ROOT BARRIER- 24"</t>
  </si>
  <si>
    <t>SIGNING &amp; MARKING</t>
  </si>
  <si>
    <t>700-1-11</t>
  </si>
  <si>
    <t>SINGLE POST SIGN, F&amp;I GROUND MOUNT, UP TO 12 SF</t>
  </si>
  <si>
    <t>AS</t>
  </si>
  <si>
    <t>700-1-50</t>
  </si>
  <si>
    <t>SINGLE POST SIGN, RELOCATE</t>
  </si>
  <si>
    <t>700-1-60</t>
  </si>
  <si>
    <t>SINGLE POST SIGN, REMOVE</t>
  </si>
  <si>
    <t>705-10-2</t>
  </si>
  <si>
    <t>OBJECT MARKER, TYPE 2</t>
  </si>
  <si>
    <t>710-90</t>
  </si>
  <si>
    <t>PAINTED PAVEMENT MARKINGS, FINAL SURFACE</t>
  </si>
  <si>
    <t>711-11123</t>
  </si>
  <si>
    <t>THERMOPLASTIC, STANDARD, WHITE, SOLID, 12" FOR CROSSWALK AND ROUNDABOUT</t>
  </si>
  <si>
    <t>711-11125</t>
  </si>
  <si>
    <t xml:space="preserve">THERMOPLASTIC, STANDARD, WHITE, SOLID, 24" FOR STOP LINE AND CROSSWALK </t>
  </si>
  <si>
    <t>711-11224</t>
  </si>
  <si>
    <t>THERMOPLASTIC, STANDARD, YELLOW, SOLID, 18" FOR DIAGONAL OR CHEVRON</t>
  </si>
  <si>
    <t>711-14125</t>
  </si>
  <si>
    <t xml:space="preserve">THERMOPLASTIC, PREFORMED, WHITE, SOLID, 24" FOR CROSSWALK </t>
  </si>
  <si>
    <t>711-16101</t>
  </si>
  <si>
    <t>THERMOPLASTIC, STANDARD-OTHER SURFACES, WHITE, SOLID, 6"</t>
  </si>
  <si>
    <t>GM</t>
  </si>
  <si>
    <t>711-16201</t>
  </si>
  <si>
    <t>THERMOPLASTIC, STANDARD-OTHER SURFACES, YELLOW, SOLID, 6"</t>
  </si>
  <si>
    <t>SUBTOTAL:  SIGNING &amp; MARKING</t>
  </si>
  <si>
    <t>MOBILIZATION</t>
  </si>
  <si>
    <t>MAINTENANCE OF TRAFFIC</t>
  </si>
  <si>
    <t>B240282LND - Bell Blvd Sidewalk from SR 82 to Sunrise Blvd</t>
  </si>
  <si>
    <t>˗ Unit of Measure Abbreviations: (AC) Acre (AS) Assembly, (CY) Cubic Yard, (EA) Each, (GM) Gross Mile, (LF) Linear Feet, (LS) Lump Sum, (SF) Square Feet, (SY) Square Yard, (TN)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</si>
</sst>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b/>
      <sz val="14"/>
      <name val="Times New Roman"/>
      <family val="1"/>
    </font>
    <font>
      <b/>
      <i/>
      <sz val="16"/>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6" fillId="0" borderId="0"/>
    <xf numFmtId="0" fontId="6" fillId="0" borderId="0"/>
    <xf numFmtId="0" fontId="2" fillId="0" borderId="0"/>
    <xf numFmtId="0" fontId="1" fillId="0" borderId="0"/>
    <xf numFmtId="44" fontId="18" fillId="0" borderId="0" applyFont="0" applyFill="0" applyBorder="0" applyAlignment="0" applyProtection="0"/>
  </cellStyleXfs>
  <cellXfs count="95">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4" fillId="6" borderId="1" xfId="0" applyFont="1" applyFill="1" applyBorder="1" applyAlignment="1">
      <alignment horizontal="center" vertical="center"/>
    </xf>
    <xf numFmtId="4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2" xfId="0" applyFont="1" applyFill="1" applyBorder="1" applyAlignment="1">
      <alignment horizontal="center" vertical="center"/>
    </xf>
    <xf numFmtId="44" fontId="14"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12"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44" fontId="22" fillId="3" borderId="1" xfId="0" applyNumberFormat="1" applyFont="1" applyFill="1" applyBorder="1" applyAlignment="1">
      <alignment horizontal="righ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44" fontId="4" fillId="0" borderId="1" xfId="5" applyFont="1" applyFill="1" applyBorder="1" applyAlignment="1">
      <alignment horizontal="right" vertical="center"/>
    </xf>
    <xf numFmtId="44" fontId="4" fillId="0" borderId="1" xfId="0" applyNumberFormat="1" applyFont="1" applyBorder="1" applyAlignment="1">
      <alignment horizontal="right" vertical="center"/>
    </xf>
    <xf numFmtId="0" fontId="4" fillId="9" borderId="1" xfId="0" applyFont="1" applyFill="1" applyBorder="1" applyAlignment="1">
      <alignment horizontal="left" vertical="center" wrapText="1"/>
    </xf>
    <xf numFmtId="44" fontId="4" fillId="0" borderId="1" xfId="0" applyNumberFormat="1" applyFont="1" applyBorder="1" applyAlignment="1">
      <alignment horizontal="center" vertical="center"/>
    </xf>
    <xf numFmtId="0" fontId="19" fillId="0" borderId="8"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2"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12" fillId="4" borderId="12" xfId="0" applyFont="1" applyFill="1" applyBorder="1" applyAlignment="1">
      <alignment horizontal="left" vertical="center"/>
    </xf>
    <xf numFmtId="0" fontId="13" fillId="4" borderId="12" xfId="0" applyFont="1" applyFill="1" applyBorder="1" applyAlignment="1">
      <alignment horizontal="left" vertical="center"/>
    </xf>
    <xf numFmtId="49" fontId="5" fillId="3" borderId="14" xfId="0" applyNumberFormat="1" applyFont="1" applyFill="1" applyBorder="1" applyAlignment="1">
      <alignment horizontal="right" vertical="center"/>
    </xf>
    <xf numFmtId="49" fontId="5" fillId="3" borderId="1" xfId="0" applyNumberFormat="1" applyFont="1" applyFill="1" applyBorder="1" applyAlignment="1">
      <alignment horizontal="righ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6" fillId="0" borderId="4" xfId="0" applyFont="1" applyBorder="1"/>
    <xf numFmtId="0" fontId="16" fillId="0" borderId="5" xfId="0" applyFont="1" applyBorder="1"/>
    <xf numFmtId="0" fontId="16" fillId="0" borderId="6" xfId="0" applyFont="1" applyBorder="1"/>
    <xf numFmtId="0" fontId="17" fillId="0" borderId="13" xfId="0" applyFont="1" applyBorder="1" applyAlignment="1">
      <alignment horizontal="center" vertical="top"/>
    </xf>
    <xf numFmtId="0" fontId="17"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5"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cellXfs>
  <cellStyles count="6">
    <cellStyle name="Currency" xfId="5" builtinId="4"/>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6"/>
  <sheetViews>
    <sheetView tabSelected="1" topLeftCell="A14" zoomScale="80" zoomScaleNormal="80" workbookViewId="0">
      <selection activeCell="B64" sqref="B64"/>
    </sheetView>
  </sheetViews>
  <sheetFormatPr defaultRowHeight="15" x14ac:dyDescent="0.2"/>
  <cols>
    <col min="1" max="1" width="20.42578125" style="1" customWidth="1"/>
    <col min="2" max="2" width="94.85546875" style="1" customWidth="1"/>
    <col min="3" max="3" width="16" style="1" customWidth="1"/>
    <col min="4" max="4" width="16.28515625" style="1" customWidth="1"/>
    <col min="5" max="5" width="22" style="4" customWidth="1"/>
    <col min="6" max="6" width="26.28515625" style="5" customWidth="1"/>
  </cols>
  <sheetData>
    <row r="1" spans="1:6" ht="12.75" x14ac:dyDescent="0.2">
      <c r="A1" s="12"/>
      <c r="B1" s="51" t="s">
        <v>23</v>
      </c>
      <c r="C1" s="52"/>
      <c r="D1" s="52"/>
      <c r="E1" s="52"/>
      <c r="F1" s="53"/>
    </row>
    <row r="2" spans="1:6" ht="12.75" x14ac:dyDescent="0.2">
      <c r="A2" s="13"/>
      <c r="B2" s="54"/>
      <c r="C2" s="54"/>
      <c r="D2" s="54"/>
      <c r="E2" s="54"/>
      <c r="F2" s="55"/>
    </row>
    <row r="3" spans="1:6" s="2" customFormat="1" ht="24.95" customHeight="1" x14ac:dyDescent="0.2">
      <c r="A3" s="13"/>
      <c r="B3" s="54"/>
      <c r="C3" s="54"/>
      <c r="D3" s="54"/>
      <c r="E3" s="54"/>
      <c r="F3" s="55"/>
    </row>
    <row r="4" spans="1:6" ht="36.75" customHeight="1" x14ac:dyDescent="0.2">
      <c r="A4" s="13"/>
      <c r="B4" s="54"/>
      <c r="C4" s="54"/>
      <c r="D4" s="54"/>
      <c r="E4" s="54"/>
      <c r="F4" s="55"/>
    </row>
    <row r="5" spans="1:6" ht="20.25" x14ac:dyDescent="0.3">
      <c r="A5" s="13"/>
      <c r="B5" s="6"/>
      <c r="C5" s="6"/>
      <c r="D5" s="6"/>
      <c r="E5" s="7"/>
      <c r="F5" s="14"/>
    </row>
    <row r="6" spans="1:6" ht="12.75" x14ac:dyDescent="0.2">
      <c r="A6" s="13"/>
      <c r="B6"/>
      <c r="C6"/>
      <c r="D6" s="8"/>
      <c r="E6" s="3"/>
      <c r="F6" s="15"/>
    </row>
    <row r="7" spans="1:6" ht="29.25" customHeight="1" x14ac:dyDescent="0.25">
      <c r="A7" s="36" t="s">
        <v>0</v>
      </c>
      <c r="B7" s="66"/>
      <c r="C7" s="66"/>
      <c r="D7" s="66"/>
      <c r="E7" s="66"/>
      <c r="F7" s="67"/>
    </row>
    <row r="8" spans="1:6" x14ac:dyDescent="0.2">
      <c r="A8" s="37"/>
      <c r="D8" s="31"/>
      <c r="E8" s="32"/>
      <c r="F8" s="33"/>
    </row>
    <row r="9" spans="1:6" ht="20.25" x14ac:dyDescent="0.3">
      <c r="A9" s="36" t="s">
        <v>1</v>
      </c>
      <c r="B9" s="56" t="s">
        <v>117</v>
      </c>
      <c r="C9" s="56"/>
      <c r="D9" s="56"/>
      <c r="E9" s="56"/>
      <c r="F9" s="57"/>
    </row>
    <row r="10" spans="1:6" ht="12.75" x14ac:dyDescent="0.2">
      <c r="A10" s="13"/>
      <c r="B10"/>
      <c r="C10"/>
      <c r="D10" s="8"/>
      <c r="E10" s="3"/>
      <c r="F10" s="15"/>
    </row>
    <row r="11" spans="1:6" ht="29.25" customHeight="1" x14ac:dyDescent="0.2">
      <c r="A11" s="58" t="s">
        <v>11</v>
      </c>
      <c r="B11" s="59"/>
      <c r="C11" s="59"/>
      <c r="D11" s="59"/>
      <c r="E11" s="59"/>
      <c r="F11" s="60"/>
    </row>
    <row r="12" spans="1:6" ht="24" customHeight="1" x14ac:dyDescent="0.2">
      <c r="A12" s="38" t="s">
        <v>21</v>
      </c>
      <c r="B12" s="34"/>
      <c r="C12" s="34"/>
      <c r="D12" s="34"/>
      <c r="E12" s="34"/>
      <c r="F12" s="35"/>
    </row>
    <row r="13" spans="1:6" ht="39" customHeight="1" x14ac:dyDescent="0.2">
      <c r="A13" s="70" t="s">
        <v>24</v>
      </c>
      <c r="B13" s="71"/>
      <c r="C13" s="71"/>
      <c r="D13" s="71"/>
      <c r="E13" s="71"/>
      <c r="F13" s="72"/>
    </row>
    <row r="14" spans="1:6" ht="39" customHeight="1" x14ac:dyDescent="0.2">
      <c r="A14" s="70" t="s">
        <v>25</v>
      </c>
      <c r="B14" s="71"/>
      <c r="C14" s="71"/>
      <c r="D14" s="71"/>
      <c r="E14" s="71"/>
      <c r="F14" s="72"/>
    </row>
    <row r="15" spans="1:6" ht="39" customHeight="1" x14ac:dyDescent="0.2">
      <c r="A15" s="70" t="s">
        <v>26</v>
      </c>
      <c r="B15" s="71"/>
      <c r="C15" s="71"/>
      <c r="D15" s="71"/>
      <c r="E15" s="71"/>
      <c r="F15" s="72"/>
    </row>
    <row r="16" spans="1:6" ht="39" customHeight="1" x14ac:dyDescent="0.2">
      <c r="A16" s="70" t="s">
        <v>27</v>
      </c>
      <c r="B16" s="71"/>
      <c r="C16" s="71"/>
      <c r="D16" s="71"/>
      <c r="E16" s="71"/>
      <c r="F16" s="72"/>
    </row>
    <row r="17" spans="1:14" ht="30.75" customHeight="1" x14ac:dyDescent="0.2">
      <c r="A17" s="80" t="s">
        <v>118</v>
      </c>
      <c r="B17" s="81"/>
      <c r="C17" s="81"/>
      <c r="D17" s="81"/>
      <c r="E17" s="81"/>
      <c r="F17" s="82"/>
    </row>
    <row r="18" spans="1:14" ht="42.95" customHeight="1" x14ac:dyDescent="0.25">
      <c r="A18" s="73" t="s">
        <v>22</v>
      </c>
      <c r="B18" s="74"/>
      <c r="C18" s="74"/>
      <c r="D18" s="74"/>
      <c r="E18" s="74"/>
      <c r="F18" s="75"/>
    </row>
    <row r="19" spans="1:14" ht="3.75" customHeight="1" x14ac:dyDescent="0.2">
      <c r="A19" s="21"/>
      <c r="B19" s="22"/>
      <c r="C19" s="22"/>
      <c r="D19" s="22"/>
      <c r="E19" s="9"/>
      <c r="F19" s="16"/>
    </row>
    <row r="20" spans="1:14" s="11" customFormat="1" ht="24" customHeight="1" x14ac:dyDescent="0.2">
      <c r="A20" s="64" t="s">
        <v>117</v>
      </c>
      <c r="B20" s="65"/>
      <c r="C20" s="65"/>
      <c r="D20" s="65"/>
      <c r="E20" s="65"/>
      <c r="F20" s="65"/>
      <c r="I20" s="11" t="str">
        <f>UPPER(I21:K21)</f>
        <v/>
      </c>
    </row>
    <row r="21" spans="1:14" ht="32.1" customHeight="1" x14ac:dyDescent="0.2">
      <c r="A21" s="68" t="s">
        <v>17</v>
      </c>
      <c r="B21" s="69"/>
      <c r="C21" s="69"/>
      <c r="D21" s="69"/>
      <c r="E21" s="69"/>
      <c r="F21" s="69"/>
      <c r="I21" s="30"/>
      <c r="J21" s="30"/>
      <c r="K21" s="30"/>
      <c r="L21" s="30"/>
      <c r="M21" s="30"/>
      <c r="N21" s="30"/>
    </row>
    <row r="22" spans="1:14" s="10" customFormat="1" ht="42" customHeight="1" x14ac:dyDescent="0.25">
      <c r="A22" s="23" t="s">
        <v>2</v>
      </c>
      <c r="B22" s="23" t="s">
        <v>3</v>
      </c>
      <c r="C22" s="25" t="s">
        <v>12</v>
      </c>
      <c r="D22" s="25" t="s">
        <v>9</v>
      </c>
      <c r="E22" s="24" t="s">
        <v>4</v>
      </c>
      <c r="F22" s="27" t="s">
        <v>13</v>
      </c>
    </row>
    <row r="23" spans="1:14" ht="20.100000000000001" customHeight="1" x14ac:dyDescent="0.2">
      <c r="A23" s="44" t="s">
        <v>15</v>
      </c>
      <c r="B23" s="40" t="s">
        <v>115</v>
      </c>
      <c r="C23" s="45" t="s">
        <v>19</v>
      </c>
      <c r="D23" s="46">
        <v>1</v>
      </c>
      <c r="E23" s="47"/>
      <c r="F23" s="48">
        <f>E23</f>
        <v>0</v>
      </c>
    </row>
    <row r="24" spans="1:14" ht="20.100000000000001" customHeight="1" x14ac:dyDescent="0.2">
      <c r="A24" s="44" t="s">
        <v>16</v>
      </c>
      <c r="B24" s="49" t="s">
        <v>116</v>
      </c>
      <c r="C24" s="45" t="s">
        <v>19</v>
      </c>
      <c r="D24" s="46">
        <v>1</v>
      </c>
      <c r="E24" s="47"/>
      <c r="F24" s="48">
        <f>E24</f>
        <v>0</v>
      </c>
    </row>
    <row r="25" spans="1:14" ht="32.1" customHeight="1" x14ac:dyDescent="0.2">
      <c r="A25" s="61" t="s">
        <v>18</v>
      </c>
      <c r="B25" s="62"/>
      <c r="C25" s="62"/>
      <c r="D25" s="62"/>
      <c r="E25" s="63"/>
      <c r="F25" s="39">
        <f>SUM(F23:F24)</f>
        <v>0</v>
      </c>
    </row>
    <row r="26" spans="1:14" ht="32.1" customHeight="1" x14ac:dyDescent="0.2">
      <c r="A26" s="28" t="s">
        <v>14</v>
      </c>
      <c r="B26" s="29"/>
      <c r="C26" s="29"/>
      <c r="D26" s="29"/>
      <c r="E26" s="29"/>
      <c r="F26" s="29"/>
    </row>
    <row r="27" spans="1:14" ht="39.950000000000003" customHeight="1" x14ac:dyDescent="0.2">
      <c r="A27" s="26" t="s">
        <v>2</v>
      </c>
      <c r="B27" s="23" t="s">
        <v>3</v>
      </c>
      <c r="C27" s="25" t="s">
        <v>12</v>
      </c>
      <c r="D27" s="25" t="s">
        <v>9</v>
      </c>
      <c r="E27" s="24" t="s">
        <v>4</v>
      </c>
      <c r="F27" s="27" t="s">
        <v>13</v>
      </c>
    </row>
    <row r="28" spans="1:14" ht="19.5" customHeight="1" x14ac:dyDescent="0.2">
      <c r="A28" s="40" t="s">
        <v>28</v>
      </c>
      <c r="B28" s="40" t="s">
        <v>29</v>
      </c>
      <c r="C28" s="41" t="s">
        <v>30</v>
      </c>
      <c r="D28" s="41">
        <v>957.7</v>
      </c>
      <c r="E28" s="50"/>
      <c r="F28" s="48">
        <f>E28*D28</f>
        <v>0</v>
      </c>
    </row>
    <row r="29" spans="1:14" ht="19.5" customHeight="1" x14ac:dyDescent="0.2">
      <c r="A29" s="40" t="s">
        <v>31</v>
      </c>
      <c r="B29" s="40" t="s">
        <v>32</v>
      </c>
      <c r="C29" s="41" t="s">
        <v>33</v>
      </c>
      <c r="D29" s="41">
        <v>21130</v>
      </c>
      <c r="E29" s="50"/>
      <c r="F29" s="48">
        <f t="shared" ref="F29:F54" si="0">E29*D29</f>
        <v>0</v>
      </c>
    </row>
    <row r="30" spans="1:14" ht="19.5" customHeight="1" x14ac:dyDescent="0.2">
      <c r="A30" s="40" t="s">
        <v>34</v>
      </c>
      <c r="B30" s="40" t="s">
        <v>35</v>
      </c>
      <c r="C30" s="41" t="s">
        <v>36</v>
      </c>
      <c r="D30" s="41">
        <v>66</v>
      </c>
      <c r="E30" s="50"/>
      <c r="F30" s="48">
        <f t="shared" si="0"/>
        <v>0</v>
      </c>
    </row>
    <row r="31" spans="1:14" ht="19.5" customHeight="1" x14ac:dyDescent="0.2">
      <c r="A31" s="40" t="s">
        <v>37</v>
      </c>
      <c r="B31" s="40" t="s">
        <v>38</v>
      </c>
      <c r="C31" s="41" t="s">
        <v>39</v>
      </c>
      <c r="D31" s="41">
        <v>215.65</v>
      </c>
      <c r="E31" s="50"/>
      <c r="F31" s="48">
        <f t="shared" si="0"/>
        <v>0</v>
      </c>
    </row>
    <row r="32" spans="1:14" ht="19.5" customHeight="1" x14ac:dyDescent="0.2">
      <c r="A32" s="40" t="s">
        <v>40</v>
      </c>
      <c r="B32" s="40" t="s">
        <v>41</v>
      </c>
      <c r="C32" s="41" t="s">
        <v>39</v>
      </c>
      <c r="D32" s="41">
        <v>215.65</v>
      </c>
      <c r="E32" s="50"/>
      <c r="F32" s="48">
        <f t="shared" si="0"/>
        <v>0</v>
      </c>
    </row>
    <row r="33" spans="1:6" ht="19.5" customHeight="1" x14ac:dyDescent="0.2">
      <c r="A33" s="40" t="s">
        <v>42</v>
      </c>
      <c r="B33" s="40" t="s">
        <v>43</v>
      </c>
      <c r="C33" s="41" t="s">
        <v>39</v>
      </c>
      <c r="D33" s="42">
        <f>(D53+D51)*9/43560</f>
        <v>8.4526859504132226</v>
      </c>
      <c r="E33" s="50"/>
      <c r="F33" s="48">
        <f t="shared" si="0"/>
        <v>0</v>
      </c>
    </row>
    <row r="34" spans="1:6" ht="19.5" customHeight="1" x14ac:dyDescent="0.2">
      <c r="A34" s="40" t="s">
        <v>44</v>
      </c>
      <c r="B34" s="40" t="s">
        <v>45</v>
      </c>
      <c r="C34" s="41" t="s">
        <v>46</v>
      </c>
      <c r="D34" s="41">
        <v>5195</v>
      </c>
      <c r="E34" s="50"/>
      <c r="F34" s="48">
        <f t="shared" si="0"/>
        <v>0</v>
      </c>
    </row>
    <row r="35" spans="1:6" ht="19.5" customHeight="1" x14ac:dyDescent="0.2">
      <c r="A35" s="40" t="s">
        <v>47</v>
      </c>
      <c r="B35" s="40" t="s">
        <v>48</v>
      </c>
      <c r="C35" s="41" t="s">
        <v>36</v>
      </c>
      <c r="D35" s="41">
        <v>75</v>
      </c>
      <c r="E35" s="50"/>
      <c r="F35" s="48">
        <f t="shared" si="0"/>
        <v>0</v>
      </c>
    </row>
    <row r="36" spans="1:6" ht="19.5" customHeight="1" x14ac:dyDescent="0.2">
      <c r="A36" s="40" t="s">
        <v>49</v>
      </c>
      <c r="B36" s="40" t="s">
        <v>50</v>
      </c>
      <c r="C36" s="41" t="s">
        <v>30</v>
      </c>
      <c r="D36" s="43">
        <v>2413</v>
      </c>
      <c r="E36" s="50"/>
      <c r="F36" s="48">
        <f t="shared" si="0"/>
        <v>0</v>
      </c>
    </row>
    <row r="37" spans="1:6" ht="19.5" customHeight="1" x14ac:dyDescent="0.2">
      <c r="A37" s="40" t="s">
        <v>51</v>
      </c>
      <c r="B37" s="40" t="s">
        <v>52</v>
      </c>
      <c r="C37" s="41" t="s">
        <v>30</v>
      </c>
      <c r="D37" s="43">
        <v>1795</v>
      </c>
      <c r="E37" s="50"/>
      <c r="F37" s="48">
        <f t="shared" si="0"/>
        <v>0</v>
      </c>
    </row>
    <row r="38" spans="1:6" ht="19.5" customHeight="1" x14ac:dyDescent="0.2">
      <c r="A38" s="40" t="s">
        <v>53</v>
      </c>
      <c r="B38" s="40" t="s">
        <v>54</v>
      </c>
      <c r="C38" s="41" t="s">
        <v>46</v>
      </c>
      <c r="D38" s="41">
        <v>1592</v>
      </c>
      <c r="E38" s="50"/>
      <c r="F38" s="48">
        <f t="shared" si="0"/>
        <v>0</v>
      </c>
    </row>
    <row r="39" spans="1:6" ht="19.5" customHeight="1" x14ac:dyDescent="0.2">
      <c r="A39" s="40" t="s">
        <v>55</v>
      </c>
      <c r="B39" s="40" t="s">
        <v>56</v>
      </c>
      <c r="C39" s="41" t="s">
        <v>46</v>
      </c>
      <c r="D39" s="41">
        <v>1523</v>
      </c>
      <c r="E39" s="50"/>
      <c r="F39" s="48">
        <f t="shared" si="0"/>
        <v>0</v>
      </c>
    </row>
    <row r="40" spans="1:6" ht="19.5" customHeight="1" x14ac:dyDescent="0.2">
      <c r="A40" s="40" t="s">
        <v>57</v>
      </c>
      <c r="B40" s="40" t="s">
        <v>58</v>
      </c>
      <c r="C40" s="41" t="s">
        <v>46</v>
      </c>
      <c r="D40" s="41">
        <v>3284</v>
      </c>
      <c r="E40" s="50"/>
      <c r="F40" s="48">
        <f t="shared" si="0"/>
        <v>0</v>
      </c>
    </row>
    <row r="41" spans="1:6" ht="19.5" customHeight="1" x14ac:dyDescent="0.2">
      <c r="A41" s="40" t="s">
        <v>59</v>
      </c>
      <c r="B41" s="40" t="s">
        <v>60</v>
      </c>
      <c r="C41" s="41" t="s">
        <v>61</v>
      </c>
      <c r="D41" s="41">
        <v>122.6</v>
      </c>
      <c r="E41" s="50"/>
      <c r="F41" s="48">
        <f t="shared" si="0"/>
        <v>0</v>
      </c>
    </row>
    <row r="42" spans="1:6" ht="19.5" customHeight="1" x14ac:dyDescent="0.2">
      <c r="A42" s="40" t="s">
        <v>62</v>
      </c>
      <c r="B42" s="40" t="s">
        <v>63</v>
      </c>
      <c r="C42" s="41" t="s">
        <v>61</v>
      </c>
      <c r="D42" s="41">
        <v>262.39999999999998</v>
      </c>
      <c r="E42" s="50"/>
      <c r="F42" s="48">
        <f t="shared" si="0"/>
        <v>0</v>
      </c>
    </row>
    <row r="43" spans="1:6" ht="19.5" customHeight="1" x14ac:dyDescent="0.2">
      <c r="A43" s="40" t="s">
        <v>64</v>
      </c>
      <c r="B43" s="40" t="s">
        <v>65</v>
      </c>
      <c r="C43" s="41" t="s">
        <v>36</v>
      </c>
      <c r="D43" s="41">
        <v>33</v>
      </c>
      <c r="E43" s="50"/>
      <c r="F43" s="48">
        <f t="shared" si="0"/>
        <v>0</v>
      </c>
    </row>
    <row r="44" spans="1:6" ht="19.5" customHeight="1" x14ac:dyDescent="0.2">
      <c r="A44" s="40" t="s">
        <v>66</v>
      </c>
      <c r="B44" s="40" t="s">
        <v>67</v>
      </c>
      <c r="C44" s="41" t="s">
        <v>36</v>
      </c>
      <c r="D44" s="41">
        <v>1</v>
      </c>
      <c r="E44" s="50"/>
      <c r="F44" s="48">
        <f t="shared" si="0"/>
        <v>0</v>
      </c>
    </row>
    <row r="45" spans="1:6" ht="19.5" customHeight="1" x14ac:dyDescent="0.2">
      <c r="A45" s="40" t="s">
        <v>68</v>
      </c>
      <c r="B45" s="40" t="s">
        <v>69</v>
      </c>
      <c r="C45" s="41" t="s">
        <v>33</v>
      </c>
      <c r="D45" s="41">
        <v>2633</v>
      </c>
      <c r="E45" s="50"/>
      <c r="F45" s="48">
        <f t="shared" si="0"/>
        <v>0</v>
      </c>
    </row>
    <row r="46" spans="1:6" ht="19.5" customHeight="1" x14ac:dyDescent="0.2">
      <c r="A46" s="40" t="s">
        <v>70</v>
      </c>
      <c r="B46" s="40" t="s">
        <v>71</v>
      </c>
      <c r="C46" s="41" t="s">
        <v>33</v>
      </c>
      <c r="D46" s="41">
        <v>1342</v>
      </c>
      <c r="E46" s="50"/>
      <c r="F46" s="48">
        <f t="shared" si="0"/>
        <v>0</v>
      </c>
    </row>
    <row r="47" spans="1:6" ht="19.5" customHeight="1" x14ac:dyDescent="0.2">
      <c r="A47" s="40" t="s">
        <v>72</v>
      </c>
      <c r="B47" s="40" t="s">
        <v>73</v>
      </c>
      <c r="C47" s="41" t="s">
        <v>33</v>
      </c>
      <c r="D47" s="41">
        <v>5</v>
      </c>
      <c r="E47" s="50"/>
      <c r="F47" s="48">
        <f t="shared" si="0"/>
        <v>0</v>
      </c>
    </row>
    <row r="48" spans="1:6" ht="19.5" customHeight="1" x14ac:dyDescent="0.2">
      <c r="A48" s="40" t="s">
        <v>74</v>
      </c>
      <c r="B48" s="40" t="s">
        <v>75</v>
      </c>
      <c r="C48" s="41" t="s">
        <v>33</v>
      </c>
      <c r="D48" s="41">
        <v>1113</v>
      </c>
      <c r="E48" s="50"/>
      <c r="F48" s="48">
        <f t="shared" si="0"/>
        <v>0</v>
      </c>
    </row>
    <row r="49" spans="1:6" ht="19.5" customHeight="1" x14ac:dyDescent="0.2">
      <c r="A49" s="40" t="s">
        <v>76</v>
      </c>
      <c r="B49" s="40" t="s">
        <v>77</v>
      </c>
      <c r="C49" s="41" t="s">
        <v>36</v>
      </c>
      <c r="D49" s="41">
        <v>1</v>
      </c>
      <c r="E49" s="50"/>
      <c r="F49" s="48">
        <f t="shared" si="0"/>
        <v>0</v>
      </c>
    </row>
    <row r="50" spans="1:6" ht="19.5" customHeight="1" x14ac:dyDescent="0.2">
      <c r="A50" s="40" t="s">
        <v>78</v>
      </c>
      <c r="B50" s="40" t="s">
        <v>79</v>
      </c>
      <c r="C50" s="41" t="s">
        <v>36</v>
      </c>
      <c r="D50" s="41">
        <v>68</v>
      </c>
      <c r="E50" s="50"/>
      <c r="F50" s="48">
        <f t="shared" si="0"/>
        <v>0</v>
      </c>
    </row>
    <row r="51" spans="1:6" ht="19.5" customHeight="1" x14ac:dyDescent="0.2">
      <c r="A51" s="40" t="s">
        <v>80</v>
      </c>
      <c r="B51" s="40" t="s">
        <v>81</v>
      </c>
      <c r="C51" s="41" t="s">
        <v>46</v>
      </c>
      <c r="D51" s="41">
        <v>19597</v>
      </c>
      <c r="E51" s="50"/>
      <c r="F51" s="48">
        <f t="shared" si="0"/>
        <v>0</v>
      </c>
    </row>
    <row r="52" spans="1:6" ht="19.5" customHeight="1" x14ac:dyDescent="0.2">
      <c r="A52" s="40" t="s">
        <v>82</v>
      </c>
      <c r="B52" s="40" t="s">
        <v>83</v>
      </c>
      <c r="C52" s="41" t="s">
        <v>84</v>
      </c>
      <c r="D52" s="41">
        <v>984</v>
      </c>
      <c r="E52" s="50"/>
      <c r="F52" s="48">
        <f t="shared" si="0"/>
        <v>0</v>
      </c>
    </row>
    <row r="53" spans="1:6" ht="19.5" customHeight="1" x14ac:dyDescent="0.2">
      <c r="A53" s="40" t="s">
        <v>85</v>
      </c>
      <c r="B53" s="40" t="s">
        <v>86</v>
      </c>
      <c r="C53" s="41" t="s">
        <v>46</v>
      </c>
      <c r="D53" s="41">
        <v>21314</v>
      </c>
      <c r="E53" s="50"/>
      <c r="F53" s="48">
        <f t="shared" si="0"/>
        <v>0</v>
      </c>
    </row>
    <row r="54" spans="1:6" ht="21.75" customHeight="1" x14ac:dyDescent="0.2">
      <c r="A54" s="40" t="s">
        <v>87</v>
      </c>
      <c r="B54" s="40" t="s">
        <v>88</v>
      </c>
      <c r="C54" s="41" t="s">
        <v>33</v>
      </c>
      <c r="D54" s="41">
        <v>1611</v>
      </c>
      <c r="E54" s="50"/>
      <c r="F54" s="48">
        <f t="shared" si="0"/>
        <v>0</v>
      </c>
    </row>
    <row r="55" spans="1:6" ht="32.1" customHeight="1" x14ac:dyDescent="0.2">
      <c r="A55" s="61" t="s">
        <v>20</v>
      </c>
      <c r="B55" s="62"/>
      <c r="C55" s="62"/>
      <c r="D55" s="62"/>
      <c r="E55" s="63"/>
      <c r="F55" s="39">
        <f>SUM(F28:F54)</f>
        <v>0</v>
      </c>
    </row>
    <row r="56" spans="1:6" ht="32.1" customHeight="1" x14ac:dyDescent="0.2">
      <c r="A56" s="76" t="s">
        <v>89</v>
      </c>
      <c r="B56" s="77"/>
      <c r="C56" s="77"/>
      <c r="D56" s="77"/>
      <c r="E56" s="77"/>
      <c r="F56" s="77"/>
    </row>
    <row r="57" spans="1:6" ht="39.950000000000003" customHeight="1" x14ac:dyDescent="0.2">
      <c r="A57" s="26" t="s">
        <v>2</v>
      </c>
      <c r="B57" s="23" t="s">
        <v>3</v>
      </c>
      <c r="C57" s="25" t="s">
        <v>12</v>
      </c>
      <c r="D57" s="25" t="s">
        <v>9</v>
      </c>
      <c r="E57" s="24" t="s">
        <v>4</v>
      </c>
      <c r="F57" s="27" t="s">
        <v>13</v>
      </c>
    </row>
    <row r="58" spans="1:6" ht="21.75" customHeight="1" x14ac:dyDescent="0.2">
      <c r="A58" s="40" t="s">
        <v>90</v>
      </c>
      <c r="B58" s="40" t="s">
        <v>91</v>
      </c>
      <c r="C58" s="41" t="s">
        <v>92</v>
      </c>
      <c r="D58" s="41">
        <v>1</v>
      </c>
      <c r="E58" s="48"/>
      <c r="F58" s="48">
        <f>E58*D58</f>
        <v>0</v>
      </c>
    </row>
    <row r="59" spans="1:6" ht="21.75" customHeight="1" x14ac:dyDescent="0.2">
      <c r="A59" s="40" t="s">
        <v>93</v>
      </c>
      <c r="B59" s="40" t="s">
        <v>94</v>
      </c>
      <c r="C59" s="41" t="s">
        <v>92</v>
      </c>
      <c r="D59" s="41">
        <v>11</v>
      </c>
      <c r="E59" s="48"/>
      <c r="F59" s="48">
        <f t="shared" ref="F59:F68" si="1">E59*D59</f>
        <v>0</v>
      </c>
    </row>
    <row r="60" spans="1:6" ht="21.75" customHeight="1" x14ac:dyDescent="0.2">
      <c r="A60" s="40" t="s">
        <v>95</v>
      </c>
      <c r="B60" s="40" t="s">
        <v>96</v>
      </c>
      <c r="C60" s="41" t="s">
        <v>92</v>
      </c>
      <c r="D60" s="41">
        <v>2</v>
      </c>
      <c r="E60" s="48"/>
      <c r="F60" s="48">
        <f t="shared" si="1"/>
        <v>0</v>
      </c>
    </row>
    <row r="61" spans="1:6" ht="21.75" customHeight="1" x14ac:dyDescent="0.2">
      <c r="A61" s="40" t="s">
        <v>97</v>
      </c>
      <c r="B61" s="40" t="s">
        <v>98</v>
      </c>
      <c r="C61" s="41" t="s">
        <v>36</v>
      </c>
      <c r="D61" s="41">
        <v>20</v>
      </c>
      <c r="E61" s="48"/>
      <c r="F61" s="48">
        <f t="shared" si="1"/>
        <v>0</v>
      </c>
    </row>
    <row r="62" spans="1:6" ht="21.75" customHeight="1" x14ac:dyDescent="0.2">
      <c r="A62" s="40" t="s">
        <v>99</v>
      </c>
      <c r="B62" s="40" t="s">
        <v>100</v>
      </c>
      <c r="C62" s="41" t="s">
        <v>19</v>
      </c>
      <c r="D62" s="41">
        <v>1</v>
      </c>
      <c r="E62" s="48"/>
      <c r="F62" s="48">
        <f t="shared" si="1"/>
        <v>0</v>
      </c>
    </row>
    <row r="63" spans="1:6" ht="30" x14ac:dyDescent="0.2">
      <c r="A63" s="40" t="s">
        <v>101</v>
      </c>
      <c r="B63" s="40" t="s">
        <v>102</v>
      </c>
      <c r="C63" s="41" t="s">
        <v>33</v>
      </c>
      <c r="D63" s="41">
        <v>2831</v>
      </c>
      <c r="E63" s="48"/>
      <c r="F63" s="48">
        <f t="shared" si="1"/>
        <v>0</v>
      </c>
    </row>
    <row r="64" spans="1:6" ht="30" x14ac:dyDescent="0.2">
      <c r="A64" s="40" t="s">
        <v>103</v>
      </c>
      <c r="B64" s="40" t="s">
        <v>104</v>
      </c>
      <c r="C64" s="41" t="s">
        <v>33</v>
      </c>
      <c r="D64" s="41">
        <v>355</v>
      </c>
      <c r="E64" s="48"/>
      <c r="F64" s="48">
        <f t="shared" si="1"/>
        <v>0</v>
      </c>
    </row>
    <row r="65" spans="1:6" ht="21.75" customHeight="1" x14ac:dyDescent="0.2">
      <c r="A65" s="40" t="s">
        <v>105</v>
      </c>
      <c r="B65" s="40" t="s">
        <v>106</v>
      </c>
      <c r="C65" s="41" t="s">
        <v>33</v>
      </c>
      <c r="D65" s="41">
        <v>20</v>
      </c>
      <c r="E65" s="48"/>
      <c r="F65" s="48">
        <f t="shared" si="1"/>
        <v>0</v>
      </c>
    </row>
    <row r="66" spans="1:6" ht="21.75" customHeight="1" x14ac:dyDescent="0.2">
      <c r="A66" s="40" t="s">
        <v>107</v>
      </c>
      <c r="B66" s="40" t="s">
        <v>108</v>
      </c>
      <c r="C66" s="41" t="s">
        <v>33</v>
      </c>
      <c r="D66" s="41">
        <v>580</v>
      </c>
      <c r="E66" s="48"/>
      <c r="F66" s="48">
        <f t="shared" si="1"/>
        <v>0</v>
      </c>
    </row>
    <row r="67" spans="1:6" ht="21.75" customHeight="1" x14ac:dyDescent="0.2">
      <c r="A67" s="40" t="s">
        <v>109</v>
      </c>
      <c r="B67" s="40" t="s">
        <v>110</v>
      </c>
      <c r="C67" s="41" t="s">
        <v>111</v>
      </c>
      <c r="D67" s="41">
        <v>4.0000000000000001E-3</v>
      </c>
      <c r="E67" s="48"/>
      <c r="F67" s="48">
        <f t="shared" si="1"/>
        <v>0</v>
      </c>
    </row>
    <row r="68" spans="1:6" ht="21.75" customHeight="1" x14ac:dyDescent="0.2">
      <c r="A68" s="40" t="s">
        <v>112</v>
      </c>
      <c r="B68" s="40" t="s">
        <v>113</v>
      </c>
      <c r="C68" s="41" t="s">
        <v>111</v>
      </c>
      <c r="D68" s="41">
        <v>1.4999999999999999E-2</v>
      </c>
      <c r="E68" s="48"/>
      <c r="F68" s="48">
        <f t="shared" si="1"/>
        <v>0</v>
      </c>
    </row>
    <row r="69" spans="1:6" ht="32.1" customHeight="1" x14ac:dyDescent="0.2">
      <c r="A69" s="78" t="s">
        <v>114</v>
      </c>
      <c r="B69" s="79"/>
      <c r="C69" s="79"/>
      <c r="D69" s="79"/>
      <c r="E69" s="79"/>
      <c r="F69" s="39">
        <f>SUM(F58:F68)</f>
        <v>0</v>
      </c>
    </row>
    <row r="70" spans="1:6" ht="20.100000000000001" customHeight="1" x14ac:dyDescent="0.2">
      <c r="A70" s="18"/>
      <c r="B70" s="17"/>
      <c r="C70" s="18"/>
      <c r="D70" s="18">
        <v>920</v>
      </c>
      <c r="E70" s="19"/>
      <c r="F70" s="19"/>
    </row>
    <row r="71" spans="1:6" ht="20.100000000000001" customHeight="1" x14ac:dyDescent="0.2">
      <c r="A71" s="91" t="s">
        <v>6</v>
      </c>
      <c r="B71" s="91"/>
      <c r="C71" s="91"/>
      <c r="D71" s="91"/>
      <c r="E71" s="91"/>
      <c r="F71" s="91"/>
    </row>
    <row r="72" spans="1:6" ht="29.25" customHeight="1" x14ac:dyDescent="0.2">
      <c r="A72" s="92" t="s">
        <v>5</v>
      </c>
      <c r="B72" s="93"/>
      <c r="C72" s="93"/>
      <c r="D72" s="94"/>
      <c r="E72" s="88">
        <f>F25+F55+F69</f>
        <v>0</v>
      </c>
      <c r="F72" s="89"/>
    </row>
    <row r="73" spans="1:6" ht="20.100000000000001" customHeight="1" x14ac:dyDescent="0.2">
      <c r="A73" s="90" t="s">
        <v>7</v>
      </c>
      <c r="B73" s="90"/>
      <c r="C73" s="90"/>
      <c r="D73" s="90"/>
      <c r="E73" s="90"/>
      <c r="F73" s="90"/>
    </row>
    <row r="74" spans="1:6" ht="38.25" customHeight="1" x14ac:dyDescent="0.25">
      <c r="A74" s="83" t="s">
        <v>10</v>
      </c>
      <c r="B74" s="84"/>
      <c r="C74" s="84"/>
      <c r="D74" s="84"/>
      <c r="E74" s="84"/>
      <c r="F74" s="85"/>
    </row>
    <row r="75" spans="1:6" ht="20.100000000000001" customHeight="1" x14ac:dyDescent="0.2">
      <c r="A75" s="20"/>
      <c r="B75" s="86" t="s">
        <v>8</v>
      </c>
      <c r="C75" s="86"/>
      <c r="D75" s="86"/>
      <c r="E75" s="86"/>
      <c r="F75" s="87"/>
    </row>
    <row r="76" spans="1:6" ht="20.100000000000001" customHeight="1" x14ac:dyDescent="0.2"/>
  </sheetData>
  <mergeCells count="22">
    <mergeCell ref="A56:F56"/>
    <mergeCell ref="A69:E69"/>
    <mergeCell ref="A17:F17"/>
    <mergeCell ref="A74:F74"/>
    <mergeCell ref="B75:F75"/>
    <mergeCell ref="E72:F72"/>
    <mergeCell ref="A73:F73"/>
    <mergeCell ref="A71:F71"/>
    <mergeCell ref="A72:D72"/>
    <mergeCell ref="B1:F4"/>
    <mergeCell ref="B9:F9"/>
    <mergeCell ref="A11:F11"/>
    <mergeCell ref="A55:E55"/>
    <mergeCell ref="A20:F20"/>
    <mergeCell ref="B7:F7"/>
    <mergeCell ref="A21:F21"/>
    <mergeCell ref="A25:E25"/>
    <mergeCell ref="A13:F13"/>
    <mergeCell ref="A14:F14"/>
    <mergeCell ref="A15:F15"/>
    <mergeCell ref="A16:F16"/>
    <mergeCell ref="A18:F18"/>
  </mergeCells>
  <phoneticPr fontId="0" type="noConversion"/>
  <printOptions horizontalCentered="1"/>
  <pageMargins left="0.25" right="0.25" top="0.75" bottom="0.75" header="0.3" footer="0.3"/>
  <pageSetup scale="53" fitToHeight="0" orientation="portrait" r:id="rId1"/>
  <headerFooter alignWithMargins="0">
    <oddFooter>&amp;RPage &amp;P of &amp;N</oddFooter>
  </headerFooter>
  <rowBreaks count="1" manualBreakCount="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2AEDAF5-02AF-4A11-8D87-952886781ABD}"/>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BID-PROPOSAL FORM</vt:lpstr>
      <vt:lpstr>'BID-PROPOSAL FORM'!Print_Area</vt:lpstr>
      <vt:lpstr>'BID-PROPOSAL FORM'!Print_Titles</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2024-06-20T19:03:14Z</cp:lastPrinted>
  <dcterms:created xsi:type="dcterms:W3CDTF">1998-06-09T19:27:04Z</dcterms:created>
  <dcterms:modified xsi:type="dcterms:W3CDTF">2024-06-20T19:04:47Z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