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mc:AlternateContent xmlns:mc="http://schemas.openxmlformats.org/markup-compatibility/2006">
    <mc:Choice Requires="x15">
      <x15ac:absPath xmlns:x15ac="http://schemas.microsoft.com/office/spreadsheetml/2010/11/ac" url="https://kisingercampo.sharepoint.com/teams/1201814OrtizAve/Shared Documents/Bidding/PROCUREMENT ADVERTISEMENT/Addendum 2/"/>
    </mc:Choice>
  </mc:AlternateContent>
  <xr:revisionPtr revIDLastSave="97" documentId="8_{C7A97C96-D71A-46AE-9D03-0B3A0C83BDC7}" xr6:coauthVersionLast="47" xr6:coauthVersionMax="47" xr10:uidLastSave="{9B7770A5-8815-43CE-8F8D-1066148B8E81}"/>
  <bookViews>
    <workbookView xWindow="29295" yWindow="2835" windowWidth="38700" windowHeight="15375" tabRatio="722" firstSheet="1" activeTab="1" xr2:uid="{00000000-000D-0000-FFFF-FFFF00000000}"/>
  </bookViews>
  <sheets>
    <sheet name="Estimate (FDOT 12 MONTH)" sheetId="4" state="hidden" r:id="rId1"/>
    <sheet name="SOV" sheetId="2" r:id="rId2"/>
    <sheet name="Sheet1" sheetId="5" r:id="rId3"/>
  </sheets>
  <definedNames>
    <definedName name="_xlnm.Print_Area" localSheetId="0">'Estimate (FDOT 12 MONTH)'!$A$2:$I$158</definedName>
  </definedNames>
  <calcPr calcId="191028" iterate="1" iterateCount="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90" i="2" l="1"/>
  <c r="I189" i="2"/>
  <c r="I183" i="2" l="1"/>
  <c r="I188" i="2" l="1"/>
  <c r="I187" i="2"/>
  <c r="I186" i="2"/>
  <c r="I185" i="2"/>
  <c r="I207" i="2"/>
  <c r="I433" i="2"/>
  <c r="I127" i="2"/>
  <c r="I128" i="2"/>
  <c r="I129" i="2"/>
  <c r="I130" i="2"/>
  <c r="I131" i="2"/>
  <c r="I132" i="2"/>
  <c r="I133" i="2"/>
  <c r="I134" i="2"/>
  <c r="I135" i="2"/>
  <c r="I136" i="2"/>
  <c r="I137" i="2"/>
  <c r="I138" i="2"/>
  <c r="I139" i="2"/>
  <c r="I140" i="2"/>
  <c r="I141" i="2"/>
  <c r="I142" i="2"/>
  <c r="I143" i="2"/>
  <c r="I144" i="2"/>
  <c r="I145" i="2"/>
  <c r="I146" i="2"/>
  <c r="I147" i="2"/>
  <c r="I148" i="2"/>
  <c r="I149" i="2"/>
  <c r="I150" i="2"/>
  <c r="I151" i="2"/>
  <c r="I152" i="2"/>
  <c r="I153" i="2"/>
  <c r="I126" i="2"/>
  <c r="I12" i="2"/>
  <c r="I13" i="2"/>
  <c r="I14" i="2"/>
  <c r="I15" i="2"/>
  <c r="I16" i="2"/>
  <c r="I17" i="2"/>
  <c r="I18" i="2"/>
  <c r="I19" i="2"/>
  <c r="I20" i="2"/>
  <c r="I21" i="2"/>
  <c r="I22" i="2"/>
  <c r="I23" i="2"/>
  <c r="I24" i="2"/>
  <c r="I25" i="2"/>
  <c r="I26" i="2"/>
  <c r="I27" i="2"/>
  <c r="I28" i="2"/>
  <c r="I29" i="2"/>
  <c r="I30" i="2"/>
  <c r="I31" i="2"/>
  <c r="I32" i="2"/>
  <c r="I33" i="2"/>
  <c r="I34" i="2"/>
  <c r="I35" i="2"/>
  <c r="I36" i="2"/>
  <c r="I37" i="2"/>
  <c r="I38" i="2"/>
  <c r="I39" i="2"/>
  <c r="I40" i="2"/>
  <c r="I11" i="2"/>
  <c r="I46" i="2"/>
  <c r="I47" i="2"/>
  <c r="I48" i="2"/>
  <c r="I49" i="2"/>
  <c r="I50" i="2"/>
  <c r="I51" i="2"/>
  <c r="I52" i="2"/>
  <c r="I53" i="2"/>
  <c r="I54" i="2"/>
  <c r="I55" i="2"/>
  <c r="I56" i="2"/>
  <c r="I57" i="2"/>
  <c r="I58" i="2"/>
  <c r="I59" i="2"/>
  <c r="I60" i="2"/>
  <c r="I61" i="2"/>
  <c r="I62" i="2"/>
  <c r="I63" i="2"/>
  <c r="I64" i="2"/>
  <c r="I65" i="2"/>
  <c r="I66" i="2"/>
  <c r="I67" i="2"/>
  <c r="I68" i="2"/>
  <c r="I69" i="2"/>
  <c r="I70" i="2"/>
  <c r="I71" i="2"/>
  <c r="I72" i="2"/>
  <c r="I73" i="2"/>
  <c r="I74" i="2"/>
  <c r="I75" i="2"/>
  <c r="I76" i="2"/>
  <c r="I77" i="2"/>
  <c r="I78" i="2"/>
  <c r="I79" i="2"/>
  <c r="I80" i="2"/>
  <c r="I81" i="2"/>
  <c r="I82" i="2"/>
  <c r="I83" i="2"/>
  <c r="I84" i="2"/>
  <c r="I85" i="2"/>
  <c r="I86" i="2"/>
  <c r="I87" i="2"/>
  <c r="I88" i="2"/>
  <c r="I45" i="2"/>
  <c r="I94" i="2"/>
  <c r="I95" i="2"/>
  <c r="I96" i="2"/>
  <c r="I97" i="2"/>
  <c r="I98" i="2"/>
  <c r="I99" i="2"/>
  <c r="I100" i="2"/>
  <c r="I101" i="2"/>
  <c r="I102" i="2"/>
  <c r="I103" i="2"/>
  <c r="I104" i="2"/>
  <c r="I105" i="2"/>
  <c r="I106" i="2"/>
  <c r="I107" i="2"/>
  <c r="I108" i="2"/>
  <c r="I109" i="2"/>
  <c r="I110" i="2"/>
  <c r="I111" i="2"/>
  <c r="I112" i="2"/>
  <c r="I113" i="2"/>
  <c r="I114" i="2"/>
  <c r="I115" i="2"/>
  <c r="I116" i="2"/>
  <c r="I117" i="2"/>
  <c r="I118" i="2"/>
  <c r="I119" i="2"/>
  <c r="I120" i="2"/>
  <c r="I121" i="2"/>
  <c r="I93" i="2"/>
  <c r="I159" i="2"/>
  <c r="I160" i="2"/>
  <c r="I161" i="2"/>
  <c r="I162" i="2"/>
  <c r="I163" i="2"/>
  <c r="I164" i="2"/>
  <c r="I165" i="2"/>
  <c r="I166" i="2"/>
  <c r="I167" i="2"/>
  <c r="I158" i="2"/>
  <c r="I438" i="2"/>
  <c r="I431" i="2"/>
  <c r="I430" i="2"/>
  <c r="I428" i="2"/>
  <c r="I427" i="2"/>
  <c r="I426" i="2"/>
  <c r="I425" i="2"/>
  <c r="I424" i="2"/>
  <c r="I423" i="2"/>
  <c r="I415" i="2"/>
  <c r="I414" i="2"/>
  <c r="I413" i="2"/>
  <c r="I412" i="2"/>
  <c r="I411" i="2"/>
  <c r="I410" i="2"/>
  <c r="I409" i="2"/>
  <c r="I408" i="2"/>
  <c r="I407" i="2"/>
  <c r="I406" i="2"/>
  <c r="I403" i="2"/>
  <c r="I402" i="2"/>
  <c r="I401" i="2"/>
  <c r="I400" i="2"/>
  <c r="I399" i="2"/>
  <c r="I398" i="2"/>
  <c r="I397" i="2"/>
  <c r="I396" i="2"/>
  <c r="I395" i="2"/>
  <c r="I394" i="2"/>
  <c r="I393" i="2"/>
  <c r="I392" i="2"/>
  <c r="I391" i="2"/>
  <c r="I390" i="2"/>
  <c r="I389" i="2"/>
  <c r="I388" i="2"/>
  <c r="I387" i="2"/>
  <c r="I386" i="2"/>
  <c r="I385" i="2"/>
  <c r="I384" i="2"/>
  <c r="I383" i="2"/>
  <c r="I382" i="2"/>
  <c r="I381" i="2"/>
  <c r="I380" i="2"/>
  <c r="I379" i="2"/>
  <c r="I378" i="2"/>
  <c r="I377" i="2"/>
  <c r="I376" i="2"/>
  <c r="I375" i="2"/>
  <c r="I374" i="2"/>
  <c r="I373" i="2"/>
  <c r="I372" i="2"/>
  <c r="I371" i="2"/>
  <c r="I370" i="2"/>
  <c r="I369" i="2"/>
  <c r="I368" i="2"/>
  <c r="I367" i="2"/>
  <c r="I366" i="2"/>
  <c r="I365" i="2"/>
  <c r="I364" i="2"/>
  <c r="I363" i="2"/>
  <c r="I362" i="2"/>
  <c r="I361" i="2"/>
  <c r="I360" i="2"/>
  <c r="I359" i="2"/>
  <c r="I358" i="2"/>
  <c r="I357" i="2"/>
  <c r="I356" i="2"/>
  <c r="I355" i="2"/>
  <c r="I353" i="2"/>
  <c r="I352" i="2"/>
  <c r="I351" i="2"/>
  <c r="I325" i="2"/>
  <c r="I350" i="2"/>
  <c r="I349" i="2"/>
  <c r="I348" i="2"/>
  <c r="I347" i="2"/>
  <c r="I346" i="2"/>
  <c r="I345" i="2"/>
  <c r="I344" i="2"/>
  <c r="I343" i="2"/>
  <c r="I342" i="2"/>
  <c r="I341" i="2"/>
  <c r="I340" i="2"/>
  <c r="I339" i="2"/>
  <c r="I338" i="2"/>
  <c r="I337" i="2"/>
  <c r="I336" i="2"/>
  <c r="I335" i="2"/>
  <c r="I334" i="2"/>
  <c r="I333" i="2"/>
  <c r="I332" i="2"/>
  <c r="I331" i="2"/>
  <c r="I330" i="2"/>
  <c r="I329" i="2"/>
  <c r="I328" i="2"/>
  <c r="I327" i="2"/>
  <c r="I326" i="2"/>
  <c r="I429" i="2"/>
  <c r="I274" i="2"/>
  <c r="I275" i="2"/>
  <c r="I276" i="2"/>
  <c r="I277" i="2"/>
  <c r="I280" i="2"/>
  <c r="I281" i="2"/>
  <c r="I282" i="2"/>
  <c r="I283" i="2"/>
  <c r="I284" i="2"/>
  <c r="I285" i="2"/>
  <c r="I286" i="2"/>
  <c r="I287" i="2"/>
  <c r="I288" i="2"/>
  <c r="I289" i="2"/>
  <c r="I290" i="2"/>
  <c r="I291" i="2"/>
  <c r="I292" i="2"/>
  <c r="I293" i="2"/>
  <c r="I294" i="2"/>
  <c r="I295" i="2"/>
  <c r="I296" i="2"/>
  <c r="I297" i="2"/>
  <c r="I298" i="2"/>
  <c r="I299" i="2"/>
  <c r="I300" i="2"/>
  <c r="I301" i="2"/>
  <c r="I302" i="2"/>
  <c r="I303" i="2"/>
  <c r="I304" i="2"/>
  <c r="I305" i="2"/>
  <c r="I306" i="2"/>
  <c r="I307" i="2"/>
  <c r="I308" i="2"/>
  <c r="I309" i="2"/>
  <c r="I310" i="2"/>
  <c r="I311" i="2"/>
  <c r="I312" i="2"/>
  <c r="I313" i="2"/>
  <c r="I314" i="2"/>
  <c r="I315" i="2"/>
  <c r="I316" i="2"/>
  <c r="I317" i="2"/>
  <c r="I318" i="2"/>
  <c r="I319" i="2"/>
  <c r="I320" i="2"/>
  <c r="I321" i="2"/>
  <c r="I322" i="2"/>
  <c r="I122" i="2" l="1"/>
  <c r="I41" i="2"/>
  <c r="I404" i="2"/>
  <c r="I416" i="2"/>
  <c r="I278" i="2"/>
  <c r="I323" i="2"/>
  <c r="I417" i="2" l="1"/>
  <c r="I432" i="2"/>
  <c r="I434" i="2"/>
  <c r="I435" i="2"/>
  <c r="I436" i="2"/>
  <c r="I437" i="2"/>
  <c r="I439" i="2"/>
  <c r="I440" i="2"/>
  <c r="I441" i="2"/>
  <c r="I442" i="2"/>
  <c r="I443" i="2"/>
  <c r="I421" i="2" l="1"/>
  <c r="I202" i="2"/>
  <c r="I422" i="2" l="1"/>
  <c r="I444" i="2" s="1"/>
  <c r="I206" i="2"/>
  <c r="I208" i="2"/>
  <c r="I209" i="2"/>
  <c r="I210" i="2"/>
  <c r="I184" i="2"/>
  <c r="I218" i="2" l="1"/>
  <c r="I219" i="2"/>
  <c r="I220" i="2"/>
  <c r="I221" i="2"/>
  <c r="I222" i="2"/>
  <c r="I223" i="2"/>
  <c r="I224" i="2"/>
  <c r="I225" i="2"/>
  <c r="I226" i="2"/>
  <c r="I227" i="2"/>
  <c r="I228" i="2"/>
  <c r="I229" i="2"/>
  <c r="I230" i="2"/>
  <c r="I231" i="2"/>
  <c r="I232" i="2"/>
  <c r="I233" i="2"/>
  <c r="I234" i="2"/>
  <c r="I235" i="2"/>
  <c r="I236" i="2"/>
  <c r="I237" i="2"/>
  <c r="I238" i="2"/>
  <c r="I239" i="2"/>
  <c r="I240" i="2"/>
  <c r="I241" i="2"/>
  <c r="I242" i="2"/>
  <c r="I243" i="2"/>
  <c r="I244" i="2"/>
  <c r="I245" i="2"/>
  <c r="I246" i="2"/>
  <c r="I247" i="2"/>
  <c r="I248" i="2"/>
  <c r="I249" i="2"/>
  <c r="I250" i="2"/>
  <c r="I251" i="2"/>
  <c r="I252" i="2"/>
  <c r="I253" i="2"/>
  <c r="I254" i="2"/>
  <c r="I255" i="2"/>
  <c r="I256" i="2"/>
  <c r="I257" i="2"/>
  <c r="I258" i="2"/>
  <c r="I259" i="2"/>
  <c r="I260" i="2"/>
  <c r="I261" i="2"/>
  <c r="I262" i="2"/>
  <c r="I263" i="2"/>
  <c r="I264" i="2"/>
  <c r="I265" i="2"/>
  <c r="I266" i="2"/>
  <c r="I217" i="2"/>
  <c r="I267" i="2" l="1"/>
  <c r="I176" i="2"/>
  <c r="I182" i="2" l="1"/>
  <c r="I173" i="2" l="1"/>
  <c r="I174" i="2"/>
  <c r="I175" i="2"/>
  <c r="I177" i="2"/>
  <c r="I178" i="2"/>
  <c r="I179" i="2"/>
  <c r="I180" i="2"/>
  <c r="I181" i="2"/>
  <c r="I191" i="2"/>
  <c r="I192" i="2"/>
  <c r="I193" i="2"/>
  <c r="I194" i="2"/>
  <c r="I195" i="2"/>
  <c r="I196" i="2"/>
  <c r="I197" i="2"/>
  <c r="I198" i="2"/>
  <c r="I199" i="2"/>
  <c r="I200" i="2"/>
  <c r="I201" i="2"/>
  <c r="I203" i="2"/>
  <c r="I204" i="2"/>
  <c r="I205" i="2"/>
  <c r="I211" i="2"/>
  <c r="I212" i="2"/>
  <c r="I172" i="2"/>
  <c r="I213" i="2" l="1"/>
  <c r="I156" i="4" l="1"/>
  <c r="I155" i="4"/>
  <c r="I154" i="4"/>
  <c r="I153" i="4"/>
  <c r="I152" i="4"/>
  <c r="I151" i="4"/>
  <c r="I150" i="4"/>
  <c r="I157" i="4" s="1"/>
  <c r="I144" i="4"/>
  <c r="I143" i="4"/>
  <c r="I142" i="4"/>
  <c r="I141" i="4"/>
  <c r="I140" i="4"/>
  <c r="I139" i="4"/>
  <c r="I138" i="4"/>
  <c r="I137" i="4"/>
  <c r="I136" i="4"/>
  <c r="I135" i="4"/>
  <c r="I134" i="4"/>
  <c r="I128" i="4"/>
  <c r="I127" i="4"/>
  <c r="I126" i="4"/>
  <c r="I125" i="4"/>
  <c r="I124" i="4"/>
  <c r="I123" i="4"/>
  <c r="I122" i="4"/>
  <c r="I121" i="4"/>
  <c r="I120" i="4"/>
  <c r="I119" i="4"/>
  <c r="I118" i="4"/>
  <c r="I117" i="4"/>
  <c r="I116" i="4"/>
  <c r="I115" i="4"/>
  <c r="I114" i="4"/>
  <c r="I113" i="4"/>
  <c r="I112" i="4"/>
  <c r="I111" i="4"/>
  <c r="I110" i="4"/>
  <c r="I109" i="4"/>
  <c r="I108" i="4"/>
  <c r="I107" i="4"/>
  <c r="I106" i="4"/>
  <c r="I100" i="4"/>
  <c r="I99" i="4"/>
  <c r="I98" i="4"/>
  <c r="I97" i="4"/>
  <c r="I96" i="4"/>
  <c r="I95" i="4"/>
  <c r="I94" i="4"/>
  <c r="I93" i="4"/>
  <c r="I92" i="4"/>
  <c r="I91" i="4"/>
  <c r="I90" i="4"/>
  <c r="I89" i="4"/>
  <c r="I88" i="4"/>
  <c r="I87" i="4"/>
  <c r="I86" i="4"/>
  <c r="I85" i="4"/>
  <c r="I84" i="4"/>
  <c r="I83" i="4"/>
  <c r="I82" i="4"/>
  <c r="I81" i="4"/>
  <c r="I79" i="4"/>
  <c r="I101" i="4" s="1"/>
  <c r="I73" i="4"/>
  <c r="I72" i="4"/>
  <c r="I71" i="4"/>
  <c r="I70" i="4"/>
  <c r="I69" i="4"/>
  <c r="I68" i="4"/>
  <c r="I67" i="4"/>
  <c r="I66" i="4"/>
  <c r="I65" i="4"/>
  <c r="I64" i="4"/>
  <c r="I63" i="4"/>
  <c r="I62" i="4"/>
  <c r="I61" i="4"/>
  <c r="I60" i="4"/>
  <c r="I59" i="4"/>
  <c r="I58" i="4"/>
  <c r="I57" i="4"/>
  <c r="I56" i="4"/>
  <c r="I55" i="4"/>
  <c r="I54" i="4"/>
  <c r="I53" i="4"/>
  <c r="I52" i="4"/>
  <c r="I51" i="4"/>
  <c r="I50" i="4"/>
  <c r="I49" i="4"/>
  <c r="I48" i="4"/>
  <c r="I47" i="4"/>
  <c r="I46" i="4"/>
  <c r="I45" i="4"/>
  <c r="I44" i="4"/>
  <c r="I43" i="4"/>
  <c r="I75" i="4" s="1"/>
  <c r="I42" i="4"/>
  <c r="I41" i="4"/>
  <c r="I40" i="4"/>
  <c r="I39" i="4"/>
  <c r="I38" i="4"/>
  <c r="I37" i="4"/>
  <c r="I74" i="4" s="1"/>
  <c r="I31" i="4"/>
  <c r="I30" i="4"/>
  <c r="I29" i="4"/>
  <c r="I28" i="4"/>
  <c r="I27" i="4"/>
  <c r="I26" i="4"/>
  <c r="I25" i="4"/>
  <c r="I24" i="4"/>
  <c r="I23" i="4"/>
  <c r="I22" i="4"/>
  <c r="I21" i="4"/>
  <c r="I20" i="4"/>
  <c r="I19" i="4"/>
  <c r="I18" i="4"/>
  <c r="I17" i="4"/>
  <c r="I16" i="4"/>
  <c r="I15" i="4"/>
  <c r="I14" i="4"/>
  <c r="I13" i="4"/>
  <c r="H12" i="4"/>
  <c r="I12" i="4" s="1"/>
  <c r="I11" i="4"/>
  <c r="I10" i="4"/>
  <c r="I9" i="4"/>
  <c r="I8" i="4"/>
  <c r="I7" i="4"/>
  <c r="I130" i="4" l="1"/>
  <c r="I6" i="4"/>
  <c r="I102" i="4"/>
  <c r="I129" i="4"/>
  <c r="I5" i="4"/>
  <c r="I145" i="4"/>
  <c r="I146" i="4" s="1"/>
  <c r="I33" i="4" l="1"/>
  <c r="I158" i="4" s="1"/>
  <c r="I32" i="4"/>
  <c r="I154" i="2" l="1"/>
  <c r="I168" i="2" l="1"/>
  <c r="I89" i="2"/>
  <c r="I268" i="2" l="1"/>
  <c r="I445" i="2" s="1"/>
</calcChain>
</file>

<file path=xl/sharedStrings.xml><?xml version="1.0" encoding="utf-8"?>
<sst xmlns="http://schemas.openxmlformats.org/spreadsheetml/2006/main" count="2398" uniqueCount="795">
  <si>
    <t xml:space="preserve">ROADWAY </t>
  </si>
  <si>
    <t>Pay Item #</t>
  </si>
  <si>
    <t>Description</t>
  </si>
  <si>
    <t>Unit</t>
  </si>
  <si>
    <t>Unit Price</t>
  </si>
  <si>
    <t>Quantity</t>
  </si>
  <si>
    <t>Total Cost</t>
  </si>
  <si>
    <t>0101 1</t>
  </si>
  <si>
    <t>Mobilization</t>
  </si>
  <si>
    <t>LS</t>
  </si>
  <si>
    <t>0102 1</t>
  </si>
  <si>
    <t>Maintenance of Traffic</t>
  </si>
  <si>
    <t>0104 10  3</t>
  </si>
  <si>
    <t>Sediment Barrier</t>
  </si>
  <si>
    <t>LF</t>
  </si>
  <si>
    <t>0104 18</t>
  </si>
  <si>
    <t>Inlet Protection System</t>
  </si>
  <si>
    <t>EA</t>
  </si>
  <si>
    <t>0107-1</t>
  </si>
  <si>
    <t>Litter Removal and Disposal</t>
  </si>
  <si>
    <t>AC</t>
  </si>
  <si>
    <t>0107-2</t>
  </si>
  <si>
    <t>Mowing</t>
  </si>
  <si>
    <t>0110 1 1</t>
  </si>
  <si>
    <t>Clearing and Grubbing</t>
  </si>
  <si>
    <t>0110-4-10</t>
  </si>
  <si>
    <t>Removal of Existing Concrete</t>
  </si>
  <si>
    <t>SY</t>
  </si>
  <si>
    <t>0120 1</t>
  </si>
  <si>
    <t>Regular Excavation</t>
  </si>
  <si>
    <t>CY</t>
  </si>
  <si>
    <t>0120 6</t>
  </si>
  <si>
    <t>Embankment</t>
  </si>
  <si>
    <t>0160 4</t>
  </si>
  <si>
    <t>Type B Stabilization</t>
  </si>
  <si>
    <t>0285 701</t>
  </si>
  <si>
    <t>Optional Base, Base Group 1</t>
  </si>
  <si>
    <t>0285 704</t>
  </si>
  <si>
    <t>Optional Base, Base Group 4</t>
  </si>
  <si>
    <t>0285 709</t>
  </si>
  <si>
    <t>Optional Base, Base Group 9</t>
  </si>
  <si>
    <t>0327 70 6</t>
  </si>
  <si>
    <t>Milling Exist Asph Pavt, 1.5" Avg Depth</t>
  </si>
  <si>
    <t>0334-1-11</t>
  </si>
  <si>
    <t>Superpave Asphaltic Concrete, Traffic A (1 1/2")</t>
  </si>
  <si>
    <t>TN</t>
  </si>
  <si>
    <t>0334 1 53</t>
  </si>
  <si>
    <t>Superpave Asphaltic Concrete, Traffic C, PG 76-22 (1 1/2")</t>
  </si>
  <si>
    <t>Superpave Asphaltic Concrete, Traffic C, PG 76-22 (3")</t>
  </si>
  <si>
    <t>0337 7 83</t>
  </si>
  <si>
    <t>Asph Conc FC, Traffic C, FC-12.5, PG 76-22 (1 1/2")</t>
  </si>
  <si>
    <t>400-011</t>
  </si>
  <si>
    <t>Concrete Class NS Gravity Wall</t>
  </si>
  <si>
    <t>520-1-7</t>
  </si>
  <si>
    <t>Concrete Curb &amp; Gutter, Type E</t>
  </si>
  <si>
    <t>520-1-10</t>
  </si>
  <si>
    <t>Concrete Curb &amp; Gutter, Type F</t>
  </si>
  <si>
    <t>520-5-11</t>
  </si>
  <si>
    <t>Traffic Separator Concrete, Type 1, 4" wide</t>
  </si>
  <si>
    <t>520-70</t>
  </si>
  <si>
    <t>Concrete Traffic Separator, Special-Variable Width</t>
  </si>
  <si>
    <t>522-2</t>
  </si>
  <si>
    <t>Concrete Sidewalk and Driveways, 6" Thick</t>
  </si>
  <si>
    <t>527-2</t>
  </si>
  <si>
    <t>Detectable Warnings</t>
  </si>
  <si>
    <t>SF</t>
  </si>
  <si>
    <t>0570 1 2</t>
  </si>
  <si>
    <t>Performance Turf, Sod</t>
  </si>
  <si>
    <t>Contingency</t>
  </si>
  <si>
    <t xml:space="preserve">ROADWAY SUBOTAL </t>
  </si>
  <si>
    <t>DRAINAGE</t>
  </si>
  <si>
    <t>425-1-201</t>
  </si>
  <si>
    <t>Inlet, Curb, 9</t>
  </si>
  <si>
    <t>425-1-351</t>
  </si>
  <si>
    <t>Inlet, Curb, P-5</t>
  </si>
  <si>
    <t>425-1-551</t>
  </si>
  <si>
    <t>Inlet, Ditch Bottom (Type E) (&lt;10')</t>
  </si>
  <si>
    <t>Inlet, Ditch Bottom (Type E) (&lt;10'), CS</t>
  </si>
  <si>
    <t>425-1-561</t>
  </si>
  <si>
    <t>Inlet, Ditch Bottom (Type F) (&lt;10)</t>
  </si>
  <si>
    <t>425-1-581</t>
  </si>
  <si>
    <t>Inlet, Ditch Bottom (Type H) (&lt;10)</t>
  </si>
  <si>
    <t>425-2-41</t>
  </si>
  <si>
    <t>Manhole, P-7 (&lt;10)</t>
  </si>
  <si>
    <t>425-2-71</t>
  </si>
  <si>
    <t>Manhole, J-7 (&lt;10)</t>
  </si>
  <si>
    <t>430-174-118</t>
  </si>
  <si>
    <t>Pipe Culvert, Side Drain, (18")</t>
  </si>
  <si>
    <t>430-174-224</t>
  </si>
  <si>
    <t>Pipe Culvert, Side Drain, (19"x30")</t>
  </si>
  <si>
    <t>430-174-236</t>
  </si>
  <si>
    <t>Pipe Culvert, Side Drain, (29"x45")</t>
  </si>
  <si>
    <t>430-175-115</t>
  </si>
  <si>
    <t>Pipe Culvert, Storm Drain (RCP) (15")</t>
  </si>
  <si>
    <t>430-175-118</t>
  </si>
  <si>
    <t>Pipe Culvert, Storm Drain (RCP) (18")</t>
  </si>
  <si>
    <t>430-175-124</t>
  </si>
  <si>
    <t>Pipe Culvert, Storm Drain (RCP) (24")</t>
  </si>
  <si>
    <t>430-175-136</t>
  </si>
  <si>
    <t>Pipe Culvert, Storm Drain (RCP) (36")</t>
  </si>
  <si>
    <t>430-175-142</t>
  </si>
  <si>
    <t>Pipe Culvert, Storm Drain (RCP) (42")</t>
  </si>
  <si>
    <t>430-175-148</t>
  </si>
  <si>
    <t>Pipe Culvert, Storm Drain (RCP) (48")</t>
  </si>
  <si>
    <t>430-175-215</t>
  </si>
  <si>
    <t>Pipe Culvert, Storm Drain (ERCP) (12"x18")</t>
  </si>
  <si>
    <t>430-175-218</t>
  </si>
  <si>
    <t>Pipe Culvert, Storm Drain (ERCP) (14"x23")</t>
  </si>
  <si>
    <t>430-175-224</t>
  </si>
  <si>
    <t>Pipe Culvert, Storm Drain (ERCP) (19"x30")</t>
  </si>
  <si>
    <t>430-175-230</t>
  </si>
  <si>
    <t>Pipe Culvert, Storm Drain (ERCP) (24"x38")</t>
  </si>
  <si>
    <t>430-175-242</t>
  </si>
  <si>
    <t>Pipe Culvert, Storm Drain (ERCP) (34"x53")</t>
  </si>
  <si>
    <t>430-175-248</t>
  </si>
  <si>
    <t>Pipe Culvert, Storm Drain (ERCP) (38"x60")</t>
  </si>
  <si>
    <t>430-175-254</t>
  </si>
  <si>
    <t>Pipe Culvert, Storm Drain (ERCP) (43"x68")</t>
  </si>
  <si>
    <t>430-982-123</t>
  </si>
  <si>
    <t>Mitered End Section, CD, 15"</t>
  </si>
  <si>
    <t>430-982-125</t>
  </si>
  <si>
    <t>Mitered End Section, CD, 18"</t>
  </si>
  <si>
    <t>430-982-623</t>
  </si>
  <si>
    <t>Mitered End Section, CD, 12"x18"</t>
  </si>
  <si>
    <t>430-982-625</t>
  </si>
  <si>
    <t>Mitered End Section, CD, 14"x23"</t>
  </si>
  <si>
    <t>430-984-125</t>
  </si>
  <si>
    <t>Mitered End Section, SD, 18"</t>
  </si>
  <si>
    <t>430-984-629</t>
  </si>
  <si>
    <t>Mitered End Section, SD, 19"x30"</t>
  </si>
  <si>
    <t>430-984-638</t>
  </si>
  <si>
    <t>Mitered End Section, SD, 29"X45"</t>
  </si>
  <si>
    <t>430-524-100</t>
  </si>
  <si>
    <t>Straight Concrete Endwall, 24"</t>
  </si>
  <si>
    <t>430-524-102</t>
  </si>
  <si>
    <t>Straight Concrete Endwall, 19"X30"</t>
  </si>
  <si>
    <t>430-530-102</t>
  </si>
  <si>
    <t>Straight Concrete Endwall, 24"X38"</t>
  </si>
  <si>
    <t>430-542-102</t>
  </si>
  <si>
    <t>Straight Concrete Endwall, 34"X53"</t>
  </si>
  <si>
    <t>430-554-102</t>
  </si>
  <si>
    <t>Straight Concrete Endwall, 43"X68"</t>
  </si>
  <si>
    <t>436-1-1</t>
  </si>
  <si>
    <t>Trench Drain (15")</t>
  </si>
  <si>
    <t xml:space="preserve">DRAINAGE SUBOTAL </t>
  </si>
  <si>
    <t>SIGNING &amp; PAVEMENT MARKINGS</t>
  </si>
  <si>
    <t>Total Quantity</t>
  </si>
  <si>
    <t>0700 1 11</t>
  </si>
  <si>
    <t>Single Post Sign, F&amp;I, Ground Mount, Up to 12 SF</t>
  </si>
  <si>
    <t>AS</t>
  </si>
  <si>
    <t>0700 1 12</t>
  </si>
  <si>
    <t>Single Post Sign, F&amp;I, Ground Mount, 12 to 20 SF</t>
  </si>
  <si>
    <t>0700 1 50</t>
  </si>
  <si>
    <t>Single Post Sign, Relocate</t>
  </si>
  <si>
    <t>0700 1 60</t>
  </si>
  <si>
    <t>Single  Post  Sign,  Remove</t>
  </si>
  <si>
    <t>0705 11 1</t>
  </si>
  <si>
    <t>Delineator, Flexible Tubular</t>
  </si>
  <si>
    <t>0710 11 190</t>
  </si>
  <si>
    <t>Painted Pavement Markings, Standard, White, Island Nose</t>
  </si>
  <si>
    <t>0710 11 290</t>
  </si>
  <si>
    <t>Painted Pavement Markings, Standard, Yellow, Island Nose</t>
  </si>
  <si>
    <t>0710 90</t>
  </si>
  <si>
    <t>Painted Pavement Markings, Final Surface</t>
  </si>
  <si>
    <t>0711 11 123</t>
  </si>
  <si>
    <t>Thermoplastic, Standard, White, Solid, 12" for Crosswalk</t>
  </si>
  <si>
    <t>0711 11 124</t>
  </si>
  <si>
    <t>Thermoplastic, Standard, White, Solid, 18"</t>
  </si>
  <si>
    <t>0711 11 125</t>
  </si>
  <si>
    <t>Thermoplastic, Standard, White, Solid, 24"</t>
  </si>
  <si>
    <t>0711 11 141</t>
  </si>
  <si>
    <t>Thermoplastic, Standard, White, 6-10 Gap Extension, 6"</t>
  </si>
  <si>
    <t>GM</t>
  </si>
  <si>
    <t xml:space="preserve">0711 11 170 </t>
  </si>
  <si>
    <t>Thermoplastic, Standard, White, Arrow</t>
  </si>
  <si>
    <t>0711 14 160</t>
  </si>
  <si>
    <t>Thermoplastic, Standard, Preformed, White, Message</t>
  </si>
  <si>
    <t>0711 14 170</t>
  </si>
  <si>
    <t>Thermoplastic, Standard, Preformed, White, Arrow</t>
  </si>
  <si>
    <t>0711 11 224</t>
  </si>
  <si>
    <t>Thermoplastic, Standard, Yellow, Solid, 18"</t>
  </si>
  <si>
    <t>0711 16 102</t>
  </si>
  <si>
    <t>Thermoplastic, Standard-Other Surfaces, White, Solid for urban island, 8"</t>
  </si>
  <si>
    <t>0711 16 131</t>
  </si>
  <si>
    <t>Thermoplastic, Standard-Other Surfaces, White, Skip, 6", 10-30 Skip or 3-9 Lane Drop</t>
  </si>
  <si>
    <t>0711 16 201</t>
  </si>
  <si>
    <t xml:space="preserve">Thermoplastic, Standard-Other Surfaces, Yellow, Solid, 6" </t>
  </si>
  <si>
    <t>0711 16 231</t>
  </si>
  <si>
    <t>Thermoplastic, Standard-Other Surfaces, Yellow, Skip, 6</t>
  </si>
  <si>
    <t xml:space="preserve">S&amp;PM SUBOTAL </t>
  </si>
  <si>
    <t>ITS</t>
  </si>
  <si>
    <t>630 2 11</t>
  </si>
  <si>
    <t>Conduit, F&amp;I, Open Trench</t>
  </si>
  <si>
    <t>630 2 12</t>
  </si>
  <si>
    <t>Conduit, F&amp;I, Directional Bore</t>
  </si>
  <si>
    <t>630 2 14</t>
  </si>
  <si>
    <t>Conduit, F&amp;I, Aboveground</t>
  </si>
  <si>
    <t>633 1 121</t>
  </si>
  <si>
    <t>Fiber Optic Cable, F&amp;I, Underground, 2-12 Fibers</t>
  </si>
  <si>
    <t>633 1 12X</t>
  </si>
  <si>
    <t>Fiber Optic Cable, F&amp;I, Underground, 145-288 Fibers</t>
  </si>
  <si>
    <t>633 2 31</t>
  </si>
  <si>
    <t>Fiber Optic Connections, Install, Splice</t>
  </si>
  <si>
    <t>633 2 32</t>
  </si>
  <si>
    <t>Fiber Optic Connections, Install, Termination</t>
  </si>
  <si>
    <t>633 3 11</t>
  </si>
  <si>
    <t>Fiber Optic Connection Hardware, F&amp;I, Splice Enclosure</t>
  </si>
  <si>
    <t>633 3 12</t>
  </si>
  <si>
    <t>Fiber Optic Connection Hardware, F&amp;I, Splice Tray</t>
  </si>
  <si>
    <t xml:space="preserve">633 3 14 </t>
  </si>
  <si>
    <t>Fiber Optic Connection Hardware, F&amp;I, Buffer Tube Fan Out Kit</t>
  </si>
  <si>
    <t>633 3 16</t>
  </si>
  <si>
    <t>Fiber Optic Connection Hardware, F&amp;I, Patch Panel-Field Terminated</t>
  </si>
  <si>
    <t>635 2 11</t>
  </si>
  <si>
    <t>Pull &amp; Splice Box, F&amp;I, 13"x24" cover</t>
  </si>
  <si>
    <t>635 2 12</t>
  </si>
  <si>
    <t>Pull &amp; Splice Box, F&amp;I, 24"x36" cover</t>
  </si>
  <si>
    <t>635 2 13</t>
  </si>
  <si>
    <t>Pull &amp; Splice Box, F&amp;I, 30"x60", Rectangular or 36" Round Cover Size</t>
  </si>
  <si>
    <t>639 1 112</t>
  </si>
  <si>
    <t>Electrical Power Service, F&amp;I, Overhead Meter Purchased By 
Contractor from Power Company</t>
  </si>
  <si>
    <t>639 3 11</t>
  </si>
  <si>
    <t>Electrical Service, Disconnect, F&amp;I, Pole Mount</t>
  </si>
  <si>
    <t>641 2 13</t>
  </si>
  <si>
    <t>Prestressed Concrete Pole, F&amp;I, Type P-III</t>
  </si>
  <si>
    <t>660 3 11</t>
  </si>
  <si>
    <t>Vehicle Detection System, Microwave, F&amp;I Cabinet Equipment</t>
  </si>
  <si>
    <t>660 3 12</t>
  </si>
  <si>
    <t xml:space="preserve">Vehicle Detection System, Microwave, F&amp;I, Above Ground Equipment </t>
  </si>
  <si>
    <t>676 2 122</t>
  </si>
  <si>
    <t>ITS Cabinet, F&amp;I, Pole Mount with Sunshield, 3365, 24"Wx46"Hx22"D</t>
  </si>
  <si>
    <t xml:space="preserve">684 1 1 </t>
  </si>
  <si>
    <t>Managed Field Ethernet Switch, F&amp;I</t>
  </si>
  <si>
    <t>684 2 1</t>
  </si>
  <si>
    <t>Device Server, F&amp;I</t>
  </si>
  <si>
    <t>685 1 11</t>
  </si>
  <si>
    <t>Uninterruptible Power Supple, F&amp;I, Line Interactive</t>
  </si>
  <si>
    <t xml:space="preserve">ITS SUBOTAL </t>
  </si>
  <si>
    <t>LIGHTING</t>
  </si>
  <si>
    <t>0630 2 11</t>
  </si>
  <si>
    <t>Conduit, F&amp; I, Open Trench</t>
  </si>
  <si>
    <t>0630 2 12</t>
  </si>
  <si>
    <t xml:space="preserve">0635 2 11 </t>
  </si>
  <si>
    <t>0639 1 122</t>
  </si>
  <si>
    <t>Electrical Power Service, F&amp;I, Underground, Meter purchased by contractor</t>
  </si>
  <si>
    <t>0641 2 11</t>
  </si>
  <si>
    <t>0715 1 12</t>
  </si>
  <si>
    <t>Lighting Conductors, F&amp; I, Insulated, No. 8-6</t>
  </si>
  <si>
    <t>0715 7 11</t>
  </si>
  <si>
    <t>Load Center, F&amp;I, Secondary Voltage</t>
  </si>
  <si>
    <t>0715 500 1</t>
  </si>
  <si>
    <t>Pole Cable Distribution System, F&amp;I, Conventional</t>
  </si>
  <si>
    <t>715 511 140</t>
  </si>
  <si>
    <t>Light Pole Complete-Special Design, F&amp;I, Single Arm Shoulder Mount, Aluminum, 40'</t>
  </si>
  <si>
    <t>715 512 140</t>
  </si>
  <si>
    <t>Light Pole Complete-Special Design, F&amp;I, Double Arm Median Mount, Aluminum, 40'</t>
  </si>
  <si>
    <t xml:space="preserve">LIGHTING SUBOTAL </t>
  </si>
  <si>
    <t>UTILITIES</t>
  </si>
  <si>
    <t>16" CL250 DIP WATERMAIN W/ FITTINGS</t>
  </si>
  <si>
    <t>16" WATERMAIN TO BE PLACED OUT OF SERVICE, REMOVAL &amp; DISPOSAL</t>
  </si>
  <si>
    <t>16" WATERMAIN TO BE PLACED OUT OF SERVICE &amp; GROUTED</t>
  </si>
  <si>
    <t>16" CUT-IN CONNECTION</t>
  </si>
  <si>
    <t>8" WATERMAIN TO BE PLACED OUT OF SERVICE &amp; GROUTED</t>
  </si>
  <si>
    <t>UTILITY PIPE- STEEL, F&amp;I, CASING, 30" - OPEN CUT</t>
  </si>
  <si>
    <t>UTILITY PIPE- STEEL, F&amp;I, CASING, 30" - JACK AND BORE</t>
  </si>
  <si>
    <t>UTILITIES SUBTOTAL</t>
  </si>
  <si>
    <t>TOTAL (EXCLUDING UTILITIES)</t>
  </si>
  <si>
    <t>101-1</t>
  </si>
  <si>
    <t>102-1</t>
  </si>
  <si>
    <t>107-1</t>
  </si>
  <si>
    <t>107-2</t>
  </si>
  <si>
    <t>110 1 1</t>
  </si>
  <si>
    <t>110-4-10</t>
  </si>
  <si>
    <t>120-1</t>
  </si>
  <si>
    <t>120-6</t>
  </si>
  <si>
    <t>160-4</t>
  </si>
  <si>
    <t>285-701</t>
  </si>
  <si>
    <t>285-704</t>
  </si>
  <si>
    <t>285-709</t>
  </si>
  <si>
    <t>285-709B</t>
  </si>
  <si>
    <t>Optional Base Group 9 (Type B-12.5 Only)</t>
  </si>
  <si>
    <t>Optional Base Group 12</t>
  </si>
  <si>
    <t>327-70-6</t>
  </si>
  <si>
    <t>334-1-12</t>
  </si>
  <si>
    <t>Superpave Asphaltic Concrete, Type SP, Traffic B (1 1/2")</t>
  </si>
  <si>
    <t>334-1-13</t>
  </si>
  <si>
    <t>Superpave Asphaltic Concrete, Type SP, Traffic C</t>
  </si>
  <si>
    <t>334 1 53</t>
  </si>
  <si>
    <t xml:space="preserve">Superpave Asphaltic Concrete, Traffic C, PG 76-22 </t>
  </si>
  <si>
    <t>337 7 83</t>
  </si>
  <si>
    <t>515-1-2</t>
  </si>
  <si>
    <t>Pipe Handrail - Guiderail, Aluminum</t>
  </si>
  <si>
    <t>520-2-2</t>
  </si>
  <si>
    <t>Concrete Curb, Type B</t>
  </si>
  <si>
    <t>520-2-4</t>
  </si>
  <si>
    <t>Concrete Curb, Type D</t>
  </si>
  <si>
    <t>570-1-2</t>
  </si>
  <si>
    <t xml:space="preserve">ROADWAY SUBTOTAL </t>
  </si>
  <si>
    <t>430-174-218</t>
  </si>
  <si>
    <t>Pipe Culvert, Side Drain, (12"x 18")</t>
  </si>
  <si>
    <t>430-984-623</t>
  </si>
  <si>
    <t>Mitered End Section, SD, 12"x18"</t>
  </si>
  <si>
    <t>430-984-641</t>
  </si>
  <si>
    <t>Mitered End Section, SD, 38"X60"</t>
  </si>
  <si>
    <t>524-1-2</t>
  </si>
  <si>
    <t>Concrete Ditch Pavment, non-reinforced, 4"</t>
  </si>
  <si>
    <t>524-1-49</t>
  </si>
  <si>
    <t>Concrete Ditch Pavement, Reinforced, 6"</t>
  </si>
  <si>
    <t>530-3-4</t>
  </si>
  <si>
    <t>RipRap, Rubble, F&amp;I, Ditch Lining</t>
  </si>
  <si>
    <t>530-74</t>
  </si>
  <si>
    <t>Bedding Stone</t>
  </si>
  <si>
    <t>Performance Turf (Sod) (For Structures Only)</t>
  </si>
  <si>
    <t xml:space="preserve">DRAINAGE SUBTOTAL </t>
  </si>
  <si>
    <t>0523 2 3</t>
  </si>
  <si>
    <t>Patterned Pavement, Non-Vehicular Areas, Green Bike Lane</t>
  </si>
  <si>
    <t>0700 2 13</t>
  </si>
  <si>
    <t>Multi Post Sign, F&amp;I, Ground Mount, 21-30 SF</t>
  </si>
  <si>
    <t>0700 2 14</t>
  </si>
  <si>
    <t>Multi Post Sign, F&amp;I, Ground Mount, 31 to 50 SF</t>
  </si>
  <si>
    <t>0700 2 50</t>
  </si>
  <si>
    <t>Multi Post Sign, Ground Mount, Relocate</t>
  </si>
  <si>
    <t>0700 2 60</t>
  </si>
  <si>
    <t>Multi Post Sign, Remove</t>
  </si>
  <si>
    <t>0706 1 3</t>
  </si>
  <si>
    <t xml:space="preserve">Raised Pavement Marker, Type B </t>
  </si>
  <si>
    <t>Thermoplastic, Standard, White, Solid, 12" for Crosswalk and Roundabout</t>
  </si>
  <si>
    <t xml:space="preserve">0711 11 160 </t>
  </si>
  <si>
    <t>Thermoplastic, Standard, White, Message or Symbol</t>
  </si>
  <si>
    <t>0711 11 241</t>
  </si>
  <si>
    <t>Thermoplastic, Standard, Yellow, 6-10 Gap Extension, 6"</t>
  </si>
  <si>
    <t>0711 14 125</t>
  </si>
  <si>
    <t>Thermoplastic, Preformed, White, Solid, 24" for Crosswalk</t>
  </si>
  <si>
    <t>0711 16 101</t>
  </si>
  <si>
    <t>Thermoplastic, Standard-Other Surfaces, White, Solid, 6"</t>
  </si>
  <si>
    <t xml:space="preserve">S&amp;PM SUBTOTAL </t>
  </si>
  <si>
    <t>630 2 11A</t>
  </si>
  <si>
    <t>Conduit, F&amp;I, Open Trench - Interconnect</t>
  </si>
  <si>
    <t>630 2 12A</t>
  </si>
  <si>
    <t>Conduit, F&amp;I, Directional Bore - Interconnect</t>
  </si>
  <si>
    <t>633 1 123</t>
  </si>
  <si>
    <t>Fiber Optic Cable, F&amp;I, Underground, 49-96 Fibers</t>
  </si>
  <si>
    <t>633 1 124</t>
  </si>
  <si>
    <t>Fiber Optic Cable, F&amp;I, Underground, 97-144 Fibers</t>
  </si>
  <si>
    <t>633 1 127</t>
  </si>
  <si>
    <t>Fiber Optic Cable, F&amp;I, Underground, 241-288 Fibers</t>
  </si>
  <si>
    <t>633 1 620</t>
  </si>
  <si>
    <t>Fiber Optic Cable, Remove, Underground</t>
  </si>
  <si>
    <t>633 3 13</t>
  </si>
  <si>
    <t>Fiber Optic Connection Hardware, Preterminated Connector Assembly</t>
  </si>
  <si>
    <t>639 1 122</t>
  </si>
  <si>
    <t>639 2 1</t>
  </si>
  <si>
    <t>Electrical Service Wire, Furnish &amp; Install</t>
  </si>
  <si>
    <t>641 2 11</t>
  </si>
  <si>
    <t>Prestressed Concrete Pole, F&amp;I, Type P-II Pedestal</t>
  </si>
  <si>
    <t>641 2 12</t>
  </si>
  <si>
    <t>Prestressed Concrete Pole, F&amp;I, Type P-II</t>
  </si>
  <si>
    <t>676 2 121</t>
  </si>
  <si>
    <t>ITS Cabinet, F&amp;I, Pole Mount with Sunshield, 3365, 24"Wx36"Hx20"D</t>
  </si>
  <si>
    <t xml:space="preserve">ITS SUBTOTAL </t>
  </si>
  <si>
    <t>Light Pole Complete-Special Design, F&amp;I, Double Arm Shoulder Mount, Aluminum, 40'</t>
  </si>
  <si>
    <t xml:space="preserve">LIGHTING SUBTOTAL </t>
  </si>
  <si>
    <t>LANDSCAPING &amp; IRRIGATION</t>
  </si>
  <si>
    <t xml:space="preserve">555-000-01 </t>
  </si>
  <si>
    <t>Directional Bore 2"</t>
  </si>
  <si>
    <t xml:space="preserve">555-000-02 </t>
  </si>
  <si>
    <t>Directional Bore 3"</t>
  </si>
  <si>
    <t xml:space="preserve">555-000-03 </t>
  </si>
  <si>
    <t>Directional Bore 4"</t>
  </si>
  <si>
    <t xml:space="preserve">555-000-04 </t>
  </si>
  <si>
    <t>Directional Bore 6"</t>
  </si>
  <si>
    <t>555-000-05</t>
  </si>
  <si>
    <t>Directional Bore 8"</t>
  </si>
  <si>
    <t xml:space="preserve">580-001-1 </t>
  </si>
  <si>
    <t>Ptychosperma elegans - Alexander Palm, 10'-12' Clear Trunk</t>
  </si>
  <si>
    <t xml:space="preserve">580-001-2 </t>
  </si>
  <si>
    <t xml:space="preserve">Roystonea elata, Florida Royal Palm, 12'-16' Clear Trunk </t>
  </si>
  <si>
    <t xml:space="preserve">580-001-3 </t>
  </si>
  <si>
    <t xml:space="preserve">Tabebuia heterophylla, Pink Tabebuia, 2" Cal., 10' Ht., 4' Sprd. </t>
  </si>
  <si>
    <t xml:space="preserve">580-001-4 </t>
  </si>
  <si>
    <t xml:space="preserve">Thrinax radiata, Florida Thatch Palm, 6'-8' Ht. </t>
  </si>
  <si>
    <t xml:space="preserve">580-001-5 </t>
  </si>
  <si>
    <t xml:space="preserve">Veitchia montgomeryana - Montgomery Palm, 12' Clear Trunk </t>
  </si>
  <si>
    <t>580-001-6</t>
  </si>
  <si>
    <t>Ernodea littoralis - Golden Creeper, 1 gal</t>
  </si>
  <si>
    <t>580-001-8</t>
  </si>
  <si>
    <t>580-003-1</t>
  </si>
  <si>
    <t xml:space="preserve">Flood Bubbler Nozzle, Hunter-PCB-R 10 </t>
  </si>
  <si>
    <t xml:space="preserve">580-003-2 </t>
  </si>
  <si>
    <t xml:space="preserve">Remote Control Valve, Rain Bird 300-BPE-NP-HAN Globe 3" </t>
  </si>
  <si>
    <t xml:space="preserve">580-003-3 </t>
  </si>
  <si>
    <t xml:space="preserve">Remote Control Valve, Rain Bird PESBR 2" </t>
  </si>
  <si>
    <t xml:space="preserve">580-003-4 </t>
  </si>
  <si>
    <t xml:space="preserve">Gate Valve, Mainline - 3" </t>
  </si>
  <si>
    <t>580-003-5</t>
  </si>
  <si>
    <t xml:space="preserve">Pull Box </t>
  </si>
  <si>
    <t>580-003-6</t>
  </si>
  <si>
    <t>Grounding Plate, Rain Bird MGP-1</t>
  </si>
  <si>
    <t xml:space="preserve">580-003-7 </t>
  </si>
  <si>
    <t xml:space="preserve">Latteral Pipe: PVC Class 200-NP - 1" </t>
  </si>
  <si>
    <t>580-003-8</t>
  </si>
  <si>
    <t xml:space="preserve">Latteral Pipe: PVC Class 200-NP - 1-1/4" </t>
  </si>
  <si>
    <t>580-003-9</t>
  </si>
  <si>
    <t>Latteral Pipe: PVC Class 200-NP - 1-1/2"</t>
  </si>
  <si>
    <t>580-003-10</t>
  </si>
  <si>
    <t xml:space="preserve">Latteral Pipe: PVC Class 200-NP - 2" </t>
  </si>
  <si>
    <t xml:space="preserve">580-003-11 </t>
  </si>
  <si>
    <t>Latteral Pipe: PVC Class 200-NP - 2-1/2"</t>
  </si>
  <si>
    <t>580-003-12</t>
  </si>
  <si>
    <t>Mainline Pipe; P.V.C. Sch. 40 3" including control wires</t>
  </si>
  <si>
    <t>580-003-13</t>
  </si>
  <si>
    <t>580-003-14</t>
  </si>
  <si>
    <t>580-003-15</t>
  </si>
  <si>
    <t>Irrigation Well Connection 6"</t>
  </si>
  <si>
    <t xml:space="preserve">591-000-001 </t>
  </si>
  <si>
    <t>Pipe Sleeve HDPE PE4710 DR13.5</t>
  </si>
  <si>
    <t xml:space="preserve">591-000-002 </t>
  </si>
  <si>
    <t>Electrical Conduit: PVC SCH 40, 2' Gray</t>
  </si>
  <si>
    <t>LANDSCAPING &amp; IRRIGATION SUBTOTAL</t>
  </si>
  <si>
    <t>LCU WATER MAIN</t>
  </si>
  <si>
    <t>1010-30</t>
  </si>
  <si>
    <t>1010-40</t>
  </si>
  <si>
    <t>16" DIP CL250 WATERMAIN</t>
  </si>
  <si>
    <t>1020-00</t>
  </si>
  <si>
    <t>UTILITY FITTING - 16" X 6" MJ REDUCER (RJ)</t>
  </si>
  <si>
    <t>1020-10</t>
  </si>
  <si>
    <t>UTILITY FITTING - 20" X 16" MJ REDUCER (RJ)</t>
  </si>
  <si>
    <t>1020-20</t>
  </si>
  <si>
    <t>UTILITY FITTING - 12" X 8" MJ REDUCER (RJ)</t>
  </si>
  <si>
    <t>1030-00</t>
  </si>
  <si>
    <t>UTILITY FITTING - 6" X 45 MJ BEND (RJ)</t>
  </si>
  <si>
    <t>1030-10</t>
  </si>
  <si>
    <t>UTILITY FITTING - 12" X 45 MJ BEND (RJ)</t>
  </si>
  <si>
    <t>1030-20</t>
  </si>
  <si>
    <t>UTILITY FITTING - 16" X 45 MJ BEND (RJ)</t>
  </si>
  <si>
    <t>1040-30</t>
  </si>
  <si>
    <t>UTILITY FIXTURE - 12" GV W/BOX, PAD &amp; ID</t>
  </si>
  <si>
    <t>1040-40</t>
  </si>
  <si>
    <t>UTILITY FIXTURE - 16" GV W/BOX, PAD &amp; ID</t>
  </si>
  <si>
    <t>1050-10</t>
  </si>
  <si>
    <t>UTILITY FITTING - 16" X 6" MJ TEE (RJ)</t>
  </si>
  <si>
    <t>1050-20</t>
  </si>
  <si>
    <t>UTILITY FITTING - 16" X 12" MJ TEE (RJ)</t>
  </si>
  <si>
    <t>1050-30</t>
  </si>
  <si>
    <t>UTILITY FITTING - 16" X 16" MJ TEE (RJ)</t>
  </si>
  <si>
    <t>1050-40</t>
  </si>
  <si>
    <t>UTILITY FITTING - 16" X 16" MJ CROSS (RJ)</t>
  </si>
  <si>
    <t>1050-50</t>
  </si>
  <si>
    <t>UTILITY FITTING - 16" MJ CAP (RJ)</t>
  </si>
  <si>
    <t>1060-10</t>
  </si>
  <si>
    <t>AIR/VAC VALVE ASSEMBLY W/VAULT</t>
  </si>
  <si>
    <t>1070-10</t>
  </si>
  <si>
    <t>FIRE HYDRANT ASSEMBLY</t>
  </si>
  <si>
    <t>1080-10</t>
  </si>
  <si>
    <t>8" CUT IN CONNECTION</t>
  </si>
  <si>
    <t>1080-20</t>
  </si>
  <si>
    <t>16" CUT IN CONNECTION</t>
  </si>
  <si>
    <t>1080-30</t>
  </si>
  <si>
    <t>CONNECTION TO EXISTING 20" WATERMAIN VALVE</t>
  </si>
  <si>
    <t>1090-00</t>
  </si>
  <si>
    <t>2" WATERMAIN W/ FITTINGS TO BE PLACED OUT OF SERVICE, REMOVAL &amp; DISPOSAL</t>
  </si>
  <si>
    <t>1090-10</t>
  </si>
  <si>
    <t xml:space="preserve">2" WATERMAIN W/ FITTINGS TO BE PLACED OUT OF SERVICE AND GROUTED </t>
  </si>
  <si>
    <t>1090-20</t>
  </si>
  <si>
    <t>8" WATERMAIN W/ FITTINGS TO BE PLACED OUT OF SERVICE, REMOVAL &amp; DISPOSAL</t>
  </si>
  <si>
    <t>1090-30</t>
  </si>
  <si>
    <t>16" WATERMAIN W/ FITTINGS TO BE PLACED OUT OF SERVICE, REMOVAL &amp; DISPOSAL</t>
  </si>
  <si>
    <t>1090-40</t>
  </si>
  <si>
    <t>8" WATERMAIN W/ FITTINGS TO BE PLACED OUT OF SERVICE AND GROUTED</t>
  </si>
  <si>
    <t>1090-50</t>
  </si>
  <si>
    <t>16" WATERMAIN W/ FITTINGS TO BE PLACED OUT OF SERVICE AND GROUTED</t>
  </si>
  <si>
    <t>1100-10</t>
  </si>
  <si>
    <t>UTILITY PIPE - STEEL F&amp;I, CASING, 30" - OPEN CUT</t>
  </si>
  <si>
    <t>1100-20</t>
  </si>
  <si>
    <t>UTILITY PIPE - STEEL F&amp;I, CASING, 30" - JACK AND BORE</t>
  </si>
  <si>
    <t>LCU WM SUBTOTAL</t>
  </si>
  <si>
    <t>Ortiz Avenue Widening - CFM Utilities</t>
  </si>
  <si>
    <t>1000-10</t>
  </si>
  <si>
    <t>MOBILIZATION (UTILITY CONTRACTOR)</t>
  </si>
  <si>
    <t>1000-20</t>
  </si>
  <si>
    <t>PRESSURE TEST/CHLORINATION</t>
  </si>
  <si>
    <t>1000-30</t>
  </si>
  <si>
    <t>UTILITY AS-BUILTS</t>
  </si>
  <si>
    <t>1000-40</t>
  </si>
  <si>
    <t>ADJUST EXISTING VALVES</t>
  </si>
  <si>
    <t>1030-02</t>
  </si>
  <si>
    <t>1045-04</t>
  </si>
  <si>
    <t>UTILITY FITTING - 4" X 45 MJ BEND (RJ)</t>
  </si>
  <si>
    <t>1045-06</t>
  </si>
  <si>
    <t>1045-08</t>
  </si>
  <si>
    <t>UTILITY FITTING - 8" X 45 MJ BEND (RJ)</t>
  </si>
  <si>
    <t>1050-42</t>
  </si>
  <si>
    <t>UTILITY FITTING - 4" X 2" MJ REDUCER (RJ)</t>
  </si>
  <si>
    <t>1050-43</t>
  </si>
  <si>
    <t>UTILITY FITTING - 4" X 3" MJ REDUCER (RJ)</t>
  </si>
  <si>
    <t>1050-64</t>
  </si>
  <si>
    <t>UTILITY FITTING - 6" X 4" MJ REDUCER (RJ)</t>
  </si>
  <si>
    <t>1050-86</t>
  </si>
  <si>
    <t>UTILITY FITTING - 8" X 6" MJ REDUCER (RJ)</t>
  </si>
  <si>
    <t>1100-44</t>
  </si>
  <si>
    <t>UTILITY FITTING - 4" X 4" MJ TEE (RJ)</t>
  </si>
  <si>
    <t>1100-66</t>
  </si>
  <si>
    <t>UTILITY FITTING - 6" X 6" MJ TEE (RJ)</t>
  </si>
  <si>
    <t>1100-84</t>
  </si>
  <si>
    <t>UTILITY FITTING - 8" X 4" MJ TEE (RJ)</t>
  </si>
  <si>
    <t>1100-86</t>
  </si>
  <si>
    <t>UTILITY FITTING - 8" X 6" MJ TEE (RJ)</t>
  </si>
  <si>
    <t>1110-86</t>
  </si>
  <si>
    <t>UTILITY FITTING - 8" X 6" MJ WYE (RJ)</t>
  </si>
  <si>
    <t>1300-02</t>
  </si>
  <si>
    <t>2" FORCE MAIN TO BE PLACED OUT OF SERVICE, REMOVAL &amp; DISPOSAL</t>
  </si>
  <si>
    <t>1300-03</t>
  </si>
  <si>
    <t>3" FORCE MAIN TO BE PLACED OUT OF SERVICE, REMOVAL &amp; DISPOSAL</t>
  </si>
  <si>
    <t>1300-04</t>
  </si>
  <si>
    <t>4" FORCE MAIN TO BE PLACED OUT OF SERVICE, REMOVAL &amp; DISPOSAL</t>
  </si>
  <si>
    <t>1300-06</t>
  </si>
  <si>
    <t>6" FORCE MAIN TO BE PLACED OUT OF SERVICE, REMOVAL &amp; DISPOSAL</t>
  </si>
  <si>
    <t>1310-02</t>
  </si>
  <si>
    <t>2" FORCE MAIN TO BE PLACED OUT OF SERVICE AND GROUTED</t>
  </si>
  <si>
    <t>1310-04</t>
  </si>
  <si>
    <t>4" FORCE MAIN TO BE PLACED OUT OF SERVICE AND GROUTED</t>
  </si>
  <si>
    <t>1310-06</t>
  </si>
  <si>
    <t>6" FORCE MAIN TO BE PLACED OUT OF SERVICE AND GROUTED</t>
  </si>
  <si>
    <t>1400-06</t>
  </si>
  <si>
    <t>CONNECTION TO EXISTING 6" FORCE MAIN VALVE</t>
  </si>
  <si>
    <t>1400-08</t>
  </si>
  <si>
    <t>CONNECTION TO EXISTING 8" FORCE MAIN VALVE</t>
  </si>
  <si>
    <t>1500-02</t>
  </si>
  <si>
    <t>2" CUT IN CONNECTION TO PVC</t>
  </si>
  <si>
    <t>1500-03</t>
  </si>
  <si>
    <t>3" CUT IN CONNECTION TO PVC</t>
  </si>
  <si>
    <t>1500-04</t>
  </si>
  <si>
    <t>4" CUT IN CONNECTION TO PVC</t>
  </si>
  <si>
    <t>1500-06</t>
  </si>
  <si>
    <t>6" CUT IN CONNECTION TO PVC</t>
  </si>
  <si>
    <t>1610-12</t>
  </si>
  <si>
    <t>UTILITY PIPE - STEEL F&amp;I, CASING, 12" - JACK AND BORE</t>
  </si>
  <si>
    <t>UTILITY FITTING - 6" MJ CAP (RJ)</t>
  </si>
  <si>
    <t>1020-08</t>
  </si>
  <si>
    <t>8" C900 DR 18 CL 150 PVC WATERMAIN</t>
  </si>
  <si>
    <t>10" C900 DR 18 CL 150 PVC WATERMAIN</t>
  </si>
  <si>
    <t>1020-12</t>
  </si>
  <si>
    <t>12" C900 DR 18 CL 150 PVC WATERMAIN</t>
  </si>
  <si>
    <t>1020-16-1</t>
  </si>
  <si>
    <t>16" C905 DR 25 CL 165 PVC WATERMAIN</t>
  </si>
  <si>
    <t>1020-16-2</t>
  </si>
  <si>
    <t>16" C905 DR 18 CL 235 PVC WATERMAIN</t>
  </si>
  <si>
    <t>1022-16</t>
  </si>
  <si>
    <t>UTILITY FITTING - 16" X 22 1/2 MJ BEND (RJ)</t>
  </si>
  <si>
    <t>1040-04</t>
  </si>
  <si>
    <t>UTILITY FIXTURE - 4" GV W/BOX, PAD &amp; ID</t>
  </si>
  <si>
    <t>1040-06</t>
  </si>
  <si>
    <t>UTILITY FIXTURE - 6" GV W/BOX, PAD &amp; ID</t>
  </si>
  <si>
    <t>1040-08</t>
  </si>
  <si>
    <t>UTILITY FIXTURE - 8" GV W/BOX, PAD &amp; ID</t>
  </si>
  <si>
    <t>1040-10</t>
  </si>
  <si>
    <t>UTILITY FIXTURE - 10" GV W/BOX, PAD &amp; ID</t>
  </si>
  <si>
    <t>1040-12</t>
  </si>
  <si>
    <t>1040-16</t>
  </si>
  <si>
    <t>1045-10</t>
  </si>
  <si>
    <t>UTILITY FITTING - 10" X 45 MJ BEND (RJ)</t>
  </si>
  <si>
    <t>1045-12</t>
  </si>
  <si>
    <t>1045-16</t>
  </si>
  <si>
    <t>1050-41</t>
  </si>
  <si>
    <t>UTILITY FITTING - 4" X 1" MJ REDUCER (RJ)</t>
  </si>
  <si>
    <t>1050-104</t>
  </si>
  <si>
    <t>UTILITY FITTING - 10" X 4" MJ REDUCER (RJ)</t>
  </si>
  <si>
    <t>1050-1210</t>
  </si>
  <si>
    <t>UTILITY FITTING - 12" X 10" MJ REDUCER (RJ)</t>
  </si>
  <si>
    <t>1050-1610</t>
  </si>
  <si>
    <t>UTILITY FITTING - 16" X 10" MJ REDUCER (RJ)</t>
  </si>
  <si>
    <t>1050-2416</t>
  </si>
  <si>
    <t>UTILITY FITTING - 24" X 16" MJ REDUCER (RJ)</t>
  </si>
  <si>
    <t>1060-06</t>
  </si>
  <si>
    <t>UTILITY FITTING - 8" MJ CAP (RJ)</t>
  </si>
  <si>
    <t>UTILITY FITTING - 10" MJ CAP (RJ)</t>
  </si>
  <si>
    <t>1060-24</t>
  </si>
  <si>
    <t>UTILITY FITTING - 24" MJ CAP (RJ)</t>
  </si>
  <si>
    <t>UTILITY FITTING - 10" X 90 MJ BEND (RJ)</t>
  </si>
  <si>
    <t>1100-1206</t>
  </si>
  <si>
    <t>UTILITY FITTING - 12" X 6" MJ TEE (RJ)</t>
  </si>
  <si>
    <t>1100-1604</t>
  </si>
  <si>
    <t>UTILITY FITTING - 16" X 4" MJ TEE (RJ)</t>
  </si>
  <si>
    <t>1100-1606</t>
  </si>
  <si>
    <t>1100-1608</t>
  </si>
  <si>
    <t>UTILITY FITTING - 16" X 8" MJ TEE (RJ)</t>
  </si>
  <si>
    <t>1100-1610</t>
  </si>
  <si>
    <t>UTILITY FITTING - 16" X 10" MJ TEE (RJ)</t>
  </si>
  <si>
    <t>1100-1616</t>
  </si>
  <si>
    <t>1110-1606</t>
  </si>
  <si>
    <t>UTILITY FITTING - 16" X 6" MJ WYE (RJ)</t>
  </si>
  <si>
    <t>1111-1610</t>
  </si>
  <si>
    <t>UTILITY FITTING - 16" X 10" MJ CROSS (RJ)</t>
  </si>
  <si>
    <t>1120-1</t>
  </si>
  <si>
    <t>POTABLE WATER SERVICE, 1"</t>
  </si>
  <si>
    <t>1120-2</t>
  </si>
  <si>
    <t>POTABLE WATER SERVICE, 2"</t>
  </si>
  <si>
    <t>1200-00</t>
  </si>
  <si>
    <t>1"-1.5" WATER MAIN TO BE PLACED OUT OF SERVICE, REMOVAL &amp; DISPOSAL</t>
  </si>
  <si>
    <t>1200-06</t>
  </si>
  <si>
    <t>6" WATER MAIN TO BE PLACED OUT OF SERVICE, REMOVAL &amp; DISPOSAL</t>
  </si>
  <si>
    <t>1200-08</t>
  </si>
  <si>
    <t>8" WATER MAIN TO BE PLACED OUT OF SERVCE, REMOVAL &amp; DISPOSAL</t>
  </si>
  <si>
    <t>1200-10</t>
  </si>
  <si>
    <t>10" WATER MAIN TO BE PLACED OUT OF SERVCE, REMOVAL &amp; DISPOSAL</t>
  </si>
  <si>
    <t>1200-12</t>
  </si>
  <si>
    <t>12" WATER MAIN TO BE PLACED OUT OF SERVCE, REMOVAL &amp; DISPOSAL</t>
  </si>
  <si>
    <t>1210-00</t>
  </si>
  <si>
    <t>1"-1.5" WATER MAIN TO BE PLACED OUT OF SERVICE AND GROUTED</t>
  </si>
  <si>
    <t>1210-04</t>
  </si>
  <si>
    <t>4" WATER MAIN TO BE PLACED OUT OF SERVICE AND GROUTED</t>
  </si>
  <si>
    <t>1210-06</t>
  </si>
  <si>
    <t>6" WATER MAIN TO BE PLACED OUT OF SERVICE AND GROUTED</t>
  </si>
  <si>
    <t>1210-08</t>
  </si>
  <si>
    <t>8" WATER MAIN TO BE PLACED OUT OF SERVICE AND GROUTED</t>
  </si>
  <si>
    <t>1210-10</t>
  </si>
  <si>
    <t>10" WATER MAIN TO BE PLACED OUT OF SERVICE AND GROUTED</t>
  </si>
  <si>
    <t>1210-12</t>
  </si>
  <si>
    <t>12" WATER MAIN TO BE PLACED OUT OF SERVICE AND GROUTED</t>
  </si>
  <si>
    <t>CONNECTION TO EXISTING 6" WATERMAIN VALVE</t>
  </si>
  <si>
    <t>CONNECTION TO EXISTING 8" WATERMAIN VALVE</t>
  </si>
  <si>
    <t>1400-10</t>
  </si>
  <si>
    <t>CONNECTION TO EXISTING 10" WATERMAIN VALVE</t>
  </si>
  <si>
    <t>1400-16</t>
  </si>
  <si>
    <t>CONNECTION TO EXISTING 16" WATERMAIN VALVE</t>
  </si>
  <si>
    <t>1400-24</t>
  </si>
  <si>
    <t>CONNECTION TO EXISTING 24" WATERMAIN VALVE</t>
  </si>
  <si>
    <t>1400-36</t>
  </si>
  <si>
    <t>CONNECTION TO EXISTING 36" WATERMAIN VALVE</t>
  </si>
  <si>
    <t>1500-01</t>
  </si>
  <si>
    <t>1" CUT IN CONNECTION TO PVC</t>
  </si>
  <si>
    <t>1500-10</t>
  </si>
  <si>
    <t>10" CUT IN CONNECTION TO PVC</t>
  </si>
  <si>
    <t>1520-162</t>
  </si>
  <si>
    <t>16"x2" HOT TAP, WITH 16" TAPPING SADDLE AND 2" VALVE</t>
  </si>
  <si>
    <t>1600-20</t>
  </si>
  <si>
    <t>UTILITY PIPE - STEEL F&amp;I, CASING, 20" - OPEN CUT</t>
  </si>
  <si>
    <t>1600-24</t>
  </si>
  <si>
    <t>UTILITY PIPE - STEEL F&amp;I, CASING, 24" - OPEN CUT</t>
  </si>
  <si>
    <t>1600-30</t>
  </si>
  <si>
    <t>1610-20</t>
  </si>
  <si>
    <t>UTILITY PIPE - STEEL F&amp;I, CASING, 20" - JACK AND BORE</t>
  </si>
  <si>
    <t>1610-24</t>
  </si>
  <si>
    <t>UTILITY PIPE - STEEL F&amp;I, CASING, 24" - JACK AND BORE</t>
  </si>
  <si>
    <t>1610-30</t>
  </si>
  <si>
    <t>1620-2</t>
  </si>
  <si>
    <t>DIRECTIONAL BORE, 2" WATER SERVICE</t>
  </si>
  <si>
    <t>1020-24</t>
  </si>
  <si>
    <t>1021-24</t>
  </si>
  <si>
    <t>1022-24</t>
  </si>
  <si>
    <t>UTILITY FITTING - 24" X 22 1/2 MJ BEND (RJ)</t>
  </si>
  <si>
    <t>1045-24</t>
  </si>
  <si>
    <t>UTILITY FITTING - 24" X 45 MJ BEND (RJ)</t>
  </si>
  <si>
    <t>1050-2420</t>
  </si>
  <si>
    <t>UTILITY FITTING - 24" x 20" MJ REDUCER (RJ)</t>
  </si>
  <si>
    <t>1100-2020</t>
  </si>
  <si>
    <t>UTILITY FITTING - 20" x 20" MJ TEE (RJ)</t>
  </si>
  <si>
    <t>1140-24</t>
  </si>
  <si>
    <t>UTILITY FIXTURE - 24" BV W/BOX, PAD &amp; ID</t>
  </si>
  <si>
    <t>CONNECTION TO EXISTING 24" RECLAIMED WATERMAIN VALVE</t>
  </si>
  <si>
    <t>1500-20</t>
  </si>
  <si>
    <t>20" CUT IN CONNECTION TO PVC</t>
  </si>
  <si>
    <t>285-703</t>
  </si>
  <si>
    <t>Optional Base, Base Group 3</t>
  </si>
  <si>
    <t xml:space="preserve">0700 1 50 </t>
  </si>
  <si>
    <t>Single  Post  Sign,  Relocate</t>
  </si>
  <si>
    <t>285-712B</t>
  </si>
  <si>
    <t>1000-25</t>
  </si>
  <si>
    <t>1010-10</t>
  </si>
  <si>
    <t>1010-20</t>
  </si>
  <si>
    <t>1010-25</t>
  </si>
  <si>
    <t>1020-30</t>
  </si>
  <si>
    <t>1030-05</t>
  </si>
  <si>
    <t>1030-07</t>
  </si>
  <si>
    <t>1040-05</t>
  </si>
  <si>
    <t>1040-20</t>
  </si>
  <si>
    <t>1050-05</t>
  </si>
  <si>
    <t>1050-15</t>
  </si>
  <si>
    <t>1050-17</t>
  </si>
  <si>
    <t>1050-45</t>
  </si>
  <si>
    <t>1050-55</t>
  </si>
  <si>
    <t>1080-05</t>
  </si>
  <si>
    <t>1080-12</t>
  </si>
  <si>
    <t>1080-15</t>
  </si>
  <si>
    <t>PIG AND FLUSH</t>
  </si>
  <si>
    <t>3" DIP CL250 WATERMAIN</t>
  </si>
  <si>
    <t>8" DIP CL250 WATERMAIN</t>
  </si>
  <si>
    <t>10" DIP CL250 WATERMAIN</t>
  </si>
  <si>
    <t>12" DIP CL250 WATERMAIN</t>
  </si>
  <si>
    <t>UTILITY FITTING - 3" X 45 MJ BEND (RJ)</t>
  </si>
  <si>
    <t>3" CUT IN CONNECTION</t>
  </si>
  <si>
    <t>10" CUT IN CONNECTION</t>
  </si>
  <si>
    <t>12" CUT IN CONNECTION</t>
  </si>
  <si>
    <t xml:space="preserve">24" C905 DR 25 CL 165 PVC RECLAIMED WATERMAIN </t>
  </si>
  <si>
    <t xml:space="preserve">24" C905 DR 18 CL 235  PVC RECLAIMED WATERMAIN </t>
  </si>
  <si>
    <t xml:space="preserve">Parking Lot Modifications at Bureau of Corrections </t>
  </si>
  <si>
    <t xml:space="preserve">Superpave Asphaltic Concrete, Type SP, Traffic B </t>
  </si>
  <si>
    <t>0711 17 1</t>
  </si>
  <si>
    <t>Thermoplastic, Standard-Other Surfaces, Yellow, Solid, 6"</t>
  </si>
  <si>
    <t>Thermoplastic, Remove Existing Thermoplastic Pavement Markings-Surface to Remain</t>
  </si>
  <si>
    <t>Mulch, Miniature Pine Bark</t>
  </si>
  <si>
    <t>CF</t>
  </si>
  <si>
    <t>580-003-16</t>
  </si>
  <si>
    <t>580-003-17</t>
  </si>
  <si>
    <t>580-003-18</t>
  </si>
  <si>
    <t>580-003-19</t>
  </si>
  <si>
    <t>580-003-20</t>
  </si>
  <si>
    <t>Electric Service</t>
  </si>
  <si>
    <t>Pump Station</t>
  </si>
  <si>
    <t>Control Wires</t>
  </si>
  <si>
    <t>Valve Box-Carson Spec., 10" Round</t>
  </si>
  <si>
    <t>Valve Box-Carson Spec., 14"x19"x12"-Rectangular</t>
  </si>
  <si>
    <t xml:space="preserve">PROJECT BASE BID TOTAL: </t>
  </si>
  <si>
    <t>BID ALTERNATE 1</t>
  </si>
  <si>
    <t>CFM Utilities Subtotal</t>
  </si>
  <si>
    <t>Parking Lot Modifications at Bureau of Corrections Subtotal</t>
  </si>
  <si>
    <t>ALTERNATE PROJECT TOTAL (BASE BID + ALTERNATE 1)</t>
  </si>
  <si>
    <t>Subtotal</t>
  </si>
  <si>
    <t>1010-02</t>
  </si>
  <si>
    <t>2" C900 DR 21 CL 200 PVC FORCE MAIN</t>
  </si>
  <si>
    <t>1010-04</t>
  </si>
  <si>
    <t>4" C900 DR 18 CL 150 PVC FORCE MAIN</t>
  </si>
  <si>
    <t>1010-06</t>
  </si>
  <si>
    <t>6" C900 DR 18 CL 150 PVC FORCE MAIN</t>
  </si>
  <si>
    <t>1010-08</t>
  </si>
  <si>
    <t>8" C900 DR 18 CL 150 PVC FORCE MAIN</t>
  </si>
  <si>
    <t>1011-08</t>
  </si>
  <si>
    <t>UTILITY FITTING - 8" X 11 1/4  MJ BEND (RJ)</t>
  </si>
  <si>
    <t>1010-041</t>
  </si>
  <si>
    <t>4" C900 DR 14 CL 200 PVC FORCE MAIN</t>
  </si>
  <si>
    <t>1010-081</t>
  </si>
  <si>
    <t>8" C900 DR 14 CL 200 PVC FORCE MAIN</t>
  </si>
  <si>
    <t>1022-08</t>
  </si>
  <si>
    <t>UTILITY FITTING - 8" X 22 1/2 MJ BEND (RJ)</t>
  </si>
  <si>
    <t>UTILITY FIXTURE - 2" PV W/BOX, PAD &amp; ID</t>
  </si>
  <si>
    <t>1030-04</t>
  </si>
  <si>
    <t>UTILITY FIXTURE - 4" PV W/BOX, PAD &amp; ID</t>
  </si>
  <si>
    <t>1030-06</t>
  </si>
  <si>
    <t>UTILITY FIXTURE - 6" PV W/BOX, PAD &amp; ID</t>
  </si>
  <si>
    <t>1030-08</t>
  </si>
  <si>
    <t>UTILITY FIXTURE - 8" PV W/BOX, PAD &amp; ID</t>
  </si>
  <si>
    <t>1045-02</t>
  </si>
  <si>
    <t>UTILITY FITTING - 2" X 45 MJ BEND (RJ)</t>
  </si>
  <si>
    <t>1600-16</t>
  </si>
  <si>
    <t>UTILITY PIPE - STEEL F&amp;I, CASING, 16" - OPEN CUT</t>
  </si>
  <si>
    <t>1610-10</t>
  </si>
  <si>
    <t>UTILITY PIPE - STEEL F&amp;I, CASING, 10" - JACK AND BORE</t>
  </si>
  <si>
    <t>1700-04</t>
  </si>
  <si>
    <t>UTILITY FITTING - 4" MJ CAP (RJ)</t>
  </si>
  <si>
    <t>1700-06</t>
  </si>
  <si>
    <t>1020-01</t>
  </si>
  <si>
    <t>1" SCH 80 PVC WATERMAIN</t>
  </si>
  <si>
    <t>1020-04</t>
  </si>
  <si>
    <t>4" C900 DR 18 CL 150 PVC WATERMAIN</t>
  </si>
  <si>
    <t>1020-06</t>
  </si>
  <si>
    <t>6" C900 DR 18 CL 150 PVC WATERMAIN</t>
  </si>
  <si>
    <t>1045-01</t>
  </si>
  <si>
    <t>UTILITY FITTING - 1" X 45 MJ BEND (RJ)</t>
  </si>
  <si>
    <t>1100-1612</t>
  </si>
  <si>
    <t>1100-1630</t>
  </si>
  <si>
    <t>UTILITY FITTING - 30" X 16" MJ TEE (RJ)</t>
  </si>
  <si>
    <t>1200-04</t>
  </si>
  <si>
    <t>4" WATER MAIN TO BE PLACED OUT OF SERVICE, REMOVAL &amp; DISPOSAL</t>
  </si>
  <si>
    <t>1500-36</t>
  </si>
  <si>
    <t>36" CUT IN CONNECTION TO PVC</t>
  </si>
  <si>
    <t>GENERAL</t>
  </si>
  <si>
    <t>SANITARY SEWER FORCE MAIN</t>
  </si>
  <si>
    <t>POTABLE WATERMAIN</t>
  </si>
  <si>
    <t>RECLAIMED WATER</t>
  </si>
  <si>
    <r>
      <rPr>
        <b/>
        <sz val="10"/>
        <color theme="1"/>
        <rFont val="Calibri"/>
        <family val="2"/>
        <scheme val="minor"/>
      </rPr>
      <t xml:space="preserve">PRICING   </t>
    </r>
    <r>
      <rPr>
        <sz val="10"/>
        <color theme="1"/>
        <rFont val="Calibri"/>
        <family val="2"/>
        <scheme val="minor"/>
      </rPr>
      <t xml:space="preserve">                                                                                                                                                                                                                                                                                                                                                                                                                                                      
Pricing shall be inclusive of all labor, equipment, supplies, overhead, profit, material, and any other incidental costs required to perform and complete all work as specified in the Contract Documents.   All Unit Prices will be bid at the nearest whole penny.  The Excel document contains formulas for convenience, however it is the Contractor’s/Vendor's responsibility to verify all pricing and calculations are CORRECT.  Lee County is not responsible for errors in formulas or calculations contained within Excel document(s).  
In the event there is a discrepancy between a subtotal or total amount and the unit prices and extended amounts, the unit prices will prevail and the corrected extension(s) and total(s) will be considered the price.
The County will only accept bids submitted on bid forms provided by the County.  Bids submitted on other forms, other than those provided by the County, will be deemed non-responsive and ineligible for award.
Bidders may not adjust or modify data provided within the Bid/Proposal Form.  Bids received with modified data may deem the Bidder as non-responsive and ineligible for award.
PLEASE ENSURE you have provided a printed copy of the Bid Schedule with your hard copy submission packages and provided the excel version with your digital submission package.</t>
    </r>
  </si>
  <si>
    <t>Having carefully examined the Contract Documents, Contractor/Vendor proposes to furnish the following which meeting these specifications.</t>
  </si>
  <si>
    <t>PROCUREMENT MANAGEMENT DEPARTMENT
BID/PROPOSAL FORM</t>
  </si>
  <si>
    <t xml:space="preserve">COMPANY NAME: </t>
  </si>
  <si>
    <t>SOLICITATION: B230642BAG - Ortiz Widening – Colonial to MLK</t>
  </si>
  <si>
    <r>
      <rPr>
        <b/>
        <sz val="14"/>
        <color theme="1"/>
        <rFont val="Arial"/>
        <family val="2"/>
      </rPr>
      <t xml:space="preserve">B230642BAG - Ortiz Widening – Colonial to MLK  </t>
    </r>
    <r>
      <rPr>
        <sz val="10"/>
        <color theme="1"/>
        <rFont val="Arial"/>
        <family val="2"/>
      </rPr>
      <t xml:space="preserve">                                                                                                                                                                              </t>
    </r>
  </si>
  <si>
    <t>BID SUMMARY</t>
  </si>
  <si>
    <t>**Quantities are not guaranteed.  Final payment will be based on actual quantities.</t>
  </si>
  <si>
    <t>PROJECT TOTAL:</t>
  </si>
  <si>
    <t>(Use Words to Write Total)</t>
  </si>
  <si>
    <t>580-001-9</t>
  </si>
  <si>
    <t>580-001-10</t>
  </si>
  <si>
    <t>Chrysobalanus Icaco - Coco Plum, 3 gal, 24" Ht.</t>
  </si>
  <si>
    <t>Tripsacum dactyloides -Fakahatchee Grass, 3 gal., 24" Ht.</t>
  </si>
  <si>
    <t>580-001-11</t>
  </si>
  <si>
    <t>580-001-7</t>
  </si>
  <si>
    <t xml:space="preserve">Paspalum notatum-Argentine Bahia Grass </t>
  </si>
  <si>
    <t>580-001-12</t>
  </si>
  <si>
    <t>580-001-13</t>
  </si>
  <si>
    <t>580-001-14</t>
  </si>
  <si>
    <t>Sabal Palmetto - Cabbage Palmetto</t>
  </si>
  <si>
    <t>Jacaranda mimosifolia - Jacaranda, 2" Cal. 10' Ht., 4' Sprd.; Standard</t>
  </si>
  <si>
    <t>Quercus verginiana - Southern Live Oak, 2" Cal., 10' Ht., 4' Sprd.; Standard</t>
  </si>
  <si>
    <t>Spartina bakeri - Sand Cordgrass, 3 gal. 24" Ht.</t>
  </si>
  <si>
    <t>Controller, Hunter AC2-75D-M</t>
  </si>
  <si>
    <t xml:space="preserve">Hunter ICD 100, Station Decoder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</si>
</sst>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7" formatCode="&quot;$&quot;#,##0.00_);\(&quot;$&quot;#,##0.00\)"/>
    <numFmt numFmtId="44" formatCode="_(&quot;$&quot;* #,##0.00_);_(&quot;$&quot;* \(#,##0.00\);_(&quot;$&quot;* &quot;-&quot;??_);_(@_)"/>
    <numFmt numFmtId="164" formatCode="0.0"/>
    <numFmt numFmtId="165" formatCode="&quot;$&quot;#,##0.00"/>
    <numFmt numFmtId="166" formatCode="&quot;$&quot;#,##0"/>
    <numFmt numFmtId="167" formatCode="0.0%"/>
    <numFmt numFmtId="168" formatCode="0.000"/>
    <numFmt numFmtId="169" formatCode="General_)"/>
  </numFmts>
  <fonts count="21" x14ac:knownFonts="1">
    <font>
      <sz val="11"/>
      <color theme="1"/>
      <name val="Calibri"/>
      <family val="2"/>
      <scheme val="minor"/>
    </font>
    <font>
      <sz val="10"/>
      <color theme="1"/>
      <name val="Calibri"/>
      <family val="2"/>
      <scheme val="minor"/>
    </font>
    <font>
      <b/>
      <sz val="10"/>
      <color theme="1"/>
      <name val="Arial"/>
      <family val="2"/>
    </font>
    <font>
      <sz val="10"/>
      <color theme="1"/>
      <name val="Arial"/>
      <family val="2"/>
    </font>
    <font>
      <b/>
      <sz val="11"/>
      <color theme="1"/>
      <name val="Arial"/>
      <family val="2"/>
    </font>
    <font>
      <sz val="10"/>
      <name val="Arial"/>
      <family val="2"/>
    </font>
    <font>
      <sz val="10"/>
      <color rgb="FF000000"/>
      <name val="Arial"/>
      <family val="2"/>
    </font>
    <font>
      <sz val="8"/>
      <name val="Calibri"/>
      <family val="2"/>
      <scheme val="minor"/>
    </font>
    <font>
      <sz val="8"/>
      <color indexed="12"/>
      <name val="Times New Roman"/>
      <family val="1"/>
    </font>
    <font>
      <sz val="8"/>
      <color indexed="20"/>
      <name val="Arial"/>
      <family val="2"/>
    </font>
    <font>
      <sz val="8"/>
      <color indexed="17"/>
      <name val="Arial"/>
      <family val="2"/>
    </font>
    <font>
      <b/>
      <sz val="10"/>
      <color indexed="16"/>
      <name val="Arial"/>
      <family val="2"/>
    </font>
    <font>
      <sz val="10"/>
      <name val="Times New Roman"/>
      <family val="1"/>
    </font>
    <font>
      <sz val="14"/>
      <name val="Helv"/>
    </font>
    <font>
      <i/>
      <sz val="10"/>
      <color theme="1"/>
      <name val="Arial"/>
      <family val="2"/>
    </font>
    <font>
      <b/>
      <sz val="14"/>
      <color theme="1"/>
      <name val="Arial"/>
      <family val="2"/>
    </font>
    <font>
      <b/>
      <sz val="10"/>
      <color theme="1"/>
      <name val="Calibri"/>
      <family val="2"/>
      <scheme val="minor"/>
    </font>
    <font>
      <b/>
      <sz val="16"/>
      <color theme="1"/>
      <name val="Calibri"/>
      <family val="2"/>
      <scheme val="minor"/>
    </font>
    <font>
      <sz val="16"/>
      <color theme="1"/>
      <name val="Calibri"/>
      <family val="2"/>
      <scheme val="minor"/>
    </font>
    <font>
      <b/>
      <i/>
      <sz val="10"/>
      <color theme="1"/>
      <name val="Arial"/>
      <family val="2"/>
    </font>
    <font>
      <i/>
      <sz val="10"/>
      <color theme="1"/>
      <name val="Calibri"/>
      <family val="2"/>
      <scheme val="minor"/>
    </font>
  </fonts>
  <fills count="12">
    <fill>
      <patternFill patternType="none"/>
    </fill>
    <fill>
      <patternFill patternType="gray125"/>
    </fill>
    <fill>
      <patternFill patternType="solid">
        <fgColor theme="4" tint="0.79998168889431442"/>
        <bgColor indexed="64"/>
      </patternFill>
    </fill>
    <fill>
      <patternFill patternType="solid">
        <fgColor theme="7" tint="0.79998168889431442"/>
        <bgColor indexed="64"/>
      </patternFill>
    </fill>
    <fill>
      <patternFill patternType="solid">
        <fgColor theme="0"/>
        <bgColor indexed="64"/>
      </patternFill>
    </fill>
    <fill>
      <patternFill patternType="solid">
        <fgColor rgb="FFFFFF00"/>
        <bgColor indexed="64"/>
      </patternFill>
    </fill>
    <fill>
      <patternFill patternType="solid">
        <fgColor rgb="FFFFFFFF"/>
        <bgColor indexed="64"/>
      </patternFill>
    </fill>
    <fill>
      <patternFill patternType="solid">
        <fgColor rgb="FF92D050"/>
        <bgColor indexed="64"/>
      </patternFill>
    </fill>
    <fill>
      <patternFill patternType="solid">
        <fgColor theme="4" tint="0.39997558519241921"/>
        <bgColor indexed="64"/>
      </patternFill>
    </fill>
    <fill>
      <patternFill patternType="gray125">
        <fgColor indexed="8"/>
      </patternFill>
    </fill>
    <fill>
      <patternFill patternType="solid">
        <fgColor theme="1"/>
        <bgColor indexed="64"/>
      </patternFill>
    </fill>
    <fill>
      <patternFill patternType="solid">
        <fgColor rgb="FF00B0F0"/>
        <bgColor indexed="64"/>
      </patternFill>
    </fill>
  </fills>
  <borders count="6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top style="medium">
        <color indexed="64"/>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right/>
      <top style="thick">
        <color indexed="64"/>
      </top>
      <bottom style="thin">
        <color indexed="64"/>
      </bottom>
      <diagonal/>
    </border>
    <border>
      <left/>
      <right/>
      <top style="thick">
        <color indexed="64"/>
      </top>
      <bottom/>
      <diagonal/>
    </border>
    <border>
      <left/>
      <right/>
      <top style="thick">
        <color indexed="64"/>
      </top>
      <bottom style="thick">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right style="medium">
        <color indexed="64"/>
      </right>
      <top/>
      <bottom/>
      <diagonal/>
    </border>
    <border>
      <left style="medium">
        <color indexed="64"/>
      </left>
      <right/>
      <top style="thick">
        <color indexed="64"/>
      </top>
      <bottom style="thick">
        <color indexed="64"/>
      </bottom>
      <diagonal/>
    </border>
    <border>
      <left/>
      <right style="medium">
        <color indexed="64"/>
      </right>
      <top style="thick">
        <color indexed="64"/>
      </top>
      <bottom style="thick">
        <color indexed="64"/>
      </bottom>
      <diagonal/>
    </border>
    <border>
      <left style="medium">
        <color indexed="64"/>
      </left>
      <right/>
      <top style="thick">
        <color indexed="64"/>
      </top>
      <bottom/>
      <diagonal/>
    </border>
    <border>
      <left/>
      <right style="medium">
        <color indexed="64"/>
      </right>
      <top style="thick">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auto="1"/>
      </left>
      <right style="thin">
        <color auto="1"/>
      </right>
      <top style="thin">
        <color auto="1"/>
      </top>
      <bottom/>
      <diagonal/>
    </border>
    <border>
      <left style="medium">
        <color indexed="64"/>
      </left>
      <right/>
      <top style="medium">
        <color indexed="64"/>
      </top>
      <bottom style="thick">
        <color indexed="64"/>
      </bottom>
      <diagonal/>
    </border>
    <border>
      <left/>
      <right/>
      <top style="medium">
        <color indexed="64"/>
      </top>
      <bottom style="thick">
        <color indexed="64"/>
      </bottom>
      <diagonal/>
    </border>
    <border>
      <left/>
      <right style="thin">
        <color indexed="64"/>
      </right>
      <top style="medium">
        <color indexed="64"/>
      </top>
      <bottom style="thick">
        <color indexed="64"/>
      </bottom>
      <diagonal/>
    </border>
    <border>
      <left/>
      <right style="thin">
        <color indexed="64"/>
      </right>
      <top/>
      <bottom/>
      <diagonal/>
    </border>
    <border>
      <left style="thin">
        <color indexed="64"/>
      </left>
      <right style="thin">
        <color indexed="64"/>
      </right>
      <top/>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medium">
        <color indexed="64"/>
      </right>
      <top style="thin">
        <color indexed="64"/>
      </top>
      <bottom style="thick">
        <color indexed="64"/>
      </bottom>
      <diagonal/>
    </border>
    <border>
      <left/>
      <right/>
      <top style="thin">
        <color indexed="64"/>
      </top>
      <bottom style="thick">
        <color indexed="64"/>
      </bottom>
      <diagonal/>
    </border>
    <border>
      <left/>
      <right style="thin">
        <color indexed="64"/>
      </right>
      <top style="thin">
        <color indexed="64"/>
      </top>
      <bottom style="thick">
        <color indexed="64"/>
      </bottom>
      <diagonal/>
    </border>
    <border>
      <left style="thin">
        <color indexed="64"/>
      </left>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medium">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style="thin">
        <color indexed="64"/>
      </right>
      <top style="thin">
        <color indexed="64"/>
      </top>
      <bottom style="thin">
        <color indexed="12"/>
      </bottom>
      <diagonal/>
    </border>
    <border>
      <left style="thin">
        <color indexed="64"/>
      </left>
      <right style="thin">
        <color indexed="8"/>
      </right>
      <top style="thin">
        <color indexed="12"/>
      </top>
      <bottom style="thin">
        <color indexed="12"/>
      </bottom>
      <diagonal/>
    </border>
    <border>
      <left style="thin">
        <color indexed="64"/>
      </left>
      <right style="thin">
        <color indexed="8"/>
      </right>
      <top style="thin">
        <color indexed="12"/>
      </top>
      <bottom style="thin">
        <color indexed="12"/>
      </bottom>
      <diagonal/>
    </border>
    <border>
      <left style="thin">
        <color indexed="64"/>
      </left>
      <right style="thin">
        <color indexed="64"/>
      </right>
      <top style="thin">
        <color indexed="64"/>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
      <left/>
      <right style="medium">
        <color indexed="64"/>
      </right>
      <top/>
      <bottom style="medium">
        <color indexed="64"/>
      </bottom>
      <diagonal/>
    </border>
  </borders>
  <cellStyleXfs count="11">
    <xf numFmtId="0" fontId="0" fillId="0" borderId="0"/>
    <xf numFmtId="0" fontId="5" fillId="0" borderId="0"/>
    <xf numFmtId="0" fontId="5" fillId="0" borderId="0"/>
    <xf numFmtId="15" fontId="5" fillId="0" borderId="0">
      <protection locked="0"/>
    </xf>
    <xf numFmtId="169" fontId="8" fillId="0" borderId="0" applyNumberFormat="0" applyFont="0" applyAlignment="0" applyProtection="0">
      <alignment horizontal="left"/>
      <protection locked="0"/>
    </xf>
    <xf numFmtId="0" fontId="9" fillId="0" borderId="62" applyNumberFormat="0">
      <alignment horizontal="left" vertical="center"/>
    </xf>
    <xf numFmtId="0" fontId="10" fillId="0" borderId="63" applyNumberFormat="0" applyFont="0" applyFill="0" applyAlignment="0">
      <alignment horizontal="left" vertical="center"/>
    </xf>
    <xf numFmtId="0" fontId="11" fillId="0" borderId="0" applyNumberFormat="0" applyFont="0" applyFill="0" applyAlignment="0">
      <alignment horizontal="left" vertical="center"/>
    </xf>
    <xf numFmtId="3" fontId="12" fillId="0" borderId="0"/>
    <xf numFmtId="22" fontId="13" fillId="9" borderId="0"/>
    <xf numFmtId="0" fontId="10" fillId="0" borderId="64" applyNumberFormat="0" applyFont="0" applyFill="0" applyAlignment="0">
      <alignment horizontal="left" vertical="center"/>
    </xf>
  </cellStyleXfs>
  <cellXfs count="237">
    <xf numFmtId="0" fontId="0" fillId="0" borderId="0" xfId="0"/>
    <xf numFmtId="0" fontId="1" fillId="0" borderId="0" xfId="0" applyFont="1" applyAlignment="1">
      <alignment vertical="center"/>
    </xf>
    <xf numFmtId="0" fontId="3" fillId="0" borderId="1" xfId="0" applyFont="1" applyBorder="1" applyAlignment="1">
      <alignment horizontal="center" vertical="center"/>
    </xf>
    <xf numFmtId="165" fontId="3" fillId="0" borderId="1" xfId="0" applyNumberFormat="1" applyFont="1" applyBorder="1" applyAlignment="1">
      <alignment horizontal="center" vertical="center"/>
    </xf>
    <xf numFmtId="165" fontId="1" fillId="0" borderId="0" xfId="0" applyNumberFormat="1" applyFont="1" applyAlignment="1">
      <alignment vertical="center"/>
    </xf>
    <xf numFmtId="9" fontId="3" fillId="0" borderId="2" xfId="0" applyNumberFormat="1" applyFont="1" applyBorder="1" applyAlignment="1">
      <alignment horizontal="center" vertical="center"/>
    </xf>
    <xf numFmtId="166" fontId="1" fillId="0" borderId="0" xfId="0" applyNumberFormat="1" applyFont="1" applyAlignment="1">
      <alignment vertical="center"/>
    </xf>
    <xf numFmtId="1" fontId="3" fillId="0" borderId="1" xfId="0" applyNumberFormat="1" applyFont="1" applyBorder="1" applyAlignment="1">
      <alignment horizontal="center" vertical="center"/>
    </xf>
    <xf numFmtId="0" fontId="3" fillId="0" borderId="10" xfId="0" applyFont="1" applyBorder="1" applyAlignment="1">
      <alignment horizontal="center" vertical="center"/>
    </xf>
    <xf numFmtId="9" fontId="3" fillId="0" borderId="17" xfId="0" applyNumberFormat="1" applyFont="1" applyBorder="1" applyAlignment="1">
      <alignment horizontal="center" vertical="center"/>
    </xf>
    <xf numFmtId="0" fontId="1" fillId="2" borderId="25" xfId="0" applyFont="1" applyFill="1" applyBorder="1" applyAlignment="1">
      <alignment vertical="center"/>
    </xf>
    <xf numFmtId="165" fontId="1" fillId="2" borderId="25" xfId="0" applyNumberFormat="1" applyFont="1" applyFill="1" applyBorder="1" applyAlignment="1">
      <alignment vertical="center"/>
    </xf>
    <xf numFmtId="0" fontId="3" fillId="0" borderId="15" xfId="0" applyFont="1" applyBorder="1" applyAlignment="1">
      <alignment horizontal="center" vertical="center"/>
    </xf>
    <xf numFmtId="1" fontId="3" fillId="0" borderId="0" xfId="0" applyNumberFormat="1" applyFont="1" applyAlignment="1">
      <alignment horizontal="center" vertical="center"/>
    </xf>
    <xf numFmtId="167" fontId="3" fillId="0" borderId="15" xfId="0" applyNumberFormat="1" applyFont="1" applyBorder="1" applyAlignment="1">
      <alignment horizontal="center" vertical="center"/>
    </xf>
    <xf numFmtId="0" fontId="3" fillId="0" borderId="0" xfId="0" applyFont="1" applyAlignment="1">
      <alignment horizontal="center" vertical="center"/>
    </xf>
    <xf numFmtId="0" fontId="1" fillId="0" borderId="26" xfId="0" applyFont="1" applyBorder="1" applyAlignment="1">
      <alignment vertical="center"/>
    </xf>
    <xf numFmtId="0" fontId="1" fillId="2" borderId="27" xfId="0" applyFont="1" applyFill="1" applyBorder="1" applyAlignment="1">
      <alignment vertical="center"/>
    </xf>
    <xf numFmtId="0" fontId="1" fillId="2" borderId="28" xfId="0" applyFont="1" applyFill="1" applyBorder="1" applyAlignment="1">
      <alignment vertical="center"/>
    </xf>
    <xf numFmtId="165" fontId="1" fillId="2" borderId="28" xfId="0" applyNumberFormat="1" applyFont="1" applyFill="1" applyBorder="1" applyAlignment="1">
      <alignment vertical="center"/>
    </xf>
    <xf numFmtId="166" fontId="1" fillId="2" borderId="29" xfId="0" applyNumberFormat="1" applyFont="1" applyFill="1" applyBorder="1" applyAlignment="1">
      <alignment vertical="center"/>
    </xf>
    <xf numFmtId="0" fontId="3" fillId="0" borderId="30" xfId="0" applyFont="1" applyBorder="1" applyAlignment="1">
      <alignment horizontal="left" vertical="center"/>
    </xf>
    <xf numFmtId="166" fontId="3" fillId="0" borderId="31" xfId="0" applyNumberFormat="1" applyFont="1" applyBorder="1" applyAlignment="1">
      <alignment horizontal="center" vertical="center"/>
    </xf>
    <xf numFmtId="0" fontId="3" fillId="0" borderId="5" xfId="0" applyFont="1" applyBorder="1" applyAlignment="1">
      <alignment horizontal="left" vertical="center"/>
    </xf>
    <xf numFmtId="166" fontId="3" fillId="0" borderId="6" xfId="0" applyNumberFormat="1" applyFont="1" applyBorder="1" applyAlignment="1">
      <alignment horizontal="center" vertical="center"/>
    </xf>
    <xf numFmtId="0" fontId="3" fillId="0" borderId="32" xfId="0" applyFont="1" applyBorder="1" applyAlignment="1">
      <alignment horizontal="left" vertical="center"/>
    </xf>
    <xf numFmtId="166" fontId="3" fillId="0" borderId="33" xfId="0" applyNumberFormat="1" applyFont="1" applyBorder="1" applyAlignment="1">
      <alignment horizontal="center" vertical="center"/>
    </xf>
    <xf numFmtId="0" fontId="1" fillId="2" borderId="36" xfId="0" applyFont="1" applyFill="1" applyBorder="1" applyAlignment="1">
      <alignment vertical="center"/>
    </xf>
    <xf numFmtId="166" fontId="1" fillId="2" borderId="37" xfId="0" applyNumberFormat="1" applyFont="1" applyFill="1" applyBorder="1" applyAlignment="1">
      <alignment vertical="center"/>
    </xf>
    <xf numFmtId="0" fontId="3" fillId="0" borderId="38" xfId="0" applyFont="1" applyBorder="1" applyAlignment="1">
      <alignment horizontal="left" vertical="center"/>
    </xf>
    <xf numFmtId="164" fontId="3" fillId="0" borderId="1" xfId="0" applyNumberFormat="1" applyFont="1" applyBorder="1" applyAlignment="1">
      <alignment horizontal="center" vertical="center"/>
    </xf>
    <xf numFmtId="49" fontId="3" fillId="0" borderId="5" xfId="0" applyNumberFormat="1" applyFont="1" applyBorder="1" applyAlignment="1">
      <alignment horizontal="left" vertical="center"/>
    </xf>
    <xf numFmtId="165" fontId="3" fillId="4" borderId="1" xfId="0" applyNumberFormat="1" applyFont="1" applyFill="1" applyBorder="1" applyAlignment="1">
      <alignment horizontal="center" vertical="center"/>
    </xf>
    <xf numFmtId="0" fontId="1" fillId="2" borderId="38" xfId="0" applyFont="1" applyFill="1" applyBorder="1" applyAlignment="1">
      <alignment vertical="center"/>
    </xf>
    <xf numFmtId="0" fontId="1" fillId="2" borderId="0" xfId="0" applyFont="1" applyFill="1" applyAlignment="1">
      <alignment vertical="center"/>
    </xf>
    <xf numFmtId="165" fontId="1" fillId="2" borderId="0" xfId="0" applyNumberFormat="1" applyFont="1" applyFill="1" applyAlignment="1">
      <alignment vertical="center"/>
    </xf>
    <xf numFmtId="166" fontId="1" fillId="2" borderId="33" xfId="0" applyNumberFormat="1" applyFont="1" applyFill="1" applyBorder="1" applyAlignment="1">
      <alignment vertical="center"/>
    </xf>
    <xf numFmtId="166" fontId="1" fillId="0" borderId="44" xfId="0" applyNumberFormat="1" applyFont="1" applyBorder="1" applyAlignment="1">
      <alignment vertical="center"/>
    </xf>
    <xf numFmtId="166" fontId="2" fillId="0" borderId="35" xfId="0" applyNumberFormat="1" applyFont="1" applyBorder="1" applyAlignment="1">
      <alignment horizontal="center" vertical="center"/>
    </xf>
    <xf numFmtId="166" fontId="2" fillId="0" borderId="41" xfId="0" applyNumberFormat="1" applyFont="1" applyBorder="1" applyAlignment="1">
      <alignment horizontal="center" vertical="center"/>
    </xf>
    <xf numFmtId="164" fontId="1" fillId="0" borderId="0" xfId="0" applyNumberFormat="1" applyFont="1" applyAlignment="1">
      <alignment horizontal="center" vertical="center"/>
    </xf>
    <xf numFmtId="166" fontId="3" fillId="0" borderId="1" xfId="0" applyNumberFormat="1" applyFont="1" applyBorder="1" applyAlignment="1">
      <alignment horizontal="center" vertical="center"/>
    </xf>
    <xf numFmtId="165" fontId="5" fillId="0" borderId="1" xfId="0" applyNumberFormat="1" applyFont="1" applyBorder="1" applyAlignment="1">
      <alignment horizontal="center" vertical="center"/>
    </xf>
    <xf numFmtId="165" fontId="5" fillId="0" borderId="10" xfId="0" applyNumberFormat="1" applyFont="1" applyBorder="1" applyAlignment="1">
      <alignment horizontal="center" vertical="center"/>
    </xf>
    <xf numFmtId="165" fontId="5" fillId="0" borderId="17" xfId="0" applyNumberFormat="1" applyFont="1" applyBorder="1" applyAlignment="1">
      <alignment horizontal="center" vertical="center"/>
    </xf>
    <xf numFmtId="1" fontId="5" fillId="4" borderId="18" xfId="0" applyNumberFormat="1" applyFont="1" applyFill="1" applyBorder="1" applyAlignment="1">
      <alignment horizontal="center" vertical="center"/>
    </xf>
    <xf numFmtId="1" fontId="5" fillId="4" borderId="1" xfId="0" applyNumberFormat="1" applyFont="1" applyFill="1" applyBorder="1" applyAlignment="1">
      <alignment horizontal="center" vertical="center"/>
    </xf>
    <xf numFmtId="1" fontId="5" fillId="0" borderId="1" xfId="0" applyNumberFormat="1" applyFont="1" applyBorder="1" applyAlignment="1">
      <alignment horizontal="center" vertical="center"/>
    </xf>
    <xf numFmtId="0" fontId="1" fillId="0" borderId="25" xfId="0" applyFont="1" applyBorder="1" applyAlignment="1">
      <alignment vertical="center"/>
    </xf>
    <xf numFmtId="166" fontId="2" fillId="0" borderId="37" xfId="0" applyNumberFormat="1" applyFont="1" applyBorder="1" applyAlignment="1">
      <alignment horizontal="center" vertical="center"/>
    </xf>
    <xf numFmtId="166" fontId="2" fillId="3" borderId="52" xfId="0" applyNumberFormat="1" applyFont="1" applyFill="1" applyBorder="1" applyAlignment="1">
      <alignment horizontal="center" vertical="center"/>
    </xf>
    <xf numFmtId="0" fontId="3" fillId="0" borderId="54" xfId="0" applyFont="1" applyBorder="1" applyAlignment="1">
      <alignment horizontal="center" vertical="center"/>
    </xf>
    <xf numFmtId="165" fontId="3" fillId="0" borderId="54" xfId="0" applyNumberFormat="1" applyFont="1" applyBorder="1" applyAlignment="1">
      <alignment horizontal="right" vertical="center"/>
    </xf>
    <xf numFmtId="1" fontId="1" fillId="0" borderId="54" xfId="0" applyNumberFormat="1" applyFont="1" applyBorder="1" applyAlignment="1">
      <alignment horizontal="center" vertical="center"/>
    </xf>
    <xf numFmtId="166" fontId="3" fillId="0" borderId="55" xfId="0" applyNumberFormat="1" applyFont="1" applyBorder="1" applyAlignment="1">
      <alignment horizontal="center" vertical="center"/>
    </xf>
    <xf numFmtId="0" fontId="3" fillId="0" borderId="54" xfId="0" applyFont="1" applyBorder="1" applyAlignment="1">
      <alignment horizontal="right" vertical="center"/>
    </xf>
    <xf numFmtId="0" fontId="1" fillId="0" borderId="59" xfId="0" applyFont="1" applyBorder="1" applyAlignment="1">
      <alignment vertical="center"/>
    </xf>
    <xf numFmtId="166" fontId="2" fillId="0" borderId="60" xfId="0" applyNumberFormat="1" applyFont="1" applyBorder="1" applyAlignment="1">
      <alignment horizontal="center" vertical="center"/>
    </xf>
    <xf numFmtId="0" fontId="2" fillId="3" borderId="39" xfId="0" applyFont="1" applyFill="1" applyBorder="1" applyAlignment="1">
      <alignment vertical="center"/>
    </xf>
    <xf numFmtId="0" fontId="2" fillId="3" borderId="13" xfId="0" applyFont="1" applyFill="1" applyBorder="1" applyAlignment="1">
      <alignment vertical="center"/>
    </xf>
    <xf numFmtId="0" fontId="2" fillId="3" borderId="22" xfId="0" applyFont="1" applyFill="1" applyBorder="1" applyAlignment="1">
      <alignment vertical="center"/>
    </xf>
    <xf numFmtId="0" fontId="2" fillId="3" borderId="23" xfId="0" applyFont="1" applyFill="1" applyBorder="1" applyAlignment="1">
      <alignment horizontal="right" vertical="center"/>
    </xf>
    <xf numFmtId="0" fontId="1" fillId="5" borderId="0" xfId="0" applyFont="1" applyFill="1" applyAlignment="1">
      <alignment vertical="center"/>
    </xf>
    <xf numFmtId="0" fontId="3" fillId="0" borderId="2" xfId="0" applyFont="1" applyBorder="1" applyAlignment="1">
      <alignment horizontal="left" vertical="center"/>
    </xf>
    <xf numFmtId="0" fontId="0" fillId="0" borderId="3" xfId="0" applyBorder="1" applyAlignment="1">
      <alignment horizontal="left" vertical="center"/>
    </xf>
    <xf numFmtId="0" fontId="0" fillId="0" borderId="4" xfId="0"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1" xfId="0" applyFont="1" applyBorder="1" applyAlignment="1">
      <alignment horizontal="left" vertical="center"/>
    </xf>
    <xf numFmtId="0" fontId="3" fillId="0" borderId="1" xfId="0" applyFont="1" applyBorder="1" applyAlignment="1">
      <alignment vertical="center"/>
    </xf>
    <xf numFmtId="165" fontId="3" fillId="0" borderId="65" xfId="0" applyNumberFormat="1" applyFont="1" applyBorder="1" applyAlignment="1">
      <alignment horizontal="center" vertical="center"/>
    </xf>
    <xf numFmtId="2" fontId="3" fillId="6" borderId="65" xfId="0" applyNumberFormat="1" applyFont="1" applyFill="1" applyBorder="1" applyAlignment="1">
      <alignment horizontal="center" vertical="center"/>
    </xf>
    <xf numFmtId="2" fontId="3" fillId="0" borderId="65" xfId="0" applyNumberFormat="1" applyFont="1" applyBorder="1" applyAlignment="1">
      <alignment horizontal="center" vertical="center"/>
    </xf>
    <xf numFmtId="0" fontId="3" fillId="0" borderId="65" xfId="0" applyFont="1" applyBorder="1" applyAlignment="1">
      <alignment horizontal="center" vertical="center"/>
    </xf>
    <xf numFmtId="164" fontId="3" fillId="0" borderId="65" xfId="0" applyNumberFormat="1" applyFont="1" applyBorder="1" applyAlignment="1">
      <alignment horizontal="center" vertical="center"/>
    </xf>
    <xf numFmtId="1" fontId="3" fillId="0" borderId="65" xfId="0" applyNumberFormat="1" applyFont="1" applyBorder="1" applyAlignment="1">
      <alignment horizontal="center" vertical="center"/>
    </xf>
    <xf numFmtId="0" fontId="5" fillId="0" borderId="65" xfId="0" applyFont="1" applyBorder="1" applyAlignment="1">
      <alignment horizontal="center"/>
    </xf>
    <xf numFmtId="0" fontId="3" fillId="0" borderId="65" xfId="0" applyFont="1" applyBorder="1" applyAlignment="1">
      <alignment horizontal="center" vertical="center" wrapText="1"/>
    </xf>
    <xf numFmtId="0" fontId="3" fillId="0" borderId="65" xfId="0" applyFont="1" applyBorder="1" applyAlignment="1">
      <alignment horizontal="left" vertical="center"/>
    </xf>
    <xf numFmtId="0" fontId="3" fillId="0" borderId="65" xfId="0" applyFont="1" applyBorder="1" applyAlignment="1">
      <alignment horizontal="right" vertical="center"/>
    </xf>
    <xf numFmtId="7" fontId="5" fillId="0" borderId="65" xfId="0" applyNumberFormat="1" applyFont="1" applyBorder="1" applyAlignment="1">
      <alignment horizontal="center"/>
    </xf>
    <xf numFmtId="0" fontId="3" fillId="0" borderId="65" xfId="0" applyFont="1" applyBorder="1" applyAlignment="1">
      <alignment vertical="center"/>
    </xf>
    <xf numFmtId="44" fontId="5" fillId="0" borderId="65" xfId="0" applyNumberFormat="1" applyFont="1" applyBorder="1"/>
    <xf numFmtId="168" fontId="3" fillId="0" borderId="65" xfId="0" applyNumberFormat="1" applyFont="1" applyBorder="1" applyAlignment="1">
      <alignment horizontal="center" vertical="center"/>
    </xf>
    <xf numFmtId="0" fontId="5" fillId="0" borderId="65" xfId="0" applyFont="1" applyBorder="1" applyAlignment="1">
      <alignment horizontal="left" vertical="center"/>
    </xf>
    <xf numFmtId="0" fontId="5" fillId="0" borderId="65" xfId="0" applyFont="1" applyBorder="1" applyAlignment="1">
      <alignment vertical="center"/>
    </xf>
    <xf numFmtId="0" fontId="5" fillId="0" borderId="65" xfId="0" applyFont="1" applyBorder="1" applyAlignment="1">
      <alignment horizontal="center" vertical="center"/>
    </xf>
    <xf numFmtId="165" fontId="5" fillId="0" borderId="65" xfId="0" applyNumberFormat="1" applyFont="1" applyBorder="1" applyAlignment="1">
      <alignment horizontal="center" vertical="center"/>
    </xf>
    <xf numFmtId="0" fontId="6" fillId="0" borderId="65" xfId="0" applyFont="1" applyBorder="1" applyAlignment="1">
      <alignment horizontal="center" vertical="center"/>
    </xf>
    <xf numFmtId="0" fontId="3" fillId="0" borderId="0" xfId="0" applyFont="1" applyAlignment="1">
      <alignment vertical="center"/>
    </xf>
    <xf numFmtId="165" fontId="3" fillId="0" borderId="0" xfId="0" applyNumberFormat="1" applyFont="1" applyAlignment="1">
      <alignment vertical="center"/>
    </xf>
    <xf numFmtId="166" fontId="3" fillId="0" borderId="0" xfId="0" applyNumberFormat="1" applyFont="1" applyAlignment="1">
      <alignment vertical="center"/>
    </xf>
    <xf numFmtId="0" fontId="16" fillId="0" borderId="11" xfId="0" applyFont="1" applyBorder="1" applyAlignment="1">
      <alignment vertical="center"/>
    </xf>
    <xf numFmtId="165" fontId="16" fillId="0" borderId="11" xfId="0" applyNumberFormat="1" applyFont="1" applyBorder="1" applyAlignment="1">
      <alignment vertical="center"/>
    </xf>
    <xf numFmtId="0" fontId="1" fillId="0" borderId="38" xfId="0" applyFont="1" applyBorder="1" applyAlignment="1">
      <alignment vertical="center"/>
    </xf>
    <xf numFmtId="166" fontId="1" fillId="0" borderId="33" xfId="0" applyNumberFormat="1" applyFont="1" applyBorder="1" applyAlignment="1">
      <alignment vertical="center"/>
    </xf>
    <xf numFmtId="166" fontId="16" fillId="0" borderId="66" xfId="0" applyNumberFormat="1" applyFont="1" applyBorder="1" applyAlignment="1">
      <alignment vertical="center"/>
    </xf>
    <xf numFmtId="165" fontId="3" fillId="0" borderId="6" xfId="0" applyNumberFormat="1" applyFont="1" applyBorder="1" applyAlignment="1">
      <alignment horizontal="center" vertical="center"/>
    </xf>
    <xf numFmtId="0" fontId="3" fillId="0" borderId="5" xfId="0" applyFont="1" applyBorder="1" applyAlignment="1">
      <alignment vertical="center"/>
    </xf>
    <xf numFmtId="0" fontId="5" fillId="4" borderId="5" xfId="0" applyFont="1" applyFill="1" applyBorder="1" applyAlignment="1">
      <alignment vertical="center"/>
    </xf>
    <xf numFmtId="165" fontId="2" fillId="0" borderId="6" xfId="0" applyNumberFormat="1" applyFont="1" applyBorder="1" applyAlignment="1">
      <alignment horizontal="center" vertical="center"/>
    </xf>
    <xf numFmtId="0" fontId="5" fillId="0" borderId="5" xfId="0" applyFont="1" applyBorder="1" applyAlignment="1">
      <alignment horizontal="left" vertical="center"/>
    </xf>
    <xf numFmtId="165" fontId="5" fillId="0" borderId="6" xfId="0" applyNumberFormat="1" applyFont="1" applyBorder="1" applyAlignment="1">
      <alignment horizontal="center" vertical="center"/>
    </xf>
    <xf numFmtId="0" fontId="5" fillId="0" borderId="5" xfId="0" applyFont="1" applyBorder="1" applyAlignment="1">
      <alignment vertical="center"/>
    </xf>
    <xf numFmtId="0" fontId="5" fillId="4" borderId="5" xfId="0" applyFont="1" applyFill="1" applyBorder="1"/>
    <xf numFmtId="0" fontId="5" fillId="0" borderId="5" xfId="0" applyFont="1" applyBorder="1"/>
    <xf numFmtId="0" fontId="3" fillId="0" borderId="5" xfId="0" applyFont="1" applyBorder="1"/>
    <xf numFmtId="0" fontId="3" fillId="4" borderId="5" xfId="0" applyFont="1" applyFill="1" applyBorder="1"/>
    <xf numFmtId="165" fontId="3" fillId="3" borderId="6" xfId="0" applyNumberFormat="1" applyFont="1" applyFill="1" applyBorder="1" applyAlignment="1">
      <alignment horizontal="center" vertical="center"/>
    </xf>
    <xf numFmtId="0" fontId="16" fillId="0" borderId="67" xfId="0" applyFont="1" applyBorder="1" applyAlignment="1">
      <alignment vertical="center"/>
    </xf>
    <xf numFmtId="0" fontId="3" fillId="0" borderId="2" xfId="0" applyFont="1" applyBorder="1" applyAlignment="1">
      <alignment horizontal="left" vertical="center"/>
    </xf>
    <xf numFmtId="0" fontId="0" fillId="0" borderId="3" xfId="0" applyBorder="1" applyAlignment="1">
      <alignment horizontal="left" vertical="center"/>
    </xf>
    <xf numFmtId="0" fontId="0" fillId="0" borderId="4" xfId="0" applyBorder="1" applyAlignment="1">
      <alignment horizontal="left" vertical="center"/>
    </xf>
    <xf numFmtId="0" fontId="3" fillId="0" borderId="53" xfId="0" applyFont="1" applyBorder="1" applyAlignment="1">
      <alignment horizontal="left" vertical="center"/>
    </xf>
    <xf numFmtId="0" fontId="3" fillId="0" borderId="56" xfId="0" applyFont="1" applyBorder="1" applyAlignment="1">
      <alignment horizontal="left" vertical="center"/>
    </xf>
    <xf numFmtId="0" fontId="3" fillId="0" borderId="57" xfId="0" applyFont="1" applyBorder="1" applyAlignment="1">
      <alignment horizontal="left" vertical="center"/>
    </xf>
    <xf numFmtId="0" fontId="2" fillId="0" borderId="58" xfId="0" applyFont="1" applyBorder="1" applyAlignment="1">
      <alignment horizontal="right" vertical="center"/>
    </xf>
    <xf numFmtId="0" fontId="2" fillId="0" borderId="26" xfId="0" applyFont="1" applyBorder="1" applyAlignment="1">
      <alignment horizontal="right" vertical="center"/>
    </xf>
    <xf numFmtId="0" fontId="2" fillId="0" borderId="61" xfId="0" applyFont="1" applyBorder="1" applyAlignment="1">
      <alignment horizontal="right" vertical="center"/>
    </xf>
    <xf numFmtId="0" fontId="0" fillId="0" borderId="19" xfId="0" applyBorder="1" applyAlignment="1">
      <alignment vertical="center" wrapText="1"/>
    </xf>
    <xf numFmtId="0" fontId="0" fillId="0" borderId="0" xfId="0" applyAlignment="1">
      <alignment vertical="center" wrapText="1"/>
    </xf>
    <xf numFmtId="0" fontId="1" fillId="0" borderId="19" xfId="0" applyFont="1" applyBorder="1" applyAlignment="1">
      <alignment vertical="center" wrapText="1"/>
    </xf>
    <xf numFmtId="0" fontId="1" fillId="0" borderId="0" xfId="0" applyFont="1" applyAlignment="1">
      <alignment vertical="center" wrapText="1"/>
    </xf>
    <xf numFmtId="2" fontId="1" fillId="0" borderId="0" xfId="0" applyNumberFormat="1" applyFont="1" applyAlignment="1">
      <alignment horizontal="center" vertical="center"/>
    </xf>
    <xf numFmtId="0" fontId="2" fillId="0" borderId="18" xfId="0" applyFont="1" applyBorder="1" applyAlignment="1">
      <alignment horizontal="center" vertical="center" wrapText="1"/>
    </xf>
    <xf numFmtId="0" fontId="2" fillId="0" borderId="23" xfId="0" applyFont="1" applyBorder="1" applyAlignment="1">
      <alignment horizontal="center" vertical="center" wrapText="1"/>
    </xf>
    <xf numFmtId="166" fontId="2" fillId="0" borderId="6" xfId="0" applyNumberFormat="1" applyFont="1" applyBorder="1" applyAlignment="1">
      <alignment horizontal="center" vertical="center"/>
    </xf>
    <xf numFmtId="166" fontId="2" fillId="0" borderId="9" xfId="0" applyNumberFormat="1" applyFont="1" applyBorder="1" applyAlignment="1">
      <alignment horizontal="center" vertical="center"/>
    </xf>
    <xf numFmtId="0" fontId="3" fillId="0" borderId="15" xfId="0" applyFont="1" applyBorder="1" applyAlignment="1">
      <alignment horizontal="left" vertical="center"/>
    </xf>
    <xf numFmtId="0" fontId="0" fillId="0" borderId="15" xfId="0" applyBorder="1" applyAlignment="1">
      <alignment horizontal="left" vertical="center"/>
    </xf>
    <xf numFmtId="0" fontId="2" fillId="0" borderId="36" xfId="0" applyFont="1" applyBorder="1" applyAlignment="1">
      <alignment horizontal="right" vertical="center"/>
    </xf>
    <xf numFmtId="0" fontId="2" fillId="0" borderId="25" xfId="0" applyFont="1" applyBorder="1" applyAlignment="1">
      <alignment horizontal="right" vertical="center"/>
    </xf>
    <xf numFmtId="0" fontId="2" fillId="2" borderId="20" xfId="0" applyFont="1" applyFill="1" applyBorder="1" applyAlignment="1">
      <alignment vertical="center"/>
    </xf>
    <xf numFmtId="0" fontId="4" fillId="0" borderId="20" xfId="0" applyFont="1" applyBorder="1" applyAlignment="1">
      <alignment vertical="center"/>
    </xf>
    <xf numFmtId="0" fontId="2" fillId="0" borderId="5" xfId="0" applyFont="1" applyBorder="1" applyAlignment="1">
      <alignment horizontal="center" vertical="center"/>
    </xf>
    <xf numFmtId="0" fontId="2" fillId="0" borderId="7" xfId="0"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2" fillId="0" borderId="21" xfId="0" applyFont="1" applyBorder="1" applyAlignment="1">
      <alignment horizontal="center" vertical="center"/>
    </xf>
    <xf numFmtId="0" fontId="2" fillId="0" borderId="13" xfId="0" applyFont="1" applyBorder="1" applyAlignment="1">
      <alignment horizontal="center" vertical="center"/>
    </xf>
    <xf numFmtId="0" fontId="2" fillId="0" borderId="22" xfId="0" applyFont="1" applyBorder="1" applyAlignment="1">
      <alignment horizontal="center" vertical="center"/>
    </xf>
    <xf numFmtId="0" fontId="2" fillId="0" borderId="1" xfId="0" applyFont="1" applyBorder="1" applyAlignment="1">
      <alignment horizontal="center" vertical="center"/>
    </xf>
    <xf numFmtId="0" fontId="2" fillId="0" borderId="8" xfId="0" applyFont="1" applyBorder="1" applyAlignment="1">
      <alignment horizontal="center" vertical="center"/>
    </xf>
    <xf numFmtId="165" fontId="2" fillId="0" borderId="18" xfId="0" applyNumberFormat="1" applyFont="1" applyBorder="1" applyAlignment="1">
      <alignment horizontal="center" vertical="center"/>
    </xf>
    <xf numFmtId="165" fontId="0" fillId="0" borderId="23" xfId="0" applyNumberFormat="1" applyBorder="1" applyAlignment="1">
      <alignment horizontal="center" vertical="center"/>
    </xf>
    <xf numFmtId="0" fontId="3" fillId="0" borderId="2" xfId="0" applyFont="1" applyBorder="1" applyAlignment="1">
      <alignment horizontal="left" vertical="center" wrapText="1"/>
    </xf>
    <xf numFmtId="0" fontId="2" fillId="0" borderId="46" xfId="0" applyFont="1" applyBorder="1" applyAlignment="1">
      <alignment horizontal="right" vertical="center"/>
    </xf>
    <xf numFmtId="0" fontId="2" fillId="0" borderId="47" xfId="0" applyFont="1" applyBorder="1" applyAlignment="1">
      <alignment horizontal="right" vertical="center"/>
    </xf>
    <xf numFmtId="0" fontId="2" fillId="0" borderId="48" xfId="0" applyFont="1" applyBorder="1" applyAlignment="1">
      <alignment horizontal="right" vertical="center"/>
    </xf>
    <xf numFmtId="0" fontId="2" fillId="2" borderId="24" xfId="0" applyFont="1" applyFill="1" applyBorder="1" applyAlignment="1">
      <alignment vertical="center"/>
    </xf>
    <xf numFmtId="0" fontId="4" fillId="0" borderId="24" xfId="0" applyFont="1" applyBorder="1" applyAlignment="1">
      <alignment vertical="center"/>
    </xf>
    <xf numFmtId="0" fontId="2" fillId="0" borderId="34" xfId="0" applyFont="1" applyBorder="1" applyAlignment="1">
      <alignment horizontal="righ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2" xfId="0" applyFont="1" applyBorder="1" applyAlignment="1">
      <alignment vertical="center"/>
    </xf>
    <xf numFmtId="0" fontId="3" fillId="0" borderId="3" xfId="0" applyFont="1" applyBorder="1" applyAlignment="1">
      <alignment vertical="center"/>
    </xf>
    <xf numFmtId="0" fontId="3" fillId="0" borderId="4" xfId="0" applyFont="1" applyBorder="1" applyAlignment="1">
      <alignment vertical="center"/>
    </xf>
    <xf numFmtId="0" fontId="2" fillId="0" borderId="40" xfId="0" applyFont="1" applyBorder="1" applyAlignment="1">
      <alignment horizontal="right" vertical="center"/>
    </xf>
    <xf numFmtId="0" fontId="2" fillId="0" borderId="42" xfId="0" applyFont="1" applyBorder="1" applyAlignment="1">
      <alignment horizontal="right" vertical="center"/>
    </xf>
    <xf numFmtId="0" fontId="2" fillId="0" borderId="43" xfId="0" applyFont="1" applyBorder="1" applyAlignment="1">
      <alignment horizontal="right" vertical="center"/>
    </xf>
    <xf numFmtId="0" fontId="2" fillId="2" borderId="11" xfId="0" applyFont="1" applyFill="1" applyBorder="1" applyAlignment="1">
      <alignment vertical="center"/>
    </xf>
    <xf numFmtId="166" fontId="2" fillId="0" borderId="51" xfId="0" applyNumberFormat="1" applyFont="1" applyBorder="1" applyAlignment="1">
      <alignment horizontal="center" vertical="center"/>
    </xf>
    <xf numFmtId="0" fontId="2" fillId="0" borderId="45" xfId="0" applyFont="1" applyBorder="1" applyAlignment="1">
      <alignment horizontal="center" vertical="center"/>
    </xf>
    <xf numFmtId="0" fontId="2" fillId="0" borderId="19" xfId="0" applyFont="1" applyBorder="1" applyAlignment="1">
      <alignment horizontal="center" vertical="center"/>
    </xf>
    <xf numFmtId="0" fontId="2" fillId="0" borderId="0" xfId="0" applyFont="1" applyAlignment="1">
      <alignment horizontal="center" vertical="center"/>
    </xf>
    <xf numFmtId="0" fontId="2" fillId="0" borderId="49" xfId="0" applyFont="1" applyBorder="1" applyAlignment="1">
      <alignment horizontal="center" vertical="center"/>
    </xf>
    <xf numFmtId="0" fontId="2" fillId="0" borderId="18" xfId="0" applyFont="1" applyBorder="1" applyAlignment="1">
      <alignment horizontal="center" vertical="center"/>
    </xf>
    <xf numFmtId="165" fontId="0" fillId="0" borderId="50" xfId="0" applyNumberFormat="1" applyBorder="1" applyAlignment="1">
      <alignment horizontal="center" vertical="center"/>
    </xf>
    <xf numFmtId="0" fontId="2" fillId="0" borderId="50" xfId="0" applyFont="1" applyBorder="1" applyAlignment="1">
      <alignment horizontal="center" vertical="center" wrapText="1"/>
    </xf>
    <xf numFmtId="0" fontId="3" fillId="0" borderId="1" xfId="0" applyFont="1" applyBorder="1" applyAlignment="1">
      <alignment horizontal="left" vertical="center"/>
    </xf>
    <xf numFmtId="0" fontId="0" fillId="0" borderId="42" xfId="0" applyBorder="1" applyAlignment="1">
      <alignment horizontal="right" vertical="center"/>
    </xf>
    <xf numFmtId="0" fontId="0" fillId="0" borderId="43" xfId="0" applyBorder="1" applyAlignment="1">
      <alignment horizontal="right" vertical="center"/>
    </xf>
    <xf numFmtId="0" fontId="3" fillId="0" borderId="17" xfId="0" applyFont="1" applyBorder="1" applyAlignment="1">
      <alignment horizontal="left" vertical="center"/>
    </xf>
    <xf numFmtId="0" fontId="3" fillId="0" borderId="11" xfId="0" applyFont="1" applyBorder="1" applyAlignment="1">
      <alignment horizontal="left" vertical="center"/>
    </xf>
    <xf numFmtId="0" fontId="3" fillId="0" borderId="12" xfId="0" applyFont="1" applyBorder="1" applyAlignment="1">
      <alignment horizontal="left" vertical="center"/>
    </xf>
    <xf numFmtId="0" fontId="3" fillId="0" borderId="65" xfId="0" applyFont="1" applyBorder="1" applyAlignment="1">
      <alignment horizontal="left" vertical="center"/>
    </xf>
    <xf numFmtId="0" fontId="1" fillId="0" borderId="67" xfId="0" applyFont="1" applyBorder="1" applyAlignment="1">
      <alignment horizontal="left" vertical="top" wrapText="1"/>
    </xf>
    <xf numFmtId="0" fontId="1" fillId="0" borderId="11" xfId="0" applyFont="1" applyBorder="1" applyAlignment="1">
      <alignment horizontal="left" vertical="top"/>
    </xf>
    <xf numFmtId="0" fontId="1" fillId="0" borderId="66" xfId="0" applyFont="1" applyBorder="1" applyAlignment="1">
      <alignment horizontal="left" vertical="top"/>
    </xf>
    <xf numFmtId="0" fontId="20" fillId="0" borderId="38" xfId="0" applyFont="1" applyBorder="1" applyAlignment="1">
      <alignment horizontal="left" vertical="center"/>
    </xf>
    <xf numFmtId="0" fontId="20" fillId="0" borderId="0" xfId="0" applyFont="1" applyAlignment="1">
      <alignment horizontal="left" vertical="center"/>
    </xf>
    <xf numFmtId="0" fontId="20" fillId="0" borderId="33" xfId="0" applyFont="1" applyBorder="1" applyAlignment="1">
      <alignment horizontal="left" vertical="center"/>
    </xf>
    <xf numFmtId="0" fontId="16" fillId="0" borderId="67" xfId="0" applyFont="1" applyBorder="1" applyAlignment="1">
      <alignment horizontal="left" vertical="center"/>
    </xf>
    <xf numFmtId="0" fontId="16" fillId="0" borderId="11" xfId="0" applyFont="1" applyBorder="1" applyAlignment="1">
      <alignment horizontal="left" vertical="center"/>
    </xf>
    <xf numFmtId="0" fontId="16" fillId="0" borderId="66" xfId="0" applyFont="1" applyBorder="1" applyAlignment="1">
      <alignment horizontal="left" vertical="center"/>
    </xf>
    <xf numFmtId="0" fontId="17" fillId="0" borderId="27" xfId="0" applyFont="1" applyBorder="1" applyAlignment="1">
      <alignment horizontal="center" vertical="center" wrapText="1"/>
    </xf>
    <xf numFmtId="0" fontId="18" fillId="0" borderId="28" xfId="0" applyFont="1" applyBorder="1" applyAlignment="1">
      <alignment horizontal="center" vertical="center"/>
    </xf>
    <xf numFmtId="0" fontId="18" fillId="0" borderId="29" xfId="0" applyFont="1" applyBorder="1" applyAlignment="1">
      <alignment horizontal="center" vertical="center"/>
    </xf>
    <xf numFmtId="0" fontId="19" fillId="11" borderId="38" xfId="0" applyFont="1" applyFill="1" applyBorder="1" applyAlignment="1">
      <alignment horizontal="left" vertical="center"/>
    </xf>
    <xf numFmtId="0" fontId="19" fillId="11" borderId="0" xfId="0" applyFont="1" applyFill="1" applyAlignment="1">
      <alignment horizontal="left" vertical="center"/>
    </xf>
    <xf numFmtId="0" fontId="19" fillId="11" borderId="33" xfId="0" applyFont="1" applyFill="1" applyBorder="1" applyAlignment="1">
      <alignment horizontal="left" vertical="center"/>
    </xf>
    <xf numFmtId="0" fontId="0" fillId="0" borderId="65" xfId="0" applyBorder="1" applyAlignment="1">
      <alignment horizontal="left" vertical="center"/>
    </xf>
    <xf numFmtId="0" fontId="2" fillId="0" borderId="65" xfId="0" applyFont="1" applyBorder="1" applyAlignment="1">
      <alignment horizontal="right" vertical="center"/>
    </xf>
    <xf numFmtId="0" fontId="2" fillId="0" borderId="65" xfId="0" applyFont="1" applyBorder="1" applyAlignment="1">
      <alignment horizontal="center" vertical="center"/>
    </xf>
    <xf numFmtId="0" fontId="2" fillId="0" borderId="6" xfId="0" applyFont="1" applyBorder="1" applyAlignment="1">
      <alignment horizontal="center" vertical="center"/>
    </xf>
    <xf numFmtId="0" fontId="14" fillId="0" borderId="39" xfId="0" applyFont="1" applyBorder="1" applyAlignment="1">
      <alignment horizontal="center" vertical="center"/>
    </xf>
    <xf numFmtId="0" fontId="14" fillId="0" borderId="13" xfId="0" applyFont="1" applyBorder="1" applyAlignment="1">
      <alignment horizontal="center" vertical="center"/>
    </xf>
    <xf numFmtId="0" fontId="14" fillId="0" borderId="68" xfId="0" applyFont="1" applyBorder="1" applyAlignment="1">
      <alignment horizontal="center" vertical="center"/>
    </xf>
    <xf numFmtId="0" fontId="3" fillId="0" borderId="65" xfId="0" applyFont="1" applyBorder="1" applyAlignment="1">
      <alignment vertical="center"/>
    </xf>
    <xf numFmtId="0" fontId="2" fillId="2" borderId="5" xfId="0" applyFont="1" applyFill="1" applyBorder="1" applyAlignment="1">
      <alignment vertical="center"/>
    </xf>
    <xf numFmtId="0" fontId="2" fillId="2" borderId="65" xfId="0" applyFont="1" applyFill="1" applyBorder="1" applyAlignment="1">
      <alignment vertical="center"/>
    </xf>
    <xf numFmtId="0" fontId="2" fillId="2" borderId="6" xfId="0" applyFont="1" applyFill="1" applyBorder="1" applyAlignment="1">
      <alignment vertical="center"/>
    </xf>
    <xf numFmtId="165" fontId="2" fillId="0" borderId="65" xfId="0" applyNumberFormat="1" applyFont="1" applyBorder="1" applyAlignment="1">
      <alignment horizontal="center" vertical="center"/>
    </xf>
    <xf numFmtId="0" fontId="2" fillId="7" borderId="5" xfId="0" applyFont="1" applyFill="1" applyBorder="1" applyAlignment="1">
      <alignment horizontal="center" vertical="center"/>
    </xf>
    <xf numFmtId="0" fontId="2" fillId="7" borderId="65" xfId="0" applyFont="1" applyFill="1" applyBorder="1" applyAlignment="1">
      <alignment horizontal="center" vertical="center"/>
    </xf>
    <xf numFmtId="0" fontId="2" fillId="7" borderId="6" xfId="0" applyFont="1" applyFill="1" applyBorder="1" applyAlignment="1">
      <alignment horizontal="center" vertical="center"/>
    </xf>
    <xf numFmtId="0" fontId="2" fillId="0" borderId="65" xfId="0" applyFont="1" applyBorder="1" applyAlignment="1">
      <alignment horizontal="center" vertical="center" wrapText="1"/>
    </xf>
    <xf numFmtId="0" fontId="2" fillId="0" borderId="5" xfId="0" applyFont="1" applyBorder="1" applyAlignment="1">
      <alignment horizontal="right" vertical="center"/>
    </xf>
    <xf numFmtId="0" fontId="3" fillId="0" borderId="65" xfId="0" applyFont="1" applyBorder="1" applyAlignment="1">
      <alignment horizontal="left" vertical="center" wrapText="1"/>
    </xf>
    <xf numFmtId="0" fontId="5" fillId="0" borderId="65" xfId="0" applyFont="1" applyBorder="1" applyAlignment="1">
      <alignment horizontal="left" vertical="center" wrapText="1"/>
    </xf>
    <xf numFmtId="0" fontId="5" fillId="0" borderId="65" xfId="0" applyFont="1" applyBorder="1" applyAlignment="1">
      <alignment horizontal="left" vertical="center"/>
    </xf>
    <xf numFmtId="2" fontId="3" fillId="0" borderId="65" xfId="0" applyNumberFormat="1" applyFont="1" applyBorder="1" applyAlignment="1">
      <alignment horizontal="left" vertical="center"/>
    </xf>
    <xf numFmtId="0" fontId="2" fillId="3" borderId="5" xfId="0" applyFont="1" applyFill="1" applyBorder="1" applyAlignment="1">
      <alignment horizontal="right" vertical="center"/>
    </xf>
    <xf numFmtId="0" fontId="2" fillId="3" borderId="65" xfId="0" applyFont="1" applyFill="1" applyBorder="1" applyAlignment="1">
      <alignment horizontal="right" vertical="center"/>
    </xf>
    <xf numFmtId="0" fontId="14" fillId="10" borderId="38" xfId="0" applyFont="1" applyFill="1" applyBorder="1" applyAlignment="1">
      <alignment horizontal="center" vertical="center"/>
    </xf>
    <xf numFmtId="0" fontId="14" fillId="10" borderId="0" xfId="0" applyFont="1" applyFill="1" applyAlignment="1">
      <alignment horizontal="center" vertical="center"/>
    </xf>
    <xf numFmtId="0" fontId="14" fillId="10" borderId="33" xfId="0" applyFont="1" applyFill="1" applyBorder="1" applyAlignment="1">
      <alignment horizontal="center" vertical="center"/>
    </xf>
    <xf numFmtId="0" fontId="3" fillId="0" borderId="65" xfId="0" applyFont="1" applyBorder="1" applyAlignment="1">
      <alignment vertical="center" wrapText="1"/>
    </xf>
    <xf numFmtId="0" fontId="2" fillId="0" borderId="65" xfId="0" applyFont="1" applyBorder="1" applyAlignment="1">
      <alignment vertical="center"/>
    </xf>
    <xf numFmtId="0" fontId="2" fillId="0" borderId="6" xfId="0" applyFont="1" applyBorder="1" applyAlignment="1">
      <alignment vertical="center"/>
    </xf>
    <xf numFmtId="0" fontId="3" fillId="8" borderId="5" xfId="0" applyFont="1" applyFill="1" applyBorder="1" applyAlignment="1">
      <alignment horizontal="center" vertical="center" wrapText="1"/>
    </xf>
    <xf numFmtId="0" fontId="3" fillId="8" borderId="65" xfId="0" applyFont="1" applyFill="1" applyBorder="1" applyAlignment="1">
      <alignment horizontal="center" vertical="center"/>
    </xf>
    <xf numFmtId="0" fontId="3" fillId="8" borderId="6" xfId="0" applyFont="1" applyFill="1" applyBorder="1" applyAlignment="1">
      <alignment horizontal="center" vertical="center"/>
    </xf>
    <xf numFmtId="0" fontId="14" fillId="0" borderId="38" xfId="0" applyFont="1" applyBorder="1" applyAlignment="1">
      <alignment horizontal="left" vertical="center"/>
    </xf>
    <xf numFmtId="0" fontId="14" fillId="0" borderId="0" xfId="0" applyFont="1" applyAlignment="1">
      <alignment horizontal="left" vertical="center"/>
    </xf>
    <xf numFmtId="0" fontId="14" fillId="0" borderId="33" xfId="0" applyFont="1" applyBorder="1" applyAlignment="1">
      <alignment horizontal="left" vertical="center"/>
    </xf>
    <xf numFmtId="0" fontId="19" fillId="0" borderId="67" xfId="0" applyFont="1" applyBorder="1" applyAlignment="1">
      <alignment horizontal="left" vertical="center"/>
    </xf>
    <xf numFmtId="0" fontId="19" fillId="0" borderId="11" xfId="0" applyFont="1" applyBorder="1" applyAlignment="1">
      <alignment horizontal="left" vertical="center"/>
    </xf>
    <xf numFmtId="0" fontId="19" fillId="0" borderId="66" xfId="0" applyFont="1" applyBorder="1" applyAlignment="1">
      <alignment horizontal="left" vertical="center"/>
    </xf>
    <xf numFmtId="0" fontId="2" fillId="0" borderId="5" xfId="0" applyFont="1" applyBorder="1" applyAlignment="1">
      <alignment horizontal="right" vertical="center" wrapText="1"/>
    </xf>
    <xf numFmtId="0" fontId="2" fillId="0" borderId="65" xfId="0" applyFont="1" applyBorder="1" applyAlignment="1">
      <alignment horizontal="right" vertical="center" wrapText="1"/>
    </xf>
    <xf numFmtId="0" fontId="0" fillId="0" borderId="3" xfId="0" applyBorder="1" applyAlignment="1">
      <alignment vertical="center"/>
    </xf>
    <xf numFmtId="0" fontId="0" fillId="0" borderId="4" xfId="0" applyBorder="1" applyAlignment="1">
      <alignment vertical="center"/>
    </xf>
    <xf numFmtId="0" fontId="3" fillId="0" borderId="2" xfId="0" applyFont="1" applyFill="1" applyBorder="1" applyAlignment="1">
      <alignment vertical="center"/>
    </xf>
    <xf numFmtId="0" fontId="0" fillId="0" borderId="3" xfId="0" applyFill="1" applyBorder="1" applyAlignment="1">
      <alignment vertical="center"/>
    </xf>
    <xf numFmtId="0" fontId="0" fillId="0" borderId="4" xfId="0" applyFill="1" applyBorder="1" applyAlignment="1">
      <alignment vertical="center"/>
    </xf>
  </cellXfs>
  <cellStyles count="11">
    <cellStyle name="ContentsHyperlink" xfId="2" xr:uid="{B759A500-31B5-4134-A251-FF93CE55480D}"/>
    <cellStyle name="Date" xfId="3" xr:uid="{45A93D75-746E-4593-99A2-97309447E0D4}"/>
    <cellStyle name="Heading" xfId="4" xr:uid="{94866A32-0CC8-482B-89C0-C2B3C3C96178}"/>
    <cellStyle name="Normal" xfId="0" builtinId="0"/>
    <cellStyle name="Normal 2" xfId="1" xr:uid="{76A2E551-C31B-4660-A441-015C0A1AB28D}"/>
    <cellStyle name="OCCC" xfId="5" xr:uid="{5AFB90B7-4A1E-457B-83F5-6E5823ECFA0E}"/>
    <cellStyle name="Occc5" xfId="6" xr:uid="{BDC74E09-A594-4EC0-8508-CE295708EF7E}"/>
    <cellStyle name="Occc5 2" xfId="10" xr:uid="{1D86CF78-35E4-4D07-AD39-8E0E3F2FF4B2}"/>
    <cellStyle name="OCCC-9" xfId="7" xr:uid="{E9FF1042-6677-4D0D-B7D8-5B4C3FD5C104}"/>
    <cellStyle name="tair treads," xfId="8" xr:uid="{6E080C1A-825D-4C81-8DA8-6FD61C95AF01}"/>
    <cellStyle name="timel" xfId="9" xr:uid="{B69645AF-6D35-47BB-8102-6257BE4ACE6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3.xml"/><Relationship Id="rId5" Type="http://schemas.openxmlformats.org/officeDocument/2006/relationships/styles" Target="styles.xml"/><Relationship Id="rId10" Type="http://schemas.openxmlformats.org/officeDocument/2006/relationships/customXml" Target="../customXml/item2.xml"/><Relationship Id="rId4" Type="http://schemas.openxmlformats.org/officeDocument/2006/relationships/theme" Target="theme/theme1.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142876</xdr:colOff>
      <xdr:row>0</xdr:row>
      <xdr:rowOff>0</xdr:rowOff>
    </xdr:from>
    <xdr:to>
      <xdr:col>3</xdr:col>
      <xdr:colOff>91441</xdr:colOff>
      <xdr:row>1</xdr:row>
      <xdr:rowOff>514068</xdr:rowOff>
    </xdr:to>
    <xdr:pic>
      <xdr:nvPicPr>
        <xdr:cNvPr id="2" name="Picture 1">
          <a:extLst>
            <a:ext uri="{FF2B5EF4-FFF2-40B4-BE49-F238E27FC236}">
              <a16:creationId xmlns:a16="http://schemas.microsoft.com/office/drawing/2014/main" id="{BBA8F5A1-F932-68C3-E88A-5120525ADF0E}"/>
            </a:ext>
          </a:extLst>
        </xdr:cNvPr>
        <xdr:cNvPicPr>
          <a:picLocks noChangeAspect="1"/>
        </xdr:cNvPicPr>
      </xdr:nvPicPr>
      <xdr:blipFill>
        <a:blip xmlns:r="http://schemas.openxmlformats.org/officeDocument/2006/relationships" r:embed="rId1"/>
        <a:stretch>
          <a:fillRect/>
        </a:stretch>
      </xdr:blipFill>
      <xdr:spPr>
        <a:xfrm>
          <a:off x="142876" y="0"/>
          <a:ext cx="2114550" cy="796008"/>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07C168-EF42-47BF-A4B2-79AB71DDF359}">
  <dimension ref="A1:I170"/>
  <sheetViews>
    <sheetView topLeftCell="A70" zoomScale="85" zoomScaleNormal="85" workbookViewId="0">
      <selection activeCell="H88" sqref="H88:H89"/>
    </sheetView>
  </sheetViews>
  <sheetFormatPr defaultColWidth="9.33203125" defaultRowHeight="17.25" customHeight="1" x14ac:dyDescent="0.3"/>
  <cols>
    <col min="1" max="1" width="11.6640625" style="1" bestFit="1" customWidth="1"/>
    <col min="2" max="4" width="9.33203125" style="1"/>
    <col min="5" max="5" width="42.33203125" style="1" customWidth="1"/>
    <col min="6" max="6" width="7" style="1" customWidth="1"/>
    <col min="7" max="7" width="12.6640625" style="4" customWidth="1"/>
    <col min="8" max="8" width="10.44140625" style="1" customWidth="1"/>
    <col min="9" max="9" width="11.33203125" style="6" customWidth="1"/>
    <col min="10" max="10" width="9.33203125" style="1"/>
    <col min="11" max="11" width="10.6640625" style="1" bestFit="1" customWidth="1"/>
    <col min="12" max="15" width="6" style="1" bestFit="1" customWidth="1"/>
    <col min="16" max="16384" width="9.33203125" style="1"/>
  </cols>
  <sheetData>
    <row r="1" spans="1:9" ht="17.25" customHeight="1" thickBot="1" x14ac:dyDescent="0.35"/>
    <row r="2" spans="1:9" ht="16.95" customHeight="1" x14ac:dyDescent="0.3">
      <c r="A2" s="17"/>
      <c r="B2" s="132" t="s">
        <v>0</v>
      </c>
      <c r="C2" s="133"/>
      <c r="D2" s="133"/>
      <c r="E2" s="133"/>
      <c r="F2" s="18"/>
      <c r="G2" s="19"/>
      <c r="H2" s="18"/>
      <c r="I2" s="20"/>
    </row>
    <row r="3" spans="1:9" ht="17.25" customHeight="1" x14ac:dyDescent="0.3">
      <c r="A3" s="134" t="s">
        <v>1</v>
      </c>
      <c r="B3" s="136" t="s">
        <v>2</v>
      </c>
      <c r="C3" s="137"/>
      <c r="D3" s="137"/>
      <c r="E3" s="138"/>
      <c r="F3" s="142" t="s">
        <v>3</v>
      </c>
      <c r="G3" s="144" t="s">
        <v>4</v>
      </c>
      <c r="H3" s="124" t="s">
        <v>5</v>
      </c>
      <c r="I3" s="126" t="s">
        <v>6</v>
      </c>
    </row>
    <row r="4" spans="1:9" ht="17.25" customHeight="1" thickBot="1" x14ac:dyDescent="0.35">
      <c r="A4" s="135"/>
      <c r="B4" s="139"/>
      <c r="C4" s="140"/>
      <c r="D4" s="140"/>
      <c r="E4" s="141"/>
      <c r="F4" s="143"/>
      <c r="G4" s="145"/>
      <c r="H4" s="125"/>
      <c r="I4" s="127"/>
    </row>
    <row r="5" spans="1:9" ht="17.25" customHeight="1" x14ac:dyDescent="0.3">
      <c r="A5" s="21" t="s">
        <v>7</v>
      </c>
      <c r="B5" s="173" t="s">
        <v>8</v>
      </c>
      <c r="C5" s="174"/>
      <c r="D5" s="174"/>
      <c r="E5" s="175"/>
      <c r="F5" s="8" t="s">
        <v>9</v>
      </c>
      <c r="G5" s="9">
        <v>0.1</v>
      </c>
      <c r="H5" s="8">
        <v>1</v>
      </c>
      <c r="I5" s="22">
        <f>SUM(I7:I31)*0.1</f>
        <v>486148.17499999993</v>
      </c>
    </row>
    <row r="6" spans="1:9" ht="17.25" customHeight="1" x14ac:dyDescent="0.3">
      <c r="A6" s="23" t="s">
        <v>10</v>
      </c>
      <c r="B6" s="110" t="s">
        <v>11</v>
      </c>
      <c r="C6" s="153"/>
      <c r="D6" s="153"/>
      <c r="E6" s="154"/>
      <c r="F6" s="2" t="s">
        <v>9</v>
      </c>
      <c r="G6" s="5">
        <v>0.1</v>
      </c>
      <c r="H6" s="2">
        <v>1</v>
      </c>
      <c r="I6" s="24">
        <f>SUM(I7:I31)*0.1</f>
        <v>486148.17499999993</v>
      </c>
    </row>
    <row r="7" spans="1:9" ht="17.25" customHeight="1" x14ac:dyDescent="0.3">
      <c r="A7" s="23" t="s">
        <v>12</v>
      </c>
      <c r="B7" s="110" t="s">
        <v>13</v>
      </c>
      <c r="C7" s="153"/>
      <c r="D7" s="153"/>
      <c r="E7" s="154"/>
      <c r="F7" s="2" t="s">
        <v>14</v>
      </c>
      <c r="G7" s="3">
        <v>1.6</v>
      </c>
      <c r="H7" s="7">
        <v>14749</v>
      </c>
      <c r="I7" s="24">
        <f>SUM(G7)*H7</f>
        <v>23598.400000000001</v>
      </c>
    </row>
    <row r="8" spans="1:9" ht="17.25" customHeight="1" x14ac:dyDescent="0.3">
      <c r="A8" s="23" t="s">
        <v>15</v>
      </c>
      <c r="B8" s="110" t="s">
        <v>16</v>
      </c>
      <c r="C8" s="153"/>
      <c r="D8" s="153"/>
      <c r="E8" s="154"/>
      <c r="F8" s="2" t="s">
        <v>17</v>
      </c>
      <c r="G8" s="3">
        <v>16</v>
      </c>
      <c r="H8" s="7">
        <v>16</v>
      </c>
      <c r="I8" s="24">
        <f>SUM(G8)*H8</f>
        <v>256</v>
      </c>
    </row>
    <row r="9" spans="1:9" ht="17.25" customHeight="1" x14ac:dyDescent="0.3">
      <c r="A9" s="23" t="s">
        <v>18</v>
      </c>
      <c r="B9" s="110" t="s">
        <v>19</v>
      </c>
      <c r="C9" s="153"/>
      <c r="D9" s="153"/>
      <c r="E9" s="154"/>
      <c r="F9" s="2" t="s">
        <v>20</v>
      </c>
      <c r="G9" s="3">
        <v>103.23</v>
      </c>
      <c r="H9" s="7">
        <v>20</v>
      </c>
      <c r="I9" s="24">
        <f>SUM(G9)*H9</f>
        <v>2064.6</v>
      </c>
    </row>
    <row r="10" spans="1:9" ht="17.25" customHeight="1" x14ac:dyDescent="0.3">
      <c r="A10" s="23" t="s">
        <v>21</v>
      </c>
      <c r="B10" s="110" t="s">
        <v>22</v>
      </c>
      <c r="C10" s="153"/>
      <c r="D10" s="153"/>
      <c r="E10" s="154"/>
      <c r="F10" s="2" t="s">
        <v>20</v>
      </c>
      <c r="G10" s="3">
        <v>35.520000000000003</v>
      </c>
      <c r="H10" s="7">
        <v>19</v>
      </c>
      <c r="I10" s="24">
        <f>SUM(G10)*H10</f>
        <v>674.88000000000011</v>
      </c>
    </row>
    <row r="11" spans="1:9" ht="17.25" customHeight="1" x14ac:dyDescent="0.3">
      <c r="A11" s="23" t="s">
        <v>23</v>
      </c>
      <c r="B11" s="110" t="s">
        <v>24</v>
      </c>
      <c r="C11" s="153"/>
      <c r="D11" s="153"/>
      <c r="E11" s="154"/>
      <c r="F11" s="2" t="s">
        <v>20</v>
      </c>
      <c r="G11" s="3">
        <v>19153.810000000001</v>
      </c>
      <c r="H11" s="2">
        <v>32</v>
      </c>
      <c r="I11" s="24">
        <f>SUM(G11)*H11</f>
        <v>612921.92000000004</v>
      </c>
    </row>
    <row r="12" spans="1:9" ht="17.25" customHeight="1" x14ac:dyDescent="0.3">
      <c r="A12" s="23" t="s">
        <v>25</v>
      </c>
      <c r="B12" s="110" t="s">
        <v>26</v>
      </c>
      <c r="C12" s="153"/>
      <c r="D12" s="153"/>
      <c r="E12" s="154"/>
      <c r="F12" s="2" t="s">
        <v>27</v>
      </c>
      <c r="G12" s="3">
        <v>20.95</v>
      </c>
      <c r="H12" s="2">
        <f>1228-150</f>
        <v>1078</v>
      </c>
      <c r="I12" s="24">
        <f t="shared" ref="I12:I13" si="0">SUM(G12)*H12</f>
        <v>22584.1</v>
      </c>
    </row>
    <row r="13" spans="1:9" ht="17.25" customHeight="1" x14ac:dyDescent="0.3">
      <c r="A13" s="23" t="s">
        <v>28</v>
      </c>
      <c r="B13" s="110" t="s">
        <v>29</v>
      </c>
      <c r="C13" s="153"/>
      <c r="D13" s="153"/>
      <c r="E13" s="154"/>
      <c r="F13" s="2" t="s">
        <v>30</v>
      </c>
      <c r="G13" s="3">
        <v>7.29</v>
      </c>
      <c r="H13" s="2">
        <v>4826</v>
      </c>
      <c r="I13" s="24">
        <f t="shared" si="0"/>
        <v>35181.54</v>
      </c>
    </row>
    <row r="14" spans="1:9" ht="17.25" customHeight="1" x14ac:dyDescent="0.3">
      <c r="A14" s="23" t="s">
        <v>31</v>
      </c>
      <c r="B14" s="110" t="s">
        <v>32</v>
      </c>
      <c r="C14" s="153"/>
      <c r="D14" s="153"/>
      <c r="E14" s="154"/>
      <c r="F14" s="2" t="s">
        <v>30</v>
      </c>
      <c r="G14" s="3">
        <v>7.51</v>
      </c>
      <c r="H14" s="2">
        <v>84547</v>
      </c>
      <c r="I14" s="24">
        <f t="shared" ref="I14:I31" si="1">SUM(G14)*H14</f>
        <v>634947.97</v>
      </c>
    </row>
    <row r="15" spans="1:9" ht="17.25" customHeight="1" x14ac:dyDescent="0.3">
      <c r="A15" s="23" t="s">
        <v>33</v>
      </c>
      <c r="B15" s="110" t="s">
        <v>34</v>
      </c>
      <c r="C15" s="153"/>
      <c r="D15" s="153"/>
      <c r="E15" s="154"/>
      <c r="F15" s="2" t="s">
        <v>27</v>
      </c>
      <c r="G15" s="3">
        <v>5.51</v>
      </c>
      <c r="H15" s="7">
        <v>73292</v>
      </c>
      <c r="I15" s="24">
        <f t="shared" si="1"/>
        <v>403838.92</v>
      </c>
    </row>
    <row r="16" spans="1:9" ht="17.25" customHeight="1" x14ac:dyDescent="0.3">
      <c r="A16" s="23" t="s">
        <v>35</v>
      </c>
      <c r="B16" s="110" t="s">
        <v>36</v>
      </c>
      <c r="C16" s="153"/>
      <c r="D16" s="153"/>
      <c r="E16" s="154"/>
      <c r="F16" s="2" t="s">
        <v>27</v>
      </c>
      <c r="G16" s="3">
        <v>13.31</v>
      </c>
      <c r="H16" s="7">
        <v>7697</v>
      </c>
      <c r="I16" s="24">
        <f t="shared" si="1"/>
        <v>102447.07</v>
      </c>
    </row>
    <row r="17" spans="1:9" ht="17.25" customHeight="1" x14ac:dyDescent="0.3">
      <c r="A17" s="23" t="s">
        <v>37</v>
      </c>
      <c r="B17" s="110" t="s">
        <v>38</v>
      </c>
      <c r="C17" s="153"/>
      <c r="D17" s="153"/>
      <c r="E17" s="154"/>
      <c r="F17" s="2" t="s">
        <v>27</v>
      </c>
      <c r="G17" s="3">
        <v>25.81</v>
      </c>
      <c r="H17" s="7">
        <v>7026</v>
      </c>
      <c r="I17" s="24">
        <f t="shared" si="1"/>
        <v>181341.06</v>
      </c>
    </row>
    <row r="18" spans="1:9" ht="17.25" customHeight="1" x14ac:dyDescent="0.3">
      <c r="A18" s="23" t="s">
        <v>39</v>
      </c>
      <c r="B18" s="110" t="s">
        <v>40</v>
      </c>
      <c r="C18" s="153"/>
      <c r="D18" s="153"/>
      <c r="E18" s="154"/>
      <c r="F18" s="2" t="s">
        <v>27</v>
      </c>
      <c r="G18" s="3">
        <v>18.27</v>
      </c>
      <c r="H18" s="7">
        <v>46799</v>
      </c>
      <c r="I18" s="24">
        <f t="shared" si="1"/>
        <v>855017.73</v>
      </c>
    </row>
    <row r="19" spans="1:9" ht="17.25" customHeight="1" x14ac:dyDescent="0.3">
      <c r="A19" s="23" t="s">
        <v>41</v>
      </c>
      <c r="B19" s="110" t="s">
        <v>42</v>
      </c>
      <c r="C19" s="153"/>
      <c r="D19" s="153"/>
      <c r="E19" s="154"/>
      <c r="F19" s="2" t="s">
        <v>27</v>
      </c>
      <c r="G19" s="3">
        <v>1.93</v>
      </c>
      <c r="H19" s="7">
        <v>5672</v>
      </c>
      <c r="I19" s="24">
        <f t="shared" si="1"/>
        <v>10946.96</v>
      </c>
    </row>
    <row r="20" spans="1:9" ht="17.25" customHeight="1" x14ac:dyDescent="0.3">
      <c r="A20" s="23" t="s">
        <v>43</v>
      </c>
      <c r="B20" s="110" t="s">
        <v>44</v>
      </c>
      <c r="C20" s="153"/>
      <c r="D20" s="153"/>
      <c r="E20" s="154"/>
      <c r="F20" s="2" t="s">
        <v>45</v>
      </c>
      <c r="G20" s="3">
        <v>105.65</v>
      </c>
      <c r="H20" s="7">
        <v>594</v>
      </c>
      <c r="I20" s="24">
        <f t="shared" si="1"/>
        <v>62756.100000000006</v>
      </c>
    </row>
    <row r="21" spans="1:9" ht="17.25" customHeight="1" x14ac:dyDescent="0.3">
      <c r="A21" s="23" t="s">
        <v>46</v>
      </c>
      <c r="B21" s="110" t="s">
        <v>47</v>
      </c>
      <c r="C21" s="153"/>
      <c r="D21" s="153"/>
      <c r="E21" s="154"/>
      <c r="F21" s="2" t="s">
        <v>45</v>
      </c>
      <c r="G21" s="32">
        <v>98.21</v>
      </c>
      <c r="H21" s="7">
        <v>468</v>
      </c>
      <c r="I21" s="24">
        <f t="shared" si="1"/>
        <v>45962.28</v>
      </c>
    </row>
    <row r="22" spans="1:9" ht="17.25" customHeight="1" x14ac:dyDescent="0.3">
      <c r="A22" s="23" t="s">
        <v>46</v>
      </c>
      <c r="B22" s="110" t="s">
        <v>48</v>
      </c>
      <c r="C22" s="153"/>
      <c r="D22" s="153"/>
      <c r="E22" s="154"/>
      <c r="F22" s="2" t="s">
        <v>45</v>
      </c>
      <c r="G22" s="32">
        <v>98.21</v>
      </c>
      <c r="H22" s="7">
        <v>7768</v>
      </c>
      <c r="I22" s="24">
        <f t="shared" si="1"/>
        <v>762895.27999999991</v>
      </c>
    </row>
    <row r="23" spans="1:9" ht="17.25" customHeight="1" x14ac:dyDescent="0.3">
      <c r="A23" s="23" t="s">
        <v>49</v>
      </c>
      <c r="B23" s="110" t="s">
        <v>50</v>
      </c>
      <c r="C23" s="153"/>
      <c r="D23" s="153"/>
      <c r="E23" s="154"/>
      <c r="F23" s="2" t="s">
        <v>45</v>
      </c>
      <c r="G23" s="32">
        <v>114.15</v>
      </c>
      <c r="H23" s="30">
        <v>4352</v>
      </c>
      <c r="I23" s="24">
        <f t="shared" si="1"/>
        <v>496780.80000000005</v>
      </c>
    </row>
    <row r="24" spans="1:9" ht="17.25" customHeight="1" x14ac:dyDescent="0.3">
      <c r="A24" s="23" t="s">
        <v>51</v>
      </c>
      <c r="B24" s="110" t="s">
        <v>52</v>
      </c>
      <c r="C24" s="153"/>
      <c r="D24" s="153"/>
      <c r="E24" s="154"/>
      <c r="F24" s="2" t="s">
        <v>30</v>
      </c>
      <c r="G24" s="32">
        <v>541.65</v>
      </c>
      <c r="H24" s="30">
        <v>25</v>
      </c>
      <c r="I24" s="24">
        <f t="shared" si="1"/>
        <v>13541.25</v>
      </c>
    </row>
    <row r="25" spans="1:9" ht="17.25" customHeight="1" x14ac:dyDescent="0.3">
      <c r="A25" s="23" t="s">
        <v>53</v>
      </c>
      <c r="B25" s="110" t="s">
        <v>54</v>
      </c>
      <c r="C25" s="111"/>
      <c r="D25" s="111"/>
      <c r="E25" s="112"/>
      <c r="F25" s="2" t="s">
        <v>14</v>
      </c>
      <c r="G25" s="3">
        <v>20.75</v>
      </c>
      <c r="H25" s="30">
        <v>1112</v>
      </c>
      <c r="I25" s="24">
        <f t="shared" si="1"/>
        <v>23074</v>
      </c>
    </row>
    <row r="26" spans="1:9" ht="17.25" customHeight="1" x14ac:dyDescent="0.3">
      <c r="A26" s="23" t="s">
        <v>55</v>
      </c>
      <c r="B26" s="110" t="s">
        <v>56</v>
      </c>
      <c r="C26" s="153"/>
      <c r="D26" s="153"/>
      <c r="E26" s="154"/>
      <c r="F26" s="2" t="s">
        <v>14</v>
      </c>
      <c r="G26" s="3">
        <v>22.48</v>
      </c>
      <c r="H26" s="7">
        <v>504</v>
      </c>
      <c r="I26" s="24">
        <f t="shared" si="1"/>
        <v>11329.92</v>
      </c>
    </row>
    <row r="27" spans="1:9" ht="17.25" customHeight="1" x14ac:dyDescent="0.3">
      <c r="A27" s="23" t="s">
        <v>57</v>
      </c>
      <c r="B27" s="170" t="s">
        <v>58</v>
      </c>
      <c r="C27" s="170"/>
      <c r="D27" s="170"/>
      <c r="E27" s="170"/>
      <c r="F27" s="2" t="s">
        <v>14</v>
      </c>
      <c r="G27" s="3">
        <v>43.87</v>
      </c>
      <c r="H27" s="7">
        <v>22</v>
      </c>
      <c r="I27" s="24">
        <f t="shared" si="1"/>
        <v>965.14</v>
      </c>
    </row>
    <row r="28" spans="1:9" ht="17.25" customHeight="1" x14ac:dyDescent="0.3">
      <c r="A28" s="23" t="s">
        <v>59</v>
      </c>
      <c r="B28" s="110" t="s">
        <v>60</v>
      </c>
      <c r="C28" s="153"/>
      <c r="D28" s="153"/>
      <c r="E28" s="154"/>
      <c r="F28" s="2" t="s">
        <v>27</v>
      </c>
      <c r="G28" s="3">
        <v>71.63</v>
      </c>
      <c r="H28" s="7">
        <v>254</v>
      </c>
      <c r="I28" s="24">
        <f t="shared" si="1"/>
        <v>18194.02</v>
      </c>
    </row>
    <row r="29" spans="1:9" ht="17.25" customHeight="1" x14ac:dyDescent="0.3">
      <c r="A29" s="23" t="s">
        <v>61</v>
      </c>
      <c r="B29" s="170" t="s">
        <v>62</v>
      </c>
      <c r="C29" s="170"/>
      <c r="D29" s="170"/>
      <c r="E29" s="170"/>
      <c r="F29" s="2" t="s">
        <v>27</v>
      </c>
      <c r="G29" s="3">
        <v>63.69</v>
      </c>
      <c r="H29" s="2">
        <v>4597</v>
      </c>
      <c r="I29" s="24">
        <f t="shared" si="1"/>
        <v>292782.93</v>
      </c>
    </row>
    <row r="30" spans="1:9" ht="17.25" customHeight="1" x14ac:dyDescent="0.3">
      <c r="A30" s="23" t="s">
        <v>63</v>
      </c>
      <c r="B30" s="170" t="s">
        <v>64</v>
      </c>
      <c r="C30" s="170"/>
      <c r="D30" s="170"/>
      <c r="E30" s="170"/>
      <c r="F30" s="2" t="s">
        <v>65</v>
      </c>
      <c r="G30" s="3">
        <v>29.28</v>
      </c>
      <c r="H30" s="2">
        <v>542</v>
      </c>
      <c r="I30" s="24">
        <f t="shared" si="1"/>
        <v>15869.76</v>
      </c>
    </row>
    <row r="31" spans="1:9" ht="17.25" customHeight="1" x14ac:dyDescent="0.3">
      <c r="A31" s="23" t="s">
        <v>66</v>
      </c>
      <c r="B31" s="110" t="s">
        <v>67</v>
      </c>
      <c r="C31" s="153"/>
      <c r="D31" s="153"/>
      <c r="E31" s="154"/>
      <c r="F31" s="2" t="s">
        <v>27</v>
      </c>
      <c r="G31" s="3">
        <v>2.68</v>
      </c>
      <c r="H31" s="7">
        <v>86384</v>
      </c>
      <c r="I31" s="24">
        <f t="shared" si="1"/>
        <v>231509.12000000002</v>
      </c>
    </row>
    <row r="32" spans="1:9" ht="17.25" customHeight="1" thickBot="1" x14ac:dyDescent="0.35">
      <c r="A32" s="25"/>
      <c r="B32" s="128" t="s">
        <v>68</v>
      </c>
      <c r="C32" s="129"/>
      <c r="D32" s="129"/>
      <c r="E32" s="129"/>
      <c r="F32" s="12" t="s">
        <v>9</v>
      </c>
      <c r="G32" s="14">
        <v>0.15</v>
      </c>
      <c r="H32" s="13"/>
      <c r="I32" s="26">
        <f>SUM(I5:I31)*0.15</f>
        <v>875066.71499999962</v>
      </c>
    </row>
    <row r="33" spans="1:9" ht="17.25" customHeight="1" thickBot="1" x14ac:dyDescent="0.35">
      <c r="A33" s="158" t="s">
        <v>69</v>
      </c>
      <c r="B33" s="171"/>
      <c r="C33" s="171"/>
      <c r="D33" s="171"/>
      <c r="E33" s="171"/>
      <c r="F33" s="171"/>
      <c r="G33" s="172"/>
      <c r="H33" s="37"/>
      <c r="I33" s="39">
        <f>SUM(I5:I32)</f>
        <v>6708844.8149999976</v>
      </c>
    </row>
    <row r="34" spans="1:9" ht="16.95" customHeight="1" x14ac:dyDescent="0.3">
      <c r="A34" s="17"/>
      <c r="B34" s="132" t="s">
        <v>70</v>
      </c>
      <c r="C34" s="133"/>
      <c r="D34" s="133"/>
      <c r="E34" s="133"/>
      <c r="F34" s="18"/>
      <c r="G34" s="19"/>
      <c r="H34" s="18"/>
      <c r="I34" s="20"/>
    </row>
    <row r="35" spans="1:9" ht="17.25" customHeight="1" x14ac:dyDescent="0.3">
      <c r="A35" s="134" t="s">
        <v>1</v>
      </c>
      <c r="B35" s="136" t="s">
        <v>2</v>
      </c>
      <c r="C35" s="137"/>
      <c r="D35" s="137"/>
      <c r="E35" s="138"/>
      <c r="F35" s="142" t="s">
        <v>3</v>
      </c>
      <c r="G35" s="144" t="s">
        <v>4</v>
      </c>
      <c r="H35" s="124" t="s">
        <v>5</v>
      </c>
      <c r="I35" s="126" t="s">
        <v>6</v>
      </c>
    </row>
    <row r="36" spans="1:9" ht="17.25" customHeight="1" x14ac:dyDescent="0.3">
      <c r="A36" s="163"/>
      <c r="B36" s="164"/>
      <c r="C36" s="165"/>
      <c r="D36" s="165"/>
      <c r="E36" s="166"/>
      <c r="F36" s="167"/>
      <c r="G36" s="168"/>
      <c r="H36" s="169"/>
      <c r="I36" s="162"/>
    </row>
    <row r="37" spans="1:9" ht="17.25" customHeight="1" x14ac:dyDescent="0.3">
      <c r="A37" s="69" t="s">
        <v>71</v>
      </c>
      <c r="B37" s="155" t="s">
        <v>72</v>
      </c>
      <c r="C37" s="156" t="s">
        <v>17</v>
      </c>
      <c r="D37" s="156" t="s">
        <v>71</v>
      </c>
      <c r="E37" s="157" t="s">
        <v>72</v>
      </c>
      <c r="F37" s="2" t="s">
        <v>17</v>
      </c>
      <c r="G37" s="42">
        <v>4600</v>
      </c>
      <c r="H37" s="45">
        <v>1</v>
      </c>
      <c r="I37" s="41">
        <f>SUM(G37)*H37</f>
        <v>4600</v>
      </c>
    </row>
    <row r="38" spans="1:9" ht="17.25" customHeight="1" x14ac:dyDescent="0.3">
      <c r="A38" s="69" t="s">
        <v>73</v>
      </c>
      <c r="B38" s="155" t="s">
        <v>74</v>
      </c>
      <c r="C38" s="156" t="s">
        <v>17</v>
      </c>
      <c r="D38" s="156" t="s">
        <v>73</v>
      </c>
      <c r="E38" s="157" t="s">
        <v>74</v>
      </c>
      <c r="F38" s="2" t="s">
        <v>17</v>
      </c>
      <c r="G38" s="43">
        <v>5100</v>
      </c>
      <c r="H38" s="45">
        <v>1</v>
      </c>
      <c r="I38" s="41">
        <f t="shared" ref="I38:I73" si="2">SUM(G38)*H38</f>
        <v>5100</v>
      </c>
    </row>
    <row r="39" spans="1:9" ht="17.25" customHeight="1" x14ac:dyDescent="0.3">
      <c r="A39" s="69" t="s">
        <v>75</v>
      </c>
      <c r="B39" s="155" t="s">
        <v>76</v>
      </c>
      <c r="C39" s="156" t="s">
        <v>17</v>
      </c>
      <c r="D39" s="156" t="s">
        <v>75</v>
      </c>
      <c r="E39" s="157" t="s">
        <v>76</v>
      </c>
      <c r="F39" s="2" t="s">
        <v>17</v>
      </c>
      <c r="G39" s="44">
        <v>4000</v>
      </c>
      <c r="H39" s="46">
        <v>3</v>
      </c>
      <c r="I39" s="41">
        <f t="shared" si="2"/>
        <v>12000</v>
      </c>
    </row>
    <row r="40" spans="1:9" ht="17.25" customHeight="1" x14ac:dyDescent="0.3">
      <c r="A40" s="69" t="s">
        <v>75</v>
      </c>
      <c r="B40" s="155" t="s">
        <v>77</v>
      </c>
      <c r="C40" s="156" t="s">
        <v>17</v>
      </c>
      <c r="D40" s="156" t="s">
        <v>75</v>
      </c>
      <c r="E40" s="157" t="s">
        <v>77</v>
      </c>
      <c r="F40" s="2" t="s">
        <v>17</v>
      </c>
      <c r="G40" s="44">
        <v>7500</v>
      </c>
      <c r="H40" s="46">
        <v>6</v>
      </c>
      <c r="I40" s="41">
        <f t="shared" si="2"/>
        <v>45000</v>
      </c>
    </row>
    <row r="41" spans="1:9" ht="17.25" customHeight="1" x14ac:dyDescent="0.3">
      <c r="A41" s="69" t="s">
        <v>78</v>
      </c>
      <c r="B41" s="155" t="s">
        <v>79</v>
      </c>
      <c r="C41" s="156" t="s">
        <v>17</v>
      </c>
      <c r="D41" s="156" t="s">
        <v>78</v>
      </c>
      <c r="E41" s="157" t="s">
        <v>79</v>
      </c>
      <c r="F41" s="2" t="s">
        <v>17</v>
      </c>
      <c r="G41" s="44">
        <v>4100</v>
      </c>
      <c r="H41" s="46">
        <v>3</v>
      </c>
      <c r="I41" s="41">
        <f t="shared" si="2"/>
        <v>12300</v>
      </c>
    </row>
    <row r="42" spans="1:9" ht="17.25" customHeight="1" x14ac:dyDescent="0.3">
      <c r="A42" s="69" t="s">
        <v>80</v>
      </c>
      <c r="B42" s="155" t="s">
        <v>81</v>
      </c>
      <c r="C42" s="156" t="s">
        <v>17</v>
      </c>
      <c r="D42" s="156" t="s">
        <v>80</v>
      </c>
      <c r="E42" s="157" t="s">
        <v>81</v>
      </c>
      <c r="F42" s="2" t="s">
        <v>17</v>
      </c>
      <c r="G42" s="42">
        <v>9000</v>
      </c>
      <c r="H42" s="45">
        <v>2</v>
      </c>
      <c r="I42" s="41">
        <f t="shared" si="2"/>
        <v>18000</v>
      </c>
    </row>
    <row r="43" spans="1:9" ht="17.25" customHeight="1" x14ac:dyDescent="0.3">
      <c r="A43" s="69" t="s">
        <v>82</v>
      </c>
      <c r="B43" s="155" t="s">
        <v>83</v>
      </c>
      <c r="C43" s="156" t="s">
        <v>17</v>
      </c>
      <c r="D43" s="156" t="s">
        <v>82</v>
      </c>
      <c r="E43" s="157" t="s">
        <v>83</v>
      </c>
      <c r="F43" s="2" t="s">
        <v>17</v>
      </c>
      <c r="G43" s="44">
        <v>4800</v>
      </c>
      <c r="H43" s="46">
        <v>2</v>
      </c>
      <c r="I43" s="41">
        <f t="shared" si="2"/>
        <v>9600</v>
      </c>
    </row>
    <row r="44" spans="1:9" ht="17.25" customHeight="1" x14ac:dyDescent="0.3">
      <c r="A44" s="69" t="s">
        <v>84</v>
      </c>
      <c r="B44" s="155" t="s">
        <v>85</v>
      </c>
      <c r="C44" s="156" t="s">
        <v>17</v>
      </c>
      <c r="D44" s="156" t="s">
        <v>84</v>
      </c>
      <c r="E44" s="157" t="s">
        <v>85</v>
      </c>
      <c r="F44" s="2" t="s">
        <v>17</v>
      </c>
      <c r="G44" s="44">
        <v>7500</v>
      </c>
      <c r="H44" s="46">
        <v>28</v>
      </c>
      <c r="I44" s="41">
        <f t="shared" si="2"/>
        <v>210000</v>
      </c>
    </row>
    <row r="45" spans="1:9" ht="17.25" customHeight="1" x14ac:dyDescent="0.3">
      <c r="A45" s="69" t="s">
        <v>86</v>
      </c>
      <c r="B45" s="155" t="s">
        <v>87</v>
      </c>
      <c r="C45" s="156" t="s">
        <v>14</v>
      </c>
      <c r="D45" s="156" t="s">
        <v>86</v>
      </c>
      <c r="E45" s="157" t="s">
        <v>87</v>
      </c>
      <c r="F45" s="2" t="s">
        <v>14</v>
      </c>
      <c r="G45" s="44">
        <v>90</v>
      </c>
      <c r="H45" s="46">
        <v>196</v>
      </c>
      <c r="I45" s="41">
        <f t="shared" si="2"/>
        <v>17640</v>
      </c>
    </row>
    <row r="46" spans="1:9" ht="17.25" customHeight="1" x14ac:dyDescent="0.3">
      <c r="A46" s="69" t="s">
        <v>88</v>
      </c>
      <c r="B46" s="155" t="s">
        <v>89</v>
      </c>
      <c r="C46" s="156" t="s">
        <v>14</v>
      </c>
      <c r="D46" s="156" t="s">
        <v>88</v>
      </c>
      <c r="E46" s="157" t="s">
        <v>89</v>
      </c>
      <c r="F46" s="2" t="s">
        <v>14</v>
      </c>
      <c r="G46" s="44">
        <v>115</v>
      </c>
      <c r="H46" s="46">
        <v>266</v>
      </c>
      <c r="I46" s="41">
        <f t="shared" si="2"/>
        <v>30590</v>
      </c>
    </row>
    <row r="47" spans="1:9" ht="17.25" customHeight="1" x14ac:dyDescent="0.3">
      <c r="A47" s="69" t="s">
        <v>90</v>
      </c>
      <c r="B47" s="155" t="s">
        <v>91</v>
      </c>
      <c r="C47" s="156" t="s">
        <v>14</v>
      </c>
      <c r="D47" s="156" t="s">
        <v>90</v>
      </c>
      <c r="E47" s="157" t="s">
        <v>91</v>
      </c>
      <c r="F47" s="2" t="s">
        <v>14</v>
      </c>
      <c r="G47" s="44">
        <v>140</v>
      </c>
      <c r="H47" s="46">
        <v>377</v>
      </c>
      <c r="I47" s="41">
        <f t="shared" si="2"/>
        <v>52780</v>
      </c>
    </row>
    <row r="48" spans="1:9" ht="17.25" customHeight="1" x14ac:dyDescent="0.3">
      <c r="A48" s="69" t="s">
        <v>92</v>
      </c>
      <c r="B48" s="155" t="s">
        <v>93</v>
      </c>
      <c r="C48" s="156" t="s">
        <v>14</v>
      </c>
      <c r="D48" s="156" t="s">
        <v>92</v>
      </c>
      <c r="E48" s="157" t="s">
        <v>93</v>
      </c>
      <c r="F48" s="2" t="s">
        <v>14</v>
      </c>
      <c r="G48" s="44">
        <v>85</v>
      </c>
      <c r="H48" s="46">
        <v>250</v>
      </c>
      <c r="I48" s="41">
        <f t="shared" si="2"/>
        <v>21250</v>
      </c>
    </row>
    <row r="49" spans="1:9" ht="17.25" customHeight="1" x14ac:dyDescent="0.3">
      <c r="A49" s="69" t="s">
        <v>94</v>
      </c>
      <c r="B49" s="155" t="s">
        <v>95</v>
      </c>
      <c r="C49" s="156" t="s">
        <v>14</v>
      </c>
      <c r="D49" s="156" t="s">
        <v>94</v>
      </c>
      <c r="E49" s="157" t="s">
        <v>95</v>
      </c>
      <c r="F49" s="2" t="s">
        <v>14</v>
      </c>
      <c r="G49" s="44">
        <v>90</v>
      </c>
      <c r="H49" s="46">
        <v>224</v>
      </c>
      <c r="I49" s="41">
        <f t="shared" si="2"/>
        <v>20160</v>
      </c>
    </row>
    <row r="50" spans="1:9" ht="17.25" customHeight="1" x14ac:dyDescent="0.3">
      <c r="A50" s="69" t="s">
        <v>96</v>
      </c>
      <c r="B50" s="155" t="s">
        <v>97</v>
      </c>
      <c r="C50" s="156" t="s">
        <v>14</v>
      </c>
      <c r="D50" s="156" t="s">
        <v>96</v>
      </c>
      <c r="E50" s="157" t="s">
        <v>97</v>
      </c>
      <c r="F50" s="2" t="s">
        <v>14</v>
      </c>
      <c r="G50" s="44">
        <v>100</v>
      </c>
      <c r="H50" s="46">
        <v>1149</v>
      </c>
      <c r="I50" s="41">
        <f t="shared" si="2"/>
        <v>114900</v>
      </c>
    </row>
    <row r="51" spans="1:9" ht="17.25" customHeight="1" x14ac:dyDescent="0.3">
      <c r="A51" s="69" t="s">
        <v>98</v>
      </c>
      <c r="B51" s="155" t="s">
        <v>99</v>
      </c>
      <c r="C51" s="156" t="s">
        <v>14</v>
      </c>
      <c r="D51" s="156" t="s">
        <v>98</v>
      </c>
      <c r="E51" s="157" t="s">
        <v>99</v>
      </c>
      <c r="F51" s="2" t="s">
        <v>14</v>
      </c>
      <c r="G51" s="44">
        <v>140</v>
      </c>
      <c r="H51" s="46">
        <v>375</v>
      </c>
      <c r="I51" s="41">
        <f t="shared" si="2"/>
        <v>52500</v>
      </c>
    </row>
    <row r="52" spans="1:9" ht="17.25" customHeight="1" x14ac:dyDescent="0.3">
      <c r="A52" s="69" t="s">
        <v>100</v>
      </c>
      <c r="B52" s="155" t="s">
        <v>101</v>
      </c>
      <c r="C52" s="156" t="s">
        <v>14</v>
      </c>
      <c r="D52" s="156" t="s">
        <v>100</v>
      </c>
      <c r="E52" s="157" t="s">
        <v>101</v>
      </c>
      <c r="F52" s="2" t="s">
        <v>14</v>
      </c>
      <c r="G52" s="44">
        <v>175</v>
      </c>
      <c r="H52" s="46">
        <v>724</v>
      </c>
      <c r="I52" s="41">
        <f t="shared" si="2"/>
        <v>126700</v>
      </c>
    </row>
    <row r="53" spans="1:9" ht="17.25" customHeight="1" x14ac:dyDescent="0.3">
      <c r="A53" s="69" t="s">
        <v>102</v>
      </c>
      <c r="B53" s="155" t="s">
        <v>103</v>
      </c>
      <c r="C53" s="156" t="s">
        <v>14</v>
      </c>
      <c r="D53" s="156" t="s">
        <v>102</v>
      </c>
      <c r="E53" s="157" t="s">
        <v>103</v>
      </c>
      <c r="F53" s="2" t="s">
        <v>14</v>
      </c>
      <c r="G53" s="44">
        <v>200</v>
      </c>
      <c r="H53" s="46">
        <v>1424</v>
      </c>
      <c r="I53" s="41">
        <f t="shared" si="2"/>
        <v>284800</v>
      </c>
    </row>
    <row r="54" spans="1:9" ht="17.25" customHeight="1" x14ac:dyDescent="0.3">
      <c r="A54" s="69" t="s">
        <v>104</v>
      </c>
      <c r="B54" s="155" t="s">
        <v>105</v>
      </c>
      <c r="C54" s="156" t="s">
        <v>14</v>
      </c>
      <c r="D54" s="156" t="s">
        <v>104</v>
      </c>
      <c r="E54" s="157" t="s">
        <v>105</v>
      </c>
      <c r="F54" s="2" t="s">
        <v>14</v>
      </c>
      <c r="G54" s="42">
        <v>100</v>
      </c>
      <c r="H54" s="45">
        <v>30</v>
      </c>
      <c r="I54" s="41">
        <f t="shared" si="2"/>
        <v>3000</v>
      </c>
    </row>
    <row r="55" spans="1:9" ht="17.25" customHeight="1" x14ac:dyDescent="0.3">
      <c r="A55" s="69" t="s">
        <v>106</v>
      </c>
      <c r="B55" s="155" t="s">
        <v>107</v>
      </c>
      <c r="C55" s="156" t="s">
        <v>14</v>
      </c>
      <c r="D55" s="156" t="s">
        <v>106</v>
      </c>
      <c r="E55" s="157" t="s">
        <v>107</v>
      </c>
      <c r="F55" s="2" t="s">
        <v>14</v>
      </c>
      <c r="G55" s="42">
        <v>110</v>
      </c>
      <c r="H55" s="45">
        <v>256</v>
      </c>
      <c r="I55" s="41">
        <f t="shared" si="2"/>
        <v>28160</v>
      </c>
    </row>
    <row r="56" spans="1:9" ht="17.25" customHeight="1" x14ac:dyDescent="0.3">
      <c r="A56" s="69" t="s">
        <v>108</v>
      </c>
      <c r="B56" s="155" t="s">
        <v>109</v>
      </c>
      <c r="C56" s="156" t="s">
        <v>14</v>
      </c>
      <c r="D56" s="156" t="s">
        <v>108</v>
      </c>
      <c r="E56" s="157" t="s">
        <v>109</v>
      </c>
      <c r="F56" s="2" t="s">
        <v>14</v>
      </c>
      <c r="G56" s="42">
        <v>115</v>
      </c>
      <c r="H56" s="45">
        <v>138</v>
      </c>
      <c r="I56" s="41">
        <f t="shared" si="2"/>
        <v>15870</v>
      </c>
    </row>
    <row r="57" spans="1:9" ht="17.25" customHeight="1" x14ac:dyDescent="0.3">
      <c r="A57" s="69" t="s">
        <v>110</v>
      </c>
      <c r="B57" s="155" t="s">
        <v>111</v>
      </c>
      <c r="C57" s="156" t="s">
        <v>14</v>
      </c>
      <c r="D57" s="156" t="s">
        <v>110</v>
      </c>
      <c r="E57" s="157" t="s">
        <v>111</v>
      </c>
      <c r="F57" s="2" t="s">
        <v>14</v>
      </c>
      <c r="G57" s="42">
        <v>190</v>
      </c>
      <c r="H57" s="45">
        <v>53</v>
      </c>
      <c r="I57" s="41">
        <f t="shared" si="2"/>
        <v>10070</v>
      </c>
    </row>
    <row r="58" spans="1:9" ht="17.25" customHeight="1" x14ac:dyDescent="0.3">
      <c r="A58" s="69" t="s">
        <v>112</v>
      </c>
      <c r="B58" s="155" t="s">
        <v>113</v>
      </c>
      <c r="C58" s="156" t="s">
        <v>14</v>
      </c>
      <c r="D58" s="156" t="s">
        <v>112</v>
      </c>
      <c r="E58" s="157" t="s">
        <v>113</v>
      </c>
      <c r="F58" s="2" t="s">
        <v>14</v>
      </c>
      <c r="G58" s="42">
        <v>250</v>
      </c>
      <c r="H58" s="45">
        <v>2355</v>
      </c>
      <c r="I58" s="41">
        <f t="shared" si="2"/>
        <v>588750</v>
      </c>
    </row>
    <row r="59" spans="1:9" ht="17.25" customHeight="1" x14ac:dyDescent="0.3">
      <c r="A59" s="69" t="s">
        <v>114</v>
      </c>
      <c r="B59" s="155" t="s">
        <v>115</v>
      </c>
      <c r="C59" s="156" t="s">
        <v>14</v>
      </c>
      <c r="D59" s="156" t="s">
        <v>114</v>
      </c>
      <c r="E59" s="157" t="s">
        <v>115</v>
      </c>
      <c r="F59" s="2" t="s">
        <v>14</v>
      </c>
      <c r="G59" s="42">
        <v>325</v>
      </c>
      <c r="H59" s="45">
        <v>260</v>
      </c>
      <c r="I59" s="41">
        <f t="shared" si="2"/>
        <v>84500</v>
      </c>
    </row>
    <row r="60" spans="1:9" ht="17.25" customHeight="1" x14ac:dyDescent="0.3">
      <c r="A60" s="69" t="s">
        <v>116</v>
      </c>
      <c r="B60" s="155" t="s">
        <v>117</v>
      </c>
      <c r="C60" s="156" t="s">
        <v>14</v>
      </c>
      <c r="D60" s="156" t="s">
        <v>116</v>
      </c>
      <c r="E60" s="157" t="s">
        <v>117</v>
      </c>
      <c r="F60" s="2" t="s">
        <v>14</v>
      </c>
      <c r="G60" s="42">
        <v>350</v>
      </c>
      <c r="H60" s="45">
        <v>1827</v>
      </c>
      <c r="I60" s="41">
        <f t="shared" si="2"/>
        <v>639450</v>
      </c>
    </row>
    <row r="61" spans="1:9" ht="17.25" customHeight="1" x14ac:dyDescent="0.3">
      <c r="A61" s="69" t="s">
        <v>118</v>
      </c>
      <c r="B61" s="155" t="s">
        <v>119</v>
      </c>
      <c r="C61" s="156" t="s">
        <v>17</v>
      </c>
      <c r="D61" s="156" t="s">
        <v>118</v>
      </c>
      <c r="E61" s="157" t="s">
        <v>119</v>
      </c>
      <c r="F61" s="2" t="s">
        <v>17</v>
      </c>
      <c r="G61" s="42">
        <v>1400</v>
      </c>
      <c r="H61" s="45">
        <v>2</v>
      </c>
      <c r="I61" s="41">
        <f t="shared" si="2"/>
        <v>2800</v>
      </c>
    </row>
    <row r="62" spans="1:9" ht="17.25" customHeight="1" x14ac:dyDescent="0.3">
      <c r="A62" s="69" t="s">
        <v>120</v>
      </c>
      <c r="B62" s="155" t="s">
        <v>121</v>
      </c>
      <c r="C62" s="156" t="s">
        <v>17</v>
      </c>
      <c r="D62" s="156" t="s">
        <v>120</v>
      </c>
      <c r="E62" s="157" t="s">
        <v>121</v>
      </c>
      <c r="F62" s="2" t="s">
        <v>17</v>
      </c>
      <c r="G62" s="42">
        <v>1550</v>
      </c>
      <c r="H62" s="45">
        <v>2</v>
      </c>
      <c r="I62" s="41">
        <f t="shared" si="2"/>
        <v>3100</v>
      </c>
    </row>
    <row r="63" spans="1:9" ht="17.25" customHeight="1" x14ac:dyDescent="0.3">
      <c r="A63" s="69" t="s">
        <v>122</v>
      </c>
      <c r="B63" s="155" t="s">
        <v>123</v>
      </c>
      <c r="C63" s="156" t="s">
        <v>17</v>
      </c>
      <c r="D63" s="156" t="s">
        <v>122</v>
      </c>
      <c r="E63" s="157" t="s">
        <v>123</v>
      </c>
      <c r="F63" s="2" t="s">
        <v>17</v>
      </c>
      <c r="G63" s="42">
        <v>1500</v>
      </c>
      <c r="H63" s="45">
        <v>1</v>
      </c>
      <c r="I63" s="41">
        <f t="shared" si="2"/>
        <v>1500</v>
      </c>
    </row>
    <row r="64" spans="1:9" ht="17.25" customHeight="1" x14ac:dyDescent="0.3">
      <c r="A64" s="69" t="s">
        <v>124</v>
      </c>
      <c r="B64" s="155" t="s">
        <v>125</v>
      </c>
      <c r="C64" s="156" t="s">
        <v>17</v>
      </c>
      <c r="D64" s="156" t="s">
        <v>124</v>
      </c>
      <c r="E64" s="157" t="s">
        <v>125</v>
      </c>
      <c r="F64" s="2" t="s">
        <v>17</v>
      </c>
      <c r="G64" s="42">
        <v>1800</v>
      </c>
      <c r="H64" s="45">
        <v>3</v>
      </c>
      <c r="I64" s="41">
        <f t="shared" si="2"/>
        <v>5400</v>
      </c>
    </row>
    <row r="65" spans="1:9" ht="17.25" customHeight="1" x14ac:dyDescent="0.3">
      <c r="A65" s="69" t="s">
        <v>126</v>
      </c>
      <c r="B65" s="155" t="s">
        <v>127</v>
      </c>
      <c r="C65" s="156" t="s">
        <v>17</v>
      </c>
      <c r="D65" s="156" t="s">
        <v>126</v>
      </c>
      <c r="E65" s="157" t="s">
        <v>127</v>
      </c>
      <c r="F65" s="2" t="s">
        <v>17</v>
      </c>
      <c r="G65" s="42">
        <v>1550</v>
      </c>
      <c r="H65" s="46">
        <v>3</v>
      </c>
      <c r="I65" s="41">
        <f>SUM(G65)*H65</f>
        <v>4650</v>
      </c>
    </row>
    <row r="66" spans="1:9" ht="17.25" customHeight="1" x14ac:dyDescent="0.3">
      <c r="A66" s="69" t="s">
        <v>128</v>
      </c>
      <c r="B66" s="155" t="s">
        <v>129</v>
      </c>
      <c r="C66" s="156" t="s">
        <v>17</v>
      </c>
      <c r="D66" s="156" t="s">
        <v>128</v>
      </c>
      <c r="E66" s="157" t="s">
        <v>129</v>
      </c>
      <c r="F66" s="2" t="s">
        <v>17</v>
      </c>
      <c r="G66" s="44">
        <v>2750</v>
      </c>
      <c r="H66" s="46">
        <v>6</v>
      </c>
      <c r="I66" s="41">
        <f t="shared" si="2"/>
        <v>16500</v>
      </c>
    </row>
    <row r="67" spans="1:9" ht="17.25" customHeight="1" x14ac:dyDescent="0.3">
      <c r="A67" s="69" t="s">
        <v>130</v>
      </c>
      <c r="B67" s="155" t="s">
        <v>131</v>
      </c>
      <c r="C67" s="156" t="s">
        <v>17</v>
      </c>
      <c r="D67" s="156" t="s">
        <v>130</v>
      </c>
      <c r="E67" s="157" t="s">
        <v>131</v>
      </c>
      <c r="F67" s="2" t="s">
        <v>17</v>
      </c>
      <c r="G67" s="44">
        <v>5900</v>
      </c>
      <c r="H67" s="46">
        <v>2</v>
      </c>
      <c r="I67" s="41">
        <f t="shared" si="2"/>
        <v>11800</v>
      </c>
    </row>
    <row r="68" spans="1:9" ht="17.25" customHeight="1" x14ac:dyDescent="0.3">
      <c r="A68" s="69" t="s">
        <v>132</v>
      </c>
      <c r="B68" s="155" t="s">
        <v>133</v>
      </c>
      <c r="C68" s="156" t="s">
        <v>17</v>
      </c>
      <c r="D68" s="156" t="s">
        <v>132</v>
      </c>
      <c r="E68" s="157" t="s">
        <v>133</v>
      </c>
      <c r="F68" s="2" t="s">
        <v>17</v>
      </c>
      <c r="G68" s="44">
        <v>5500</v>
      </c>
      <c r="H68" s="47">
        <v>5</v>
      </c>
      <c r="I68" s="41">
        <f t="shared" si="2"/>
        <v>27500</v>
      </c>
    </row>
    <row r="69" spans="1:9" ht="17.25" customHeight="1" x14ac:dyDescent="0.3">
      <c r="A69" s="69" t="s">
        <v>134</v>
      </c>
      <c r="B69" s="155" t="s">
        <v>135</v>
      </c>
      <c r="C69" s="156" t="s">
        <v>17</v>
      </c>
      <c r="D69" s="156" t="s">
        <v>134</v>
      </c>
      <c r="E69" s="157" t="s">
        <v>135</v>
      </c>
      <c r="F69" s="2" t="s">
        <v>17</v>
      </c>
      <c r="G69" s="44">
        <v>5500</v>
      </c>
      <c r="H69" s="47">
        <v>1</v>
      </c>
      <c r="I69" s="41">
        <f t="shared" si="2"/>
        <v>5500</v>
      </c>
    </row>
    <row r="70" spans="1:9" ht="17.25" customHeight="1" x14ac:dyDescent="0.3">
      <c r="A70" s="69" t="s">
        <v>136</v>
      </c>
      <c r="B70" s="155" t="s">
        <v>137</v>
      </c>
      <c r="C70" s="156" t="s">
        <v>17</v>
      </c>
      <c r="D70" s="156" t="s">
        <v>136</v>
      </c>
      <c r="E70" s="157" t="s">
        <v>137</v>
      </c>
      <c r="F70" s="2" t="s">
        <v>17</v>
      </c>
      <c r="G70" s="44">
        <v>6500</v>
      </c>
      <c r="H70" s="47">
        <v>1</v>
      </c>
      <c r="I70" s="41">
        <f t="shared" si="2"/>
        <v>6500</v>
      </c>
    </row>
    <row r="71" spans="1:9" ht="17.25" customHeight="1" x14ac:dyDescent="0.3">
      <c r="A71" s="69" t="s">
        <v>138</v>
      </c>
      <c r="B71" s="155" t="s">
        <v>139</v>
      </c>
      <c r="C71" s="156" t="s">
        <v>17</v>
      </c>
      <c r="D71" s="156" t="s">
        <v>138</v>
      </c>
      <c r="E71" s="157" t="s">
        <v>139</v>
      </c>
      <c r="F71" s="2" t="s">
        <v>17</v>
      </c>
      <c r="G71" s="44">
        <v>7500</v>
      </c>
      <c r="H71" s="47">
        <v>1</v>
      </c>
      <c r="I71" s="41">
        <f t="shared" si="2"/>
        <v>7500</v>
      </c>
    </row>
    <row r="72" spans="1:9" ht="17.25" customHeight="1" x14ac:dyDescent="0.3">
      <c r="A72" s="69" t="s">
        <v>140</v>
      </c>
      <c r="B72" s="155" t="s">
        <v>141</v>
      </c>
      <c r="C72" s="156" t="s">
        <v>17</v>
      </c>
      <c r="D72" s="156" t="s">
        <v>140</v>
      </c>
      <c r="E72" s="157" t="s">
        <v>141</v>
      </c>
      <c r="F72" s="2" t="s">
        <v>17</v>
      </c>
      <c r="G72" s="44">
        <v>9500</v>
      </c>
      <c r="H72" s="47">
        <v>1</v>
      </c>
      <c r="I72" s="41">
        <f t="shared" si="2"/>
        <v>9500</v>
      </c>
    </row>
    <row r="73" spans="1:9" ht="17.25" customHeight="1" x14ac:dyDescent="0.3">
      <c r="A73" s="68" t="s">
        <v>142</v>
      </c>
      <c r="B73" s="155" t="s">
        <v>143</v>
      </c>
      <c r="C73" s="156" t="s">
        <v>14</v>
      </c>
      <c r="D73" s="156" t="s">
        <v>142</v>
      </c>
      <c r="E73" s="157" t="s">
        <v>143</v>
      </c>
      <c r="F73" s="2" t="s">
        <v>14</v>
      </c>
      <c r="G73" s="44">
        <v>300</v>
      </c>
      <c r="H73" s="46">
        <v>180</v>
      </c>
      <c r="I73" s="41">
        <f t="shared" si="2"/>
        <v>54000</v>
      </c>
    </row>
    <row r="74" spans="1:9" ht="17.25" customHeight="1" thickBot="1" x14ac:dyDescent="0.35">
      <c r="A74" s="25"/>
      <c r="B74" s="128" t="s">
        <v>68</v>
      </c>
      <c r="C74" s="129"/>
      <c r="D74" s="129"/>
      <c r="E74" s="129"/>
      <c r="F74" s="12" t="s">
        <v>9</v>
      </c>
      <c r="G74" s="14">
        <v>0.15</v>
      </c>
      <c r="H74" s="13"/>
      <c r="I74" s="26">
        <f>SUM(I37:I73)*0.15</f>
        <v>384595.5</v>
      </c>
    </row>
    <row r="75" spans="1:9" ht="17.25" customHeight="1" thickBot="1" x14ac:dyDescent="0.35">
      <c r="A75" s="158" t="s">
        <v>144</v>
      </c>
      <c r="B75" s="159"/>
      <c r="C75" s="159"/>
      <c r="D75" s="159"/>
      <c r="E75" s="159"/>
      <c r="F75" s="159"/>
      <c r="G75" s="160"/>
      <c r="H75" s="37"/>
      <c r="I75" s="39">
        <f>SUM(I37:I74)</f>
        <v>2948565.5</v>
      </c>
    </row>
    <row r="76" spans="1:9" ht="17.25" customHeight="1" x14ac:dyDescent="0.3">
      <c r="A76" s="33"/>
      <c r="B76" s="161" t="s">
        <v>145</v>
      </c>
      <c r="C76" s="161"/>
      <c r="D76" s="161"/>
      <c r="E76" s="161"/>
      <c r="F76" s="34"/>
      <c r="G76" s="35"/>
      <c r="H76" s="34"/>
      <c r="I76" s="36"/>
    </row>
    <row r="77" spans="1:9" ht="17.25" customHeight="1" x14ac:dyDescent="0.3">
      <c r="A77" s="134" t="s">
        <v>1</v>
      </c>
      <c r="B77" s="136" t="s">
        <v>2</v>
      </c>
      <c r="C77" s="137"/>
      <c r="D77" s="137"/>
      <c r="E77" s="138"/>
      <c r="F77" s="142" t="s">
        <v>3</v>
      </c>
      <c r="G77" s="144" t="s">
        <v>4</v>
      </c>
      <c r="H77" s="124" t="s">
        <v>146</v>
      </c>
      <c r="I77" s="126" t="s">
        <v>6</v>
      </c>
    </row>
    <row r="78" spans="1:9" ht="17.25" customHeight="1" thickBot="1" x14ac:dyDescent="0.35">
      <c r="A78" s="135"/>
      <c r="B78" s="139"/>
      <c r="C78" s="140"/>
      <c r="D78" s="140"/>
      <c r="E78" s="141"/>
      <c r="F78" s="143"/>
      <c r="G78" s="145"/>
      <c r="H78" s="125"/>
      <c r="I78" s="127"/>
    </row>
    <row r="79" spans="1:9" ht="17.25" customHeight="1" x14ac:dyDescent="0.3">
      <c r="A79" s="23" t="s">
        <v>147</v>
      </c>
      <c r="B79" s="110" t="s">
        <v>148</v>
      </c>
      <c r="C79" s="153"/>
      <c r="D79" s="153"/>
      <c r="E79" s="154"/>
      <c r="F79" s="2" t="s">
        <v>149</v>
      </c>
      <c r="G79" s="3">
        <v>328.17</v>
      </c>
      <c r="H79" s="7">
        <v>10</v>
      </c>
      <c r="I79" s="24">
        <f>SUM(G79)*H79</f>
        <v>3281.7000000000003</v>
      </c>
    </row>
    <row r="80" spans="1:9" ht="17.25" hidden="1" customHeight="1" x14ac:dyDescent="0.3">
      <c r="A80" s="23"/>
      <c r="B80" s="110"/>
      <c r="C80" s="153"/>
      <c r="D80" s="153"/>
      <c r="E80" s="154"/>
      <c r="F80" s="2"/>
      <c r="G80" s="3"/>
      <c r="H80" s="2"/>
      <c r="I80" s="24"/>
    </row>
    <row r="81" spans="1:9" ht="17.25" customHeight="1" x14ac:dyDescent="0.3">
      <c r="A81" s="23" t="s">
        <v>150</v>
      </c>
      <c r="B81" s="110" t="s">
        <v>151</v>
      </c>
      <c r="C81" s="153"/>
      <c r="D81" s="153"/>
      <c r="E81" s="154"/>
      <c r="F81" s="2" t="s">
        <v>149</v>
      </c>
      <c r="G81" s="3">
        <v>895.09</v>
      </c>
      <c r="H81" s="7">
        <v>8</v>
      </c>
      <c r="I81" s="24">
        <f>SUM(G81)*H81</f>
        <v>7160.72</v>
      </c>
    </row>
    <row r="82" spans="1:9" ht="17.25" customHeight="1" x14ac:dyDescent="0.3">
      <c r="A82" s="23" t="s">
        <v>152</v>
      </c>
      <c r="B82" s="110" t="s">
        <v>153</v>
      </c>
      <c r="C82" s="153"/>
      <c r="D82" s="153"/>
      <c r="E82" s="154"/>
      <c r="F82" s="2" t="s">
        <v>149</v>
      </c>
      <c r="G82" s="3">
        <v>184.28</v>
      </c>
      <c r="H82" s="7">
        <v>2</v>
      </c>
      <c r="I82" s="24">
        <f>SUM(G82)*H82</f>
        <v>368.56</v>
      </c>
    </row>
    <row r="83" spans="1:9" ht="17.25" customHeight="1" x14ac:dyDescent="0.3">
      <c r="A83" s="23" t="s">
        <v>154</v>
      </c>
      <c r="B83" s="110" t="s">
        <v>155</v>
      </c>
      <c r="C83" s="111"/>
      <c r="D83" s="111"/>
      <c r="E83" s="112"/>
      <c r="F83" s="2" t="s">
        <v>149</v>
      </c>
      <c r="G83" s="3">
        <v>29.32</v>
      </c>
      <c r="H83" s="2">
        <v>21</v>
      </c>
      <c r="I83" s="24">
        <f t="shared" ref="I83:I99" si="3">SUM(G83)*H83</f>
        <v>615.72</v>
      </c>
    </row>
    <row r="84" spans="1:9" ht="17.25" customHeight="1" x14ac:dyDescent="0.3">
      <c r="A84" s="23" t="s">
        <v>156</v>
      </c>
      <c r="B84" s="63" t="s">
        <v>157</v>
      </c>
      <c r="C84" s="64"/>
      <c r="D84" s="64"/>
      <c r="E84" s="65"/>
      <c r="F84" s="2" t="s">
        <v>17</v>
      </c>
      <c r="G84" s="3">
        <v>67.349999999999994</v>
      </c>
      <c r="H84" s="2">
        <v>3</v>
      </c>
      <c r="I84" s="24">
        <f t="shared" si="3"/>
        <v>202.04999999999998</v>
      </c>
    </row>
    <row r="85" spans="1:9" ht="17.25" customHeight="1" x14ac:dyDescent="0.3">
      <c r="A85" s="23" t="s">
        <v>158</v>
      </c>
      <c r="B85" s="110" t="s">
        <v>159</v>
      </c>
      <c r="C85" s="111"/>
      <c r="D85" s="111"/>
      <c r="E85" s="112"/>
      <c r="F85" s="2" t="s">
        <v>65</v>
      </c>
      <c r="G85" s="3">
        <v>3.83</v>
      </c>
      <c r="H85" s="2">
        <v>6</v>
      </c>
      <c r="I85" s="24">
        <f t="shared" ref="I85" si="4">SUM(G85)*H85</f>
        <v>22.98</v>
      </c>
    </row>
    <row r="86" spans="1:9" ht="17.25" customHeight="1" x14ac:dyDescent="0.3">
      <c r="A86" s="23" t="s">
        <v>160</v>
      </c>
      <c r="B86" s="110" t="s">
        <v>161</v>
      </c>
      <c r="C86" s="111"/>
      <c r="D86" s="111"/>
      <c r="E86" s="112"/>
      <c r="F86" s="2" t="s">
        <v>65</v>
      </c>
      <c r="G86" s="3">
        <v>2.44</v>
      </c>
      <c r="H86" s="2">
        <v>95</v>
      </c>
      <c r="I86" s="24">
        <f t="shared" ref="I86:I88" si="5">SUM(G86)*H86</f>
        <v>231.79999999999998</v>
      </c>
    </row>
    <row r="87" spans="1:9" ht="17.25" customHeight="1" x14ac:dyDescent="0.3">
      <c r="A87" s="23" t="s">
        <v>162</v>
      </c>
      <c r="B87" s="110" t="s">
        <v>163</v>
      </c>
      <c r="C87" s="111"/>
      <c r="D87" s="111"/>
      <c r="E87" s="112"/>
      <c r="F87" s="2" t="s">
        <v>9</v>
      </c>
      <c r="G87" s="3">
        <v>15675.94</v>
      </c>
      <c r="H87" s="2">
        <v>1</v>
      </c>
      <c r="I87" s="24">
        <f t="shared" si="5"/>
        <v>15675.94</v>
      </c>
    </row>
    <row r="88" spans="1:9" ht="17.25" customHeight="1" x14ac:dyDescent="0.3">
      <c r="A88" s="23" t="s">
        <v>164</v>
      </c>
      <c r="B88" s="110" t="s">
        <v>165</v>
      </c>
      <c r="C88" s="111"/>
      <c r="D88" s="111"/>
      <c r="E88" s="112"/>
      <c r="F88" s="2" t="s">
        <v>14</v>
      </c>
      <c r="G88" s="3">
        <v>2.39</v>
      </c>
      <c r="H88" s="2">
        <v>562</v>
      </c>
      <c r="I88" s="24">
        <f t="shared" si="5"/>
        <v>1343.18</v>
      </c>
    </row>
    <row r="89" spans="1:9" ht="17.25" customHeight="1" x14ac:dyDescent="0.3">
      <c r="A89" s="23" t="s">
        <v>166</v>
      </c>
      <c r="B89" s="110" t="s">
        <v>167</v>
      </c>
      <c r="C89" s="111"/>
      <c r="D89" s="111"/>
      <c r="E89" s="112"/>
      <c r="F89" s="2" t="s">
        <v>14</v>
      </c>
      <c r="G89" s="3">
        <v>3.22</v>
      </c>
      <c r="H89" s="2">
        <v>123</v>
      </c>
      <c r="I89" s="24">
        <f t="shared" si="3"/>
        <v>396.06</v>
      </c>
    </row>
    <row r="90" spans="1:9" ht="17.25" customHeight="1" x14ac:dyDescent="0.3">
      <c r="A90" s="23" t="s">
        <v>168</v>
      </c>
      <c r="B90" s="110" t="s">
        <v>169</v>
      </c>
      <c r="C90" s="111"/>
      <c r="D90" s="111"/>
      <c r="E90" s="112"/>
      <c r="F90" s="2" t="s">
        <v>14</v>
      </c>
      <c r="G90" s="3">
        <v>4.04</v>
      </c>
      <c r="H90" s="2">
        <v>114</v>
      </c>
      <c r="I90" s="24">
        <f t="shared" si="3"/>
        <v>460.56</v>
      </c>
    </row>
    <row r="91" spans="1:9" ht="14.4" x14ac:dyDescent="0.3">
      <c r="A91" s="31" t="s">
        <v>170</v>
      </c>
      <c r="B91" s="110" t="s">
        <v>171</v>
      </c>
      <c r="C91" s="111"/>
      <c r="D91" s="111"/>
      <c r="E91" s="112"/>
      <c r="F91" s="2" t="s">
        <v>172</v>
      </c>
      <c r="G91" s="3">
        <v>1732.2</v>
      </c>
      <c r="H91" s="2">
        <v>0.16200000000000001</v>
      </c>
      <c r="I91" s="24">
        <f t="shared" si="3"/>
        <v>280.6164</v>
      </c>
    </row>
    <row r="92" spans="1:9" ht="14.4" x14ac:dyDescent="0.3">
      <c r="A92" s="31" t="s">
        <v>173</v>
      </c>
      <c r="B92" s="63" t="s">
        <v>174</v>
      </c>
      <c r="C92" s="64"/>
      <c r="D92" s="64"/>
      <c r="E92" s="65"/>
      <c r="F92" s="2" t="s">
        <v>17</v>
      </c>
      <c r="G92" s="3">
        <v>64.52</v>
      </c>
      <c r="H92" s="2">
        <v>22</v>
      </c>
      <c r="I92" s="24">
        <f t="shared" si="3"/>
        <v>1419.4399999999998</v>
      </c>
    </row>
    <row r="93" spans="1:9" ht="17.25" customHeight="1" x14ac:dyDescent="0.3">
      <c r="A93" s="31" t="s">
        <v>175</v>
      </c>
      <c r="B93" s="63" t="s">
        <v>176</v>
      </c>
      <c r="C93" s="64"/>
      <c r="D93" s="64"/>
      <c r="E93" s="65"/>
      <c r="F93" s="2" t="s">
        <v>17</v>
      </c>
      <c r="G93" s="3">
        <v>204.63</v>
      </c>
      <c r="H93" s="2">
        <v>17</v>
      </c>
      <c r="I93" s="24">
        <f t="shared" ref="I93:I94" si="6">SUM(G93)*H93</f>
        <v>3478.71</v>
      </c>
    </row>
    <row r="94" spans="1:9" ht="17.25" customHeight="1" x14ac:dyDescent="0.3">
      <c r="A94" s="31" t="s">
        <v>177</v>
      </c>
      <c r="B94" s="63" t="s">
        <v>178</v>
      </c>
      <c r="C94" s="64"/>
      <c r="D94" s="64"/>
      <c r="E94" s="65"/>
      <c r="F94" s="2" t="s">
        <v>17</v>
      </c>
      <c r="G94" s="3">
        <v>142.5</v>
      </c>
      <c r="H94" s="2">
        <v>17</v>
      </c>
      <c r="I94" s="24">
        <f t="shared" si="6"/>
        <v>2422.5</v>
      </c>
    </row>
    <row r="95" spans="1:9" ht="17.25" customHeight="1" x14ac:dyDescent="0.3">
      <c r="A95" s="31" t="s">
        <v>179</v>
      </c>
      <c r="B95" s="63" t="s">
        <v>180</v>
      </c>
      <c r="C95" s="64"/>
      <c r="D95" s="64"/>
      <c r="E95" s="65"/>
      <c r="F95" s="2" t="s">
        <v>14</v>
      </c>
      <c r="G95" s="3">
        <v>3.65</v>
      </c>
      <c r="H95" s="2">
        <v>32</v>
      </c>
      <c r="I95" s="24">
        <f t="shared" si="3"/>
        <v>116.8</v>
      </c>
    </row>
    <row r="96" spans="1:9" ht="17.25" customHeight="1" x14ac:dyDescent="0.3">
      <c r="A96" s="23" t="s">
        <v>181</v>
      </c>
      <c r="B96" s="110" t="s">
        <v>182</v>
      </c>
      <c r="C96" s="111"/>
      <c r="D96" s="111"/>
      <c r="E96" s="112"/>
      <c r="F96" s="2" t="s">
        <v>172</v>
      </c>
      <c r="G96" s="3">
        <v>5553.95</v>
      </c>
      <c r="H96" s="2">
        <v>9.2999999999999999E-2</v>
      </c>
      <c r="I96" s="24">
        <f t="shared" si="3"/>
        <v>516.51734999999996</v>
      </c>
    </row>
    <row r="97" spans="1:9" ht="17.25" customHeight="1" x14ac:dyDescent="0.3">
      <c r="A97" s="23" t="s">
        <v>183</v>
      </c>
      <c r="B97" s="110" t="s">
        <v>184</v>
      </c>
      <c r="C97" s="111"/>
      <c r="D97" s="111"/>
      <c r="E97" s="112"/>
      <c r="F97" s="2" t="s">
        <v>172</v>
      </c>
      <c r="G97" s="3">
        <v>1544.83</v>
      </c>
      <c r="H97" s="2">
        <v>1.323</v>
      </c>
      <c r="I97" s="24">
        <f t="shared" ref="I97:I98" si="7">SUM(G97)*H97</f>
        <v>2043.8100899999999</v>
      </c>
    </row>
    <row r="98" spans="1:9" ht="17.25" customHeight="1" x14ac:dyDescent="0.3">
      <c r="A98" s="23" t="s">
        <v>185</v>
      </c>
      <c r="B98" s="110" t="s">
        <v>186</v>
      </c>
      <c r="C98" s="111"/>
      <c r="D98" s="111"/>
      <c r="E98" s="112"/>
      <c r="F98" s="2" t="s">
        <v>172</v>
      </c>
      <c r="G98" s="3">
        <v>4182.58</v>
      </c>
      <c r="H98" s="2">
        <v>1.3380000000000001</v>
      </c>
      <c r="I98" s="24">
        <f t="shared" si="7"/>
        <v>5596.2920400000003</v>
      </c>
    </row>
    <row r="99" spans="1:9" ht="17.25" customHeight="1" x14ac:dyDescent="0.3">
      <c r="A99" s="23" t="s">
        <v>187</v>
      </c>
      <c r="B99" s="110" t="s">
        <v>188</v>
      </c>
      <c r="C99" s="111"/>
      <c r="D99" s="111"/>
      <c r="E99" s="112"/>
      <c r="F99" s="2" t="s">
        <v>172</v>
      </c>
      <c r="G99" s="3">
        <v>1959.68</v>
      </c>
      <c r="H99" s="2">
        <v>5.3999999999999999E-2</v>
      </c>
      <c r="I99" s="24">
        <f t="shared" si="3"/>
        <v>105.82272</v>
      </c>
    </row>
    <row r="100" spans="1:9" ht="17.25" hidden="1" customHeight="1" thickBot="1" x14ac:dyDescent="0.35">
      <c r="A100" s="29"/>
      <c r="B100" s="128" t="s">
        <v>68</v>
      </c>
      <c r="C100" s="129"/>
      <c r="D100" s="129"/>
      <c r="E100" s="129"/>
      <c r="F100" s="12" t="s">
        <v>9</v>
      </c>
      <c r="G100" s="14">
        <v>0</v>
      </c>
      <c r="H100" s="15"/>
      <c r="I100" s="26">
        <f>SUM(H100:H100)</f>
        <v>0</v>
      </c>
    </row>
    <row r="101" spans="1:9" ht="17.25" customHeight="1" thickBot="1" x14ac:dyDescent="0.35">
      <c r="A101" s="25"/>
      <c r="B101" s="128" t="s">
        <v>68</v>
      </c>
      <c r="C101" s="129"/>
      <c r="D101" s="129"/>
      <c r="E101" s="129"/>
      <c r="F101" s="12" t="s">
        <v>9</v>
      </c>
      <c r="G101" s="14">
        <v>0.15</v>
      </c>
      <c r="H101" s="13"/>
      <c r="I101" s="26">
        <f>SUM(I79:I99)*0.15</f>
        <v>6860.9667899999995</v>
      </c>
    </row>
    <row r="102" spans="1:9" ht="17.25" customHeight="1" thickTop="1" thickBot="1" x14ac:dyDescent="0.35">
      <c r="A102" s="152" t="s">
        <v>189</v>
      </c>
      <c r="B102" s="117"/>
      <c r="C102" s="117"/>
      <c r="D102" s="117"/>
      <c r="E102" s="117"/>
      <c r="F102" s="117"/>
      <c r="G102" s="117"/>
      <c r="H102" s="16"/>
      <c r="I102" s="38">
        <f>SUM(I79:I101)</f>
        <v>52600.745389999996</v>
      </c>
    </row>
    <row r="103" spans="1:9" ht="16.95" customHeight="1" thickTop="1" x14ac:dyDescent="0.3">
      <c r="A103" s="17"/>
      <c r="B103" s="132" t="s">
        <v>190</v>
      </c>
      <c r="C103" s="133"/>
      <c r="D103" s="133"/>
      <c r="E103" s="133"/>
      <c r="F103" s="18"/>
      <c r="G103" s="19"/>
      <c r="H103" s="18"/>
      <c r="I103" s="20"/>
    </row>
    <row r="104" spans="1:9" ht="17.25" customHeight="1" x14ac:dyDescent="0.3">
      <c r="A104" s="134" t="s">
        <v>1</v>
      </c>
      <c r="B104" s="136" t="s">
        <v>2</v>
      </c>
      <c r="C104" s="137"/>
      <c r="D104" s="137"/>
      <c r="E104" s="138"/>
      <c r="F104" s="142" t="s">
        <v>3</v>
      </c>
      <c r="G104" s="144" t="s">
        <v>4</v>
      </c>
      <c r="H104" s="124" t="s">
        <v>5</v>
      </c>
      <c r="I104" s="126" t="s">
        <v>6</v>
      </c>
    </row>
    <row r="105" spans="1:9" ht="17.25" customHeight="1" thickBot="1" x14ac:dyDescent="0.35">
      <c r="A105" s="135"/>
      <c r="B105" s="139"/>
      <c r="C105" s="140"/>
      <c r="D105" s="140"/>
      <c r="E105" s="141"/>
      <c r="F105" s="143"/>
      <c r="G105" s="145"/>
      <c r="H105" s="125"/>
      <c r="I105" s="127"/>
    </row>
    <row r="106" spans="1:9" ht="17.25" customHeight="1" x14ac:dyDescent="0.3">
      <c r="A106" s="23" t="s">
        <v>191</v>
      </c>
      <c r="B106" s="110" t="s">
        <v>192</v>
      </c>
      <c r="C106" s="111"/>
      <c r="D106" s="111"/>
      <c r="E106" s="112"/>
      <c r="F106" s="2" t="s">
        <v>14</v>
      </c>
      <c r="G106" s="3">
        <v>8.33</v>
      </c>
      <c r="H106" s="2">
        <v>1726</v>
      </c>
      <c r="I106" s="24">
        <f t="shared" ref="I106:I107" si="8">SUM(G106)*H106</f>
        <v>14377.58</v>
      </c>
    </row>
    <row r="107" spans="1:9" ht="17.25" customHeight="1" x14ac:dyDescent="0.3">
      <c r="A107" s="23" t="s">
        <v>193</v>
      </c>
      <c r="B107" s="110" t="s">
        <v>194</v>
      </c>
      <c r="C107" s="111"/>
      <c r="D107" s="111"/>
      <c r="E107" s="112"/>
      <c r="F107" s="2" t="s">
        <v>14</v>
      </c>
      <c r="G107" s="3">
        <v>23.12</v>
      </c>
      <c r="H107" s="2">
        <v>7958</v>
      </c>
      <c r="I107" s="24">
        <f t="shared" si="8"/>
        <v>183988.96000000002</v>
      </c>
    </row>
    <row r="108" spans="1:9" ht="17.25" customHeight="1" x14ac:dyDescent="0.3">
      <c r="A108" s="23" t="s">
        <v>195</v>
      </c>
      <c r="B108" s="110" t="s">
        <v>196</v>
      </c>
      <c r="C108" s="111"/>
      <c r="D108" s="111"/>
      <c r="E108" s="112"/>
      <c r="F108" s="2" t="s">
        <v>14</v>
      </c>
      <c r="G108" s="3">
        <v>23.68</v>
      </c>
      <c r="H108" s="2">
        <v>60</v>
      </c>
      <c r="I108" s="24">
        <f t="shared" ref="I108:I109" si="9">SUM(G108)*H108</f>
        <v>1420.8</v>
      </c>
    </row>
    <row r="109" spans="1:9" ht="17.25" customHeight="1" x14ac:dyDescent="0.3">
      <c r="A109" s="23" t="s">
        <v>197</v>
      </c>
      <c r="B109" s="110" t="s">
        <v>198</v>
      </c>
      <c r="C109" s="111"/>
      <c r="D109" s="111"/>
      <c r="E109" s="112"/>
      <c r="F109" s="2" t="s">
        <v>14</v>
      </c>
      <c r="G109" s="3">
        <v>2.58</v>
      </c>
      <c r="H109" s="2">
        <v>2026</v>
      </c>
      <c r="I109" s="24">
        <f t="shared" si="9"/>
        <v>5227.08</v>
      </c>
    </row>
    <row r="110" spans="1:9" ht="17.25" customHeight="1" x14ac:dyDescent="0.3">
      <c r="A110" s="23" t="s">
        <v>199</v>
      </c>
      <c r="B110" s="110" t="s">
        <v>200</v>
      </c>
      <c r="C110" s="111"/>
      <c r="D110" s="111"/>
      <c r="E110" s="112"/>
      <c r="F110" s="2" t="s">
        <v>14</v>
      </c>
      <c r="G110" s="3">
        <v>2.8</v>
      </c>
      <c r="H110" s="2">
        <v>8983</v>
      </c>
      <c r="I110" s="24">
        <f>SUM(G110)*H110</f>
        <v>25152.399999999998</v>
      </c>
    </row>
    <row r="111" spans="1:9" ht="17.25" customHeight="1" x14ac:dyDescent="0.3">
      <c r="A111" s="23" t="s">
        <v>201</v>
      </c>
      <c r="B111" s="110" t="s">
        <v>202</v>
      </c>
      <c r="C111" s="111"/>
      <c r="D111" s="111"/>
      <c r="E111" s="112"/>
      <c r="F111" s="2" t="s">
        <v>17</v>
      </c>
      <c r="G111" s="3">
        <v>38.479999999999997</v>
      </c>
      <c r="H111" s="2">
        <v>104</v>
      </c>
      <c r="I111" s="24">
        <f t="shared" ref="I111:I115" si="10">SUM(G111)*H111</f>
        <v>4001.9199999999996</v>
      </c>
    </row>
    <row r="112" spans="1:9" ht="17.25" customHeight="1" x14ac:dyDescent="0.3">
      <c r="A112" s="23" t="s">
        <v>203</v>
      </c>
      <c r="B112" s="110" t="s">
        <v>204</v>
      </c>
      <c r="C112" s="111"/>
      <c r="D112" s="111"/>
      <c r="E112" s="112"/>
      <c r="F112" s="2" t="s">
        <v>17</v>
      </c>
      <c r="G112" s="3">
        <v>81.510000000000005</v>
      </c>
      <c r="H112" s="2">
        <v>24</v>
      </c>
      <c r="I112" s="24">
        <f t="shared" si="10"/>
        <v>1956.2400000000002</v>
      </c>
    </row>
    <row r="113" spans="1:9" ht="17.25" customHeight="1" x14ac:dyDescent="0.3">
      <c r="A113" s="23" t="s">
        <v>205</v>
      </c>
      <c r="B113" s="110" t="s">
        <v>206</v>
      </c>
      <c r="C113" s="111"/>
      <c r="D113" s="111"/>
      <c r="E113" s="112"/>
      <c r="F113" s="2" t="s">
        <v>17</v>
      </c>
      <c r="G113" s="3">
        <v>939.85</v>
      </c>
      <c r="H113" s="2">
        <v>2</v>
      </c>
      <c r="I113" s="24">
        <f t="shared" si="10"/>
        <v>1879.7</v>
      </c>
    </row>
    <row r="114" spans="1:9" ht="17.25" customHeight="1" x14ac:dyDescent="0.3">
      <c r="A114" s="23" t="s">
        <v>207</v>
      </c>
      <c r="B114" s="110" t="s">
        <v>208</v>
      </c>
      <c r="C114" s="111"/>
      <c r="D114" s="111"/>
      <c r="E114" s="112"/>
      <c r="F114" s="2" t="s">
        <v>17</v>
      </c>
      <c r="G114" s="3">
        <v>61.52</v>
      </c>
      <c r="H114" s="2">
        <v>5</v>
      </c>
      <c r="I114" s="24">
        <f t="shared" si="10"/>
        <v>307.60000000000002</v>
      </c>
    </row>
    <row r="115" spans="1:9" ht="17.25" customHeight="1" x14ac:dyDescent="0.3">
      <c r="A115" s="23" t="s">
        <v>209</v>
      </c>
      <c r="B115" s="110" t="s">
        <v>210</v>
      </c>
      <c r="C115" s="111"/>
      <c r="D115" s="111"/>
      <c r="E115" s="112"/>
      <c r="F115" s="2" t="s">
        <v>17</v>
      </c>
      <c r="G115" s="3">
        <v>113.38</v>
      </c>
      <c r="H115" s="2">
        <v>2</v>
      </c>
      <c r="I115" s="24">
        <f t="shared" si="10"/>
        <v>226.76</v>
      </c>
    </row>
    <row r="116" spans="1:9" ht="17.25" customHeight="1" x14ac:dyDescent="0.3">
      <c r="A116" s="23" t="s">
        <v>211</v>
      </c>
      <c r="B116" s="110" t="s">
        <v>212</v>
      </c>
      <c r="C116" s="111"/>
      <c r="D116" s="111"/>
      <c r="E116" s="112"/>
      <c r="F116" s="2" t="s">
        <v>17</v>
      </c>
      <c r="G116" s="3">
        <v>1622.61</v>
      </c>
      <c r="H116" s="2">
        <v>2</v>
      </c>
      <c r="I116" s="24">
        <f t="shared" ref="I116:I125" si="11">SUM(G116)*H116</f>
        <v>3245.22</v>
      </c>
    </row>
    <row r="117" spans="1:9" ht="17.25" customHeight="1" x14ac:dyDescent="0.3">
      <c r="A117" s="23" t="s">
        <v>213</v>
      </c>
      <c r="B117" s="110" t="s">
        <v>214</v>
      </c>
      <c r="C117" s="111"/>
      <c r="D117" s="111"/>
      <c r="E117" s="112"/>
      <c r="F117" s="2" t="s">
        <v>17</v>
      </c>
      <c r="G117" s="3">
        <v>730.44</v>
      </c>
      <c r="H117" s="2">
        <v>2</v>
      </c>
      <c r="I117" s="24">
        <f t="shared" si="11"/>
        <v>1460.88</v>
      </c>
    </row>
    <row r="118" spans="1:9" ht="17.25" customHeight="1" x14ac:dyDescent="0.3">
      <c r="A118" s="23" t="s">
        <v>215</v>
      </c>
      <c r="B118" s="110" t="s">
        <v>216</v>
      </c>
      <c r="C118" s="111"/>
      <c r="D118" s="111"/>
      <c r="E118" s="112"/>
      <c r="F118" s="2" t="s">
        <v>17</v>
      </c>
      <c r="G118" s="3">
        <v>1260.56</v>
      </c>
      <c r="H118" s="2">
        <v>9</v>
      </c>
      <c r="I118" s="24">
        <f t="shared" si="11"/>
        <v>11345.039999999999</v>
      </c>
    </row>
    <row r="119" spans="1:9" ht="17.25" customHeight="1" x14ac:dyDescent="0.3">
      <c r="A119" s="23" t="s">
        <v>217</v>
      </c>
      <c r="B119" s="110" t="s">
        <v>218</v>
      </c>
      <c r="C119" s="111"/>
      <c r="D119" s="111"/>
      <c r="E119" s="112"/>
      <c r="F119" s="2" t="s">
        <v>17</v>
      </c>
      <c r="G119" s="3">
        <v>2797.06</v>
      </c>
      <c r="H119" s="2">
        <v>1</v>
      </c>
      <c r="I119" s="24">
        <f t="shared" si="11"/>
        <v>2797.06</v>
      </c>
    </row>
    <row r="120" spans="1:9" ht="25.5" customHeight="1" x14ac:dyDescent="0.3">
      <c r="A120" s="23" t="s">
        <v>219</v>
      </c>
      <c r="B120" s="146" t="s">
        <v>220</v>
      </c>
      <c r="C120" s="111"/>
      <c r="D120" s="111"/>
      <c r="E120" s="112"/>
      <c r="F120" s="2" t="s">
        <v>17</v>
      </c>
      <c r="G120" s="3">
        <v>2456.0300000000002</v>
      </c>
      <c r="H120" s="2">
        <v>2</v>
      </c>
      <c r="I120" s="24">
        <f t="shared" si="11"/>
        <v>4912.0600000000004</v>
      </c>
    </row>
    <row r="121" spans="1:9" ht="17.25" customHeight="1" x14ac:dyDescent="0.3">
      <c r="A121" s="23" t="s">
        <v>221</v>
      </c>
      <c r="B121" s="110" t="s">
        <v>222</v>
      </c>
      <c r="C121" s="111"/>
      <c r="D121" s="111"/>
      <c r="E121" s="112"/>
      <c r="F121" s="2" t="s">
        <v>17</v>
      </c>
      <c r="G121" s="3">
        <v>1386.79</v>
      </c>
      <c r="H121" s="2">
        <v>2</v>
      </c>
      <c r="I121" s="24">
        <f t="shared" si="11"/>
        <v>2773.58</v>
      </c>
    </row>
    <row r="122" spans="1:9" ht="17.25" customHeight="1" x14ac:dyDescent="0.3">
      <c r="A122" s="23" t="s">
        <v>223</v>
      </c>
      <c r="B122" s="110" t="s">
        <v>224</v>
      </c>
      <c r="C122" s="111"/>
      <c r="D122" s="111"/>
      <c r="E122" s="112"/>
      <c r="F122" s="2" t="s">
        <v>17</v>
      </c>
      <c r="G122" s="3">
        <v>13150.61</v>
      </c>
      <c r="H122" s="2">
        <v>2</v>
      </c>
      <c r="I122" s="24">
        <f t="shared" si="11"/>
        <v>26301.22</v>
      </c>
    </row>
    <row r="123" spans="1:9" ht="17.25" customHeight="1" x14ac:dyDescent="0.3">
      <c r="A123" s="23" t="s">
        <v>225</v>
      </c>
      <c r="B123" s="110" t="s">
        <v>226</v>
      </c>
      <c r="C123" s="111"/>
      <c r="D123" s="111"/>
      <c r="E123" s="112"/>
      <c r="F123" s="2" t="s">
        <v>17</v>
      </c>
      <c r="G123" s="3">
        <v>3565.46</v>
      </c>
      <c r="H123" s="2">
        <v>2</v>
      </c>
      <c r="I123" s="24">
        <f t="shared" si="11"/>
        <v>7130.92</v>
      </c>
    </row>
    <row r="124" spans="1:9" ht="17.25" customHeight="1" x14ac:dyDescent="0.3">
      <c r="A124" s="23" t="s">
        <v>227</v>
      </c>
      <c r="B124" s="110" t="s">
        <v>228</v>
      </c>
      <c r="C124" s="111"/>
      <c r="D124" s="111"/>
      <c r="E124" s="112"/>
      <c r="F124" s="2" t="s">
        <v>17</v>
      </c>
      <c r="G124" s="3">
        <v>8206.4500000000007</v>
      </c>
      <c r="H124" s="2">
        <v>2</v>
      </c>
      <c r="I124" s="24">
        <f t="shared" si="11"/>
        <v>16412.900000000001</v>
      </c>
    </row>
    <row r="125" spans="1:9" ht="17.25" customHeight="1" x14ac:dyDescent="0.3">
      <c r="A125" s="23" t="s">
        <v>229</v>
      </c>
      <c r="B125" s="110" t="s">
        <v>230</v>
      </c>
      <c r="C125" s="111"/>
      <c r="D125" s="111"/>
      <c r="E125" s="112"/>
      <c r="F125" s="2" t="s">
        <v>17</v>
      </c>
      <c r="G125" s="3">
        <v>5555.88</v>
      </c>
      <c r="H125" s="2">
        <v>2</v>
      </c>
      <c r="I125" s="24">
        <f t="shared" si="11"/>
        <v>11111.76</v>
      </c>
    </row>
    <row r="126" spans="1:9" ht="17.25" customHeight="1" x14ac:dyDescent="0.3">
      <c r="A126" s="23" t="s">
        <v>231</v>
      </c>
      <c r="B126" s="110" t="s">
        <v>232</v>
      </c>
      <c r="C126" s="111"/>
      <c r="D126" s="111"/>
      <c r="E126" s="112"/>
      <c r="F126" s="2" t="s">
        <v>17</v>
      </c>
      <c r="G126" s="3">
        <v>4383.3</v>
      </c>
      <c r="H126" s="2">
        <v>2</v>
      </c>
      <c r="I126" s="24">
        <f t="shared" ref="I126:I128" si="12">SUM(G126)*H126</f>
        <v>8766.6</v>
      </c>
    </row>
    <row r="127" spans="1:9" ht="17.25" customHeight="1" x14ac:dyDescent="0.3">
      <c r="A127" s="23" t="s">
        <v>233</v>
      </c>
      <c r="B127" s="110" t="s">
        <v>234</v>
      </c>
      <c r="C127" s="111"/>
      <c r="D127" s="111"/>
      <c r="E127" s="112"/>
      <c r="F127" s="2" t="s">
        <v>17</v>
      </c>
      <c r="G127" s="3">
        <v>828.62</v>
      </c>
      <c r="H127" s="2">
        <v>2</v>
      </c>
      <c r="I127" s="24">
        <f t="shared" si="12"/>
        <v>1657.24</v>
      </c>
    </row>
    <row r="128" spans="1:9" ht="17.25" customHeight="1" x14ac:dyDescent="0.3">
      <c r="A128" s="23" t="s">
        <v>235</v>
      </c>
      <c r="B128" s="110" t="s">
        <v>236</v>
      </c>
      <c r="C128" s="111"/>
      <c r="D128" s="111"/>
      <c r="E128" s="112"/>
      <c r="F128" s="2" t="s">
        <v>17</v>
      </c>
      <c r="G128" s="3">
        <v>4025.23</v>
      </c>
      <c r="H128" s="2">
        <v>2</v>
      </c>
      <c r="I128" s="24">
        <f t="shared" si="12"/>
        <v>8050.46</v>
      </c>
    </row>
    <row r="129" spans="1:9" ht="17.25" customHeight="1" thickBot="1" x14ac:dyDescent="0.35">
      <c r="A129" s="25"/>
      <c r="B129" s="128" t="s">
        <v>68</v>
      </c>
      <c r="C129" s="129"/>
      <c r="D129" s="129"/>
      <c r="E129" s="129"/>
      <c r="F129" s="12" t="s">
        <v>9</v>
      </c>
      <c r="G129" s="14">
        <v>0.15</v>
      </c>
      <c r="H129" s="13"/>
      <c r="I129" s="26">
        <f>SUM(I106:I128)*0.15</f>
        <v>51675.597000000016</v>
      </c>
    </row>
    <row r="130" spans="1:9" ht="17.25" customHeight="1" thickBot="1" x14ac:dyDescent="0.35">
      <c r="A130" s="147" t="s">
        <v>237</v>
      </c>
      <c r="B130" s="148"/>
      <c r="C130" s="148"/>
      <c r="D130" s="148"/>
      <c r="E130" s="148"/>
      <c r="F130" s="148"/>
      <c r="G130" s="149"/>
      <c r="H130" s="37"/>
      <c r="I130" s="39">
        <f>SUM(I106:I129)</f>
        <v>396179.57700000011</v>
      </c>
    </row>
    <row r="131" spans="1:9" ht="17.25" customHeight="1" thickTop="1" x14ac:dyDescent="0.3">
      <c r="A131" s="27"/>
      <c r="B131" s="150" t="s">
        <v>238</v>
      </c>
      <c r="C131" s="151"/>
      <c r="D131" s="151"/>
      <c r="E131" s="151"/>
      <c r="F131" s="10"/>
      <c r="G131" s="11"/>
      <c r="H131" s="10"/>
      <c r="I131" s="28"/>
    </row>
    <row r="132" spans="1:9" ht="17.25" customHeight="1" x14ac:dyDescent="0.3">
      <c r="A132" s="134" t="s">
        <v>1</v>
      </c>
      <c r="B132" s="136" t="s">
        <v>2</v>
      </c>
      <c r="C132" s="137"/>
      <c r="D132" s="137"/>
      <c r="E132" s="138"/>
      <c r="F132" s="142" t="s">
        <v>3</v>
      </c>
      <c r="G132" s="144" t="s">
        <v>4</v>
      </c>
      <c r="H132" s="124" t="s">
        <v>146</v>
      </c>
      <c r="I132" s="126" t="s">
        <v>6</v>
      </c>
    </row>
    <row r="133" spans="1:9" ht="17.25" customHeight="1" thickBot="1" x14ac:dyDescent="0.35">
      <c r="A133" s="135"/>
      <c r="B133" s="139"/>
      <c r="C133" s="140"/>
      <c r="D133" s="140"/>
      <c r="E133" s="141"/>
      <c r="F133" s="143"/>
      <c r="G133" s="145"/>
      <c r="H133" s="125"/>
      <c r="I133" s="127"/>
    </row>
    <row r="134" spans="1:9" ht="16.95" customHeight="1" x14ac:dyDescent="0.3">
      <c r="A134" s="23" t="s">
        <v>239</v>
      </c>
      <c r="B134" s="63" t="s">
        <v>240</v>
      </c>
      <c r="C134" s="66"/>
      <c r="D134" s="66"/>
      <c r="E134" s="67"/>
      <c r="F134" s="2" t="s">
        <v>14</v>
      </c>
      <c r="G134" s="3">
        <v>8.33</v>
      </c>
      <c r="H134" s="7">
        <v>7485</v>
      </c>
      <c r="I134" s="24">
        <f t="shared" ref="I134:I143" si="13">SUM(G134)*H134</f>
        <v>62350.05</v>
      </c>
    </row>
    <row r="135" spans="1:9" ht="17.25" customHeight="1" x14ac:dyDescent="0.3">
      <c r="A135" s="23" t="s">
        <v>241</v>
      </c>
      <c r="B135" s="63" t="s">
        <v>194</v>
      </c>
      <c r="C135" s="66"/>
      <c r="D135" s="66"/>
      <c r="E135" s="67"/>
      <c r="F135" s="2" t="s">
        <v>14</v>
      </c>
      <c r="G135" s="3">
        <v>23.12</v>
      </c>
      <c r="H135" s="7">
        <v>552</v>
      </c>
      <c r="I135" s="24">
        <f t="shared" si="13"/>
        <v>12762.24</v>
      </c>
    </row>
    <row r="136" spans="1:9" ht="17.25" customHeight="1" x14ac:dyDescent="0.3">
      <c r="A136" s="23" t="s">
        <v>242</v>
      </c>
      <c r="B136" s="63" t="s">
        <v>214</v>
      </c>
      <c r="C136" s="66"/>
      <c r="D136" s="66"/>
      <c r="E136" s="67"/>
      <c r="F136" s="2" t="s">
        <v>17</v>
      </c>
      <c r="G136" s="3">
        <v>730.44</v>
      </c>
      <c r="H136" s="7">
        <v>8</v>
      </c>
      <c r="I136" s="24">
        <f t="shared" si="13"/>
        <v>5843.52</v>
      </c>
    </row>
    <row r="137" spans="1:9" ht="17.25" customHeight="1" x14ac:dyDescent="0.3">
      <c r="A137" s="23" t="s">
        <v>243</v>
      </c>
      <c r="B137" s="63" t="s">
        <v>244</v>
      </c>
      <c r="C137" s="66"/>
      <c r="D137" s="66"/>
      <c r="E137" s="67"/>
      <c r="F137" s="2" t="s">
        <v>149</v>
      </c>
      <c r="G137" s="3">
        <v>2456.0300000000002</v>
      </c>
      <c r="H137" s="7">
        <v>2</v>
      </c>
      <c r="I137" s="24">
        <f t="shared" si="13"/>
        <v>4912.0600000000004</v>
      </c>
    </row>
    <row r="138" spans="1:9" ht="17.25" customHeight="1" x14ac:dyDescent="0.3">
      <c r="A138" s="23" t="s">
        <v>245</v>
      </c>
      <c r="B138" s="63" t="s">
        <v>224</v>
      </c>
      <c r="C138" s="66"/>
      <c r="D138" s="66"/>
      <c r="E138" s="67"/>
      <c r="F138" s="2" t="s">
        <v>17</v>
      </c>
      <c r="G138" s="3">
        <v>1356</v>
      </c>
      <c r="H138" s="7">
        <v>2</v>
      </c>
      <c r="I138" s="24">
        <f t="shared" si="13"/>
        <v>2712</v>
      </c>
    </row>
    <row r="139" spans="1:9" ht="16.5" customHeight="1" x14ac:dyDescent="0.3">
      <c r="A139" s="23" t="s">
        <v>246</v>
      </c>
      <c r="B139" s="63" t="s">
        <v>247</v>
      </c>
      <c r="C139" s="64"/>
      <c r="D139" s="64"/>
      <c r="E139" s="65"/>
      <c r="F139" s="2" t="s">
        <v>14</v>
      </c>
      <c r="G139" s="3">
        <v>1.37</v>
      </c>
      <c r="H139" s="7">
        <v>3942</v>
      </c>
      <c r="I139" s="24">
        <f t="shared" si="13"/>
        <v>5400.5400000000009</v>
      </c>
    </row>
    <row r="140" spans="1:9" ht="16.5" customHeight="1" x14ac:dyDescent="0.3">
      <c r="A140" s="23" t="s">
        <v>248</v>
      </c>
      <c r="B140" s="110" t="s">
        <v>249</v>
      </c>
      <c r="C140" s="111"/>
      <c r="D140" s="111"/>
      <c r="E140" s="112"/>
      <c r="F140" s="2" t="s">
        <v>17</v>
      </c>
      <c r="G140" s="3">
        <v>12144.26</v>
      </c>
      <c r="H140" s="2">
        <v>2</v>
      </c>
      <c r="I140" s="24">
        <f>SUM(G140)*H140</f>
        <v>24288.52</v>
      </c>
    </row>
    <row r="141" spans="1:9" ht="14.4" x14ac:dyDescent="0.3">
      <c r="A141" s="23" t="s">
        <v>250</v>
      </c>
      <c r="B141" s="146" t="s">
        <v>251</v>
      </c>
      <c r="C141" s="111"/>
      <c r="D141" s="111"/>
      <c r="E141" s="112"/>
      <c r="F141" s="2" t="s">
        <v>17</v>
      </c>
      <c r="G141" s="3">
        <v>597.12</v>
      </c>
      <c r="H141" s="2">
        <v>2</v>
      </c>
      <c r="I141" s="24">
        <f t="shared" si="13"/>
        <v>1194.24</v>
      </c>
    </row>
    <row r="142" spans="1:9" ht="14.4" x14ac:dyDescent="0.3">
      <c r="A142" s="23" t="s">
        <v>252</v>
      </c>
      <c r="B142" s="146" t="s">
        <v>253</v>
      </c>
      <c r="C142" s="111"/>
      <c r="D142" s="111"/>
      <c r="E142" s="112"/>
      <c r="F142" s="2" t="s">
        <v>17</v>
      </c>
      <c r="G142" s="3">
        <v>12000</v>
      </c>
      <c r="H142" s="2">
        <v>12</v>
      </c>
      <c r="I142" s="24">
        <f t="shared" si="13"/>
        <v>144000</v>
      </c>
    </row>
    <row r="143" spans="1:9" ht="14.4" x14ac:dyDescent="0.3">
      <c r="A143" s="23" t="s">
        <v>254</v>
      </c>
      <c r="B143" s="146" t="s">
        <v>255</v>
      </c>
      <c r="C143" s="111"/>
      <c r="D143" s="111"/>
      <c r="E143" s="112"/>
      <c r="F143" s="2" t="s">
        <v>17</v>
      </c>
      <c r="G143" s="3">
        <v>14499.78</v>
      </c>
      <c r="H143" s="2">
        <v>34</v>
      </c>
      <c r="I143" s="24">
        <f t="shared" si="13"/>
        <v>492992.52</v>
      </c>
    </row>
    <row r="144" spans="1:9" ht="17.25" hidden="1" customHeight="1" thickBot="1" x14ac:dyDescent="0.35">
      <c r="A144" s="29"/>
      <c r="B144" s="128" t="s">
        <v>68</v>
      </c>
      <c r="C144" s="129"/>
      <c r="D144" s="129"/>
      <c r="E144" s="129"/>
      <c r="F144" s="12" t="s">
        <v>9</v>
      </c>
      <c r="G144" s="14">
        <v>0</v>
      </c>
      <c r="H144" s="15"/>
      <c r="I144" s="26">
        <f>SUM(H144:H144)</f>
        <v>0</v>
      </c>
    </row>
    <row r="145" spans="1:9" ht="17.25" customHeight="1" thickBot="1" x14ac:dyDescent="0.35">
      <c r="A145" s="25"/>
      <c r="B145" s="128" t="s">
        <v>68</v>
      </c>
      <c r="C145" s="129"/>
      <c r="D145" s="129"/>
      <c r="E145" s="129"/>
      <c r="F145" s="12" t="s">
        <v>9</v>
      </c>
      <c r="G145" s="14">
        <v>0.15</v>
      </c>
      <c r="H145" s="13"/>
      <c r="I145" s="26">
        <f>SUM(I134:I143)*0.15</f>
        <v>113468.35350000001</v>
      </c>
    </row>
    <row r="146" spans="1:9" ht="17.25" customHeight="1" thickTop="1" thickBot="1" x14ac:dyDescent="0.35">
      <c r="A146" s="130" t="s">
        <v>256</v>
      </c>
      <c r="B146" s="131"/>
      <c r="C146" s="131"/>
      <c r="D146" s="131"/>
      <c r="E146" s="131"/>
      <c r="F146" s="131"/>
      <c r="G146" s="131"/>
      <c r="H146" s="48"/>
      <c r="I146" s="49">
        <f>SUM(I134:I145)</f>
        <v>869924.04350000003</v>
      </c>
    </row>
    <row r="147" spans="1:9" ht="17.25" customHeight="1" x14ac:dyDescent="0.3">
      <c r="A147" s="17"/>
      <c r="B147" s="132" t="s">
        <v>257</v>
      </c>
      <c r="C147" s="133"/>
      <c r="D147" s="133"/>
      <c r="E147" s="133"/>
      <c r="F147" s="18"/>
      <c r="G147" s="19"/>
      <c r="H147" s="18"/>
      <c r="I147" s="20"/>
    </row>
    <row r="148" spans="1:9" ht="17.25" customHeight="1" x14ac:dyDescent="0.3">
      <c r="A148" s="134" t="s">
        <v>1</v>
      </c>
      <c r="B148" s="136" t="s">
        <v>2</v>
      </c>
      <c r="C148" s="137"/>
      <c r="D148" s="137"/>
      <c r="E148" s="138"/>
      <c r="F148" s="142" t="s">
        <v>3</v>
      </c>
      <c r="G148" s="144" t="s">
        <v>4</v>
      </c>
      <c r="H148" s="124" t="s">
        <v>5</v>
      </c>
      <c r="I148" s="126" t="s">
        <v>6</v>
      </c>
    </row>
    <row r="149" spans="1:9" ht="17.25" customHeight="1" thickBot="1" x14ac:dyDescent="0.35">
      <c r="A149" s="135"/>
      <c r="B149" s="139"/>
      <c r="C149" s="140"/>
      <c r="D149" s="140"/>
      <c r="E149" s="141"/>
      <c r="F149" s="143"/>
      <c r="G149" s="145"/>
      <c r="H149" s="125"/>
      <c r="I149" s="127"/>
    </row>
    <row r="150" spans="1:9" ht="17.25" customHeight="1" x14ac:dyDescent="0.3">
      <c r="A150" s="23"/>
      <c r="B150" s="110" t="s">
        <v>258</v>
      </c>
      <c r="C150" s="111"/>
      <c r="D150" s="111"/>
      <c r="E150" s="112"/>
      <c r="F150" s="2" t="s">
        <v>14</v>
      </c>
      <c r="G150" s="3">
        <v>190</v>
      </c>
      <c r="H150" s="7">
        <v>6940</v>
      </c>
      <c r="I150" s="24">
        <f>SUM(G150)*H150</f>
        <v>1318600</v>
      </c>
    </row>
    <row r="151" spans="1:9" ht="17.25" customHeight="1" x14ac:dyDescent="0.3">
      <c r="A151" s="23"/>
      <c r="B151" s="110" t="s">
        <v>259</v>
      </c>
      <c r="C151" s="111"/>
      <c r="D151" s="111"/>
      <c r="E151" s="112"/>
      <c r="F151" s="2" t="s">
        <v>14</v>
      </c>
      <c r="G151" s="3">
        <v>90</v>
      </c>
      <c r="H151" s="7">
        <v>6772</v>
      </c>
      <c r="I151" s="24">
        <f t="shared" ref="I151:I156" si="14">SUM(G151)*H151</f>
        <v>609480</v>
      </c>
    </row>
    <row r="152" spans="1:9" ht="17.25" customHeight="1" x14ac:dyDescent="0.3">
      <c r="A152" s="23"/>
      <c r="B152" s="110" t="s">
        <v>260</v>
      </c>
      <c r="C152" s="111"/>
      <c r="D152" s="111"/>
      <c r="E152" s="112"/>
      <c r="F152" s="2" t="s">
        <v>30</v>
      </c>
      <c r="G152" s="3">
        <v>250</v>
      </c>
      <c r="H152" s="7">
        <v>95</v>
      </c>
      <c r="I152" s="24">
        <f t="shared" si="14"/>
        <v>23750</v>
      </c>
    </row>
    <row r="153" spans="1:9" ht="17.25" customHeight="1" x14ac:dyDescent="0.3">
      <c r="A153" s="23"/>
      <c r="B153" s="110" t="s">
        <v>261</v>
      </c>
      <c r="C153" s="111"/>
      <c r="D153" s="111"/>
      <c r="E153" s="112"/>
      <c r="F153" s="2" t="s">
        <v>17</v>
      </c>
      <c r="G153" s="3">
        <v>7500</v>
      </c>
      <c r="H153" s="7">
        <v>2</v>
      </c>
      <c r="I153" s="24">
        <f t="shared" si="14"/>
        <v>15000</v>
      </c>
    </row>
    <row r="154" spans="1:9" ht="17.25" customHeight="1" x14ac:dyDescent="0.3">
      <c r="A154" s="23"/>
      <c r="B154" s="110" t="s">
        <v>262</v>
      </c>
      <c r="C154" s="111"/>
      <c r="D154" s="111"/>
      <c r="E154" s="112"/>
      <c r="F154" s="2" t="s">
        <v>30</v>
      </c>
      <c r="G154" s="3">
        <v>250</v>
      </c>
      <c r="H154" s="30">
        <v>1.8</v>
      </c>
      <c r="I154" s="24">
        <f t="shared" si="14"/>
        <v>450</v>
      </c>
    </row>
    <row r="155" spans="1:9" ht="17.25" customHeight="1" x14ac:dyDescent="0.3">
      <c r="A155" s="23"/>
      <c r="B155" s="110" t="s">
        <v>263</v>
      </c>
      <c r="C155" s="111"/>
      <c r="D155" s="111"/>
      <c r="E155" s="112"/>
      <c r="F155" s="2" t="s">
        <v>14</v>
      </c>
      <c r="G155" s="3">
        <v>450</v>
      </c>
      <c r="H155" s="7">
        <v>684</v>
      </c>
      <c r="I155" s="24">
        <f t="shared" si="14"/>
        <v>307800</v>
      </c>
    </row>
    <row r="156" spans="1:9" ht="17.25" customHeight="1" thickBot="1" x14ac:dyDescent="0.35">
      <c r="A156" s="55"/>
      <c r="B156" s="113" t="s">
        <v>264</v>
      </c>
      <c r="C156" s="114"/>
      <c r="D156" s="114"/>
      <c r="E156" s="115"/>
      <c r="F156" s="51" t="s">
        <v>14</v>
      </c>
      <c r="G156" s="52">
        <v>750</v>
      </c>
      <c r="H156" s="53">
        <v>110</v>
      </c>
      <c r="I156" s="54">
        <f t="shared" si="14"/>
        <v>82500</v>
      </c>
    </row>
    <row r="157" spans="1:9" ht="17.25" customHeight="1" thickTop="1" thickBot="1" x14ac:dyDescent="0.35">
      <c r="A157" s="116" t="s">
        <v>265</v>
      </c>
      <c r="B157" s="117"/>
      <c r="C157" s="117"/>
      <c r="D157" s="117"/>
      <c r="E157" s="117"/>
      <c r="F157" s="117"/>
      <c r="G157" s="118"/>
      <c r="H157" s="56"/>
      <c r="I157" s="57">
        <f>SUM(I150:I156)</f>
        <v>2357580</v>
      </c>
    </row>
    <row r="158" spans="1:9" ht="17.25" customHeight="1" thickTop="1" thickBot="1" x14ac:dyDescent="0.35">
      <c r="A158" s="58"/>
      <c r="B158" s="59"/>
      <c r="C158" s="59"/>
      <c r="D158" s="59"/>
      <c r="E158" s="59"/>
      <c r="F158" s="59"/>
      <c r="G158" s="60"/>
      <c r="H158" s="61" t="s">
        <v>266</v>
      </c>
      <c r="I158" s="50">
        <f>SUM(((I33+I102+I146+I130+I75)))</f>
        <v>10976114.680889998</v>
      </c>
    </row>
    <row r="163" spans="1:7" ht="17.25" customHeight="1" x14ac:dyDescent="0.3">
      <c r="A163" s="119"/>
      <c r="B163" s="120"/>
      <c r="C163" s="40"/>
      <c r="D163" s="40"/>
      <c r="E163" s="40"/>
      <c r="F163" s="40"/>
      <c r="G163" s="1"/>
    </row>
    <row r="164" spans="1:7" ht="17.25" customHeight="1" x14ac:dyDescent="0.3">
      <c r="A164" s="121"/>
      <c r="B164" s="122"/>
      <c r="C164" s="123"/>
      <c r="D164" s="123"/>
      <c r="E164" s="123"/>
      <c r="F164" s="123"/>
      <c r="G164" s="1"/>
    </row>
    <row r="165" spans="1:7" ht="17.25" customHeight="1" x14ac:dyDescent="0.3">
      <c r="A165" s="121"/>
      <c r="B165" s="122"/>
      <c r="C165" s="123"/>
      <c r="D165" s="123"/>
      <c r="E165" s="123"/>
      <c r="F165" s="123"/>
      <c r="G165" s="1"/>
    </row>
    <row r="166" spans="1:7" ht="17.25" customHeight="1" x14ac:dyDescent="0.3">
      <c r="G166" s="1"/>
    </row>
    <row r="167" spans="1:7" ht="17.25" customHeight="1" x14ac:dyDescent="0.3">
      <c r="G167" s="1"/>
    </row>
    <row r="168" spans="1:7" ht="17.25" customHeight="1" x14ac:dyDescent="0.3">
      <c r="G168" s="1"/>
    </row>
    <row r="169" spans="1:7" ht="17.25" customHeight="1" x14ac:dyDescent="0.3">
      <c r="G169" s="1"/>
    </row>
    <row r="170" spans="1:7" ht="17.25" customHeight="1" x14ac:dyDescent="0.3">
      <c r="G170" s="1"/>
    </row>
  </sheetData>
  <mergeCells count="175">
    <mergeCell ref="B2:E2"/>
    <mergeCell ref="A3:A4"/>
    <mergeCell ref="B3:E4"/>
    <mergeCell ref="F3:F4"/>
    <mergeCell ref="G3:G4"/>
    <mergeCell ref="H3:H4"/>
    <mergeCell ref="B10:E10"/>
    <mergeCell ref="B11:E11"/>
    <mergeCell ref="B12:E12"/>
    <mergeCell ref="B13:E13"/>
    <mergeCell ref="B14:E14"/>
    <mergeCell ref="B15:E15"/>
    <mergeCell ref="I3:I4"/>
    <mergeCell ref="B5:E5"/>
    <mergeCell ref="B6:E6"/>
    <mergeCell ref="B7:E7"/>
    <mergeCell ref="B8:E8"/>
    <mergeCell ref="B9:E9"/>
    <mergeCell ref="B22:E22"/>
    <mergeCell ref="B23:E23"/>
    <mergeCell ref="B24:E24"/>
    <mergeCell ref="B25:E25"/>
    <mergeCell ref="B26:E26"/>
    <mergeCell ref="B27:E27"/>
    <mergeCell ref="B16:E16"/>
    <mergeCell ref="B17:E17"/>
    <mergeCell ref="B18:E18"/>
    <mergeCell ref="B19:E19"/>
    <mergeCell ref="B20:E20"/>
    <mergeCell ref="B21:E21"/>
    <mergeCell ref="B34:E34"/>
    <mergeCell ref="A35:A36"/>
    <mergeCell ref="B35:E36"/>
    <mergeCell ref="F35:F36"/>
    <mergeCell ref="G35:G36"/>
    <mergeCell ref="H35:H36"/>
    <mergeCell ref="B28:E28"/>
    <mergeCell ref="B29:E29"/>
    <mergeCell ref="B30:E30"/>
    <mergeCell ref="B31:E31"/>
    <mergeCell ref="B32:E32"/>
    <mergeCell ref="A33:G33"/>
    <mergeCell ref="B42:E42"/>
    <mergeCell ref="B43:E43"/>
    <mergeCell ref="B44:E44"/>
    <mergeCell ref="B45:E45"/>
    <mergeCell ref="B46:E46"/>
    <mergeCell ref="B47:E47"/>
    <mergeCell ref="I35:I36"/>
    <mergeCell ref="B37:E37"/>
    <mergeCell ref="B38:E38"/>
    <mergeCell ref="B39:E39"/>
    <mergeCell ref="B40:E40"/>
    <mergeCell ref="B41:E41"/>
    <mergeCell ref="B54:E54"/>
    <mergeCell ref="B55:E55"/>
    <mergeCell ref="B56:E56"/>
    <mergeCell ref="B57:E57"/>
    <mergeCell ref="B58:E58"/>
    <mergeCell ref="B59:E59"/>
    <mergeCell ref="B48:E48"/>
    <mergeCell ref="B49:E49"/>
    <mergeCell ref="B50:E50"/>
    <mergeCell ref="B51:E51"/>
    <mergeCell ref="B52:E52"/>
    <mergeCell ref="B53:E53"/>
    <mergeCell ref="B66:E66"/>
    <mergeCell ref="B67:E67"/>
    <mergeCell ref="B68:E68"/>
    <mergeCell ref="B69:E69"/>
    <mergeCell ref="B70:E70"/>
    <mergeCell ref="B71:E71"/>
    <mergeCell ref="B60:E60"/>
    <mergeCell ref="B61:E61"/>
    <mergeCell ref="B62:E62"/>
    <mergeCell ref="B63:E63"/>
    <mergeCell ref="B64:E64"/>
    <mergeCell ref="B65:E65"/>
    <mergeCell ref="B72:E72"/>
    <mergeCell ref="B73:E73"/>
    <mergeCell ref="B74:E74"/>
    <mergeCell ref="A75:G75"/>
    <mergeCell ref="B76:E76"/>
    <mergeCell ref="A77:A78"/>
    <mergeCell ref="B77:E78"/>
    <mergeCell ref="F77:F78"/>
    <mergeCell ref="G77:G78"/>
    <mergeCell ref="B83:E83"/>
    <mergeCell ref="B85:E85"/>
    <mergeCell ref="B86:E86"/>
    <mergeCell ref="B87:E87"/>
    <mergeCell ref="B88:E88"/>
    <mergeCell ref="B89:E89"/>
    <mergeCell ref="H77:H78"/>
    <mergeCell ref="I77:I78"/>
    <mergeCell ref="B79:E79"/>
    <mergeCell ref="B80:E80"/>
    <mergeCell ref="B81:E81"/>
    <mergeCell ref="B82:E82"/>
    <mergeCell ref="B100:E100"/>
    <mergeCell ref="B101:E101"/>
    <mergeCell ref="A102:G102"/>
    <mergeCell ref="B103:E103"/>
    <mergeCell ref="A104:A105"/>
    <mergeCell ref="B104:E105"/>
    <mergeCell ref="F104:F105"/>
    <mergeCell ref="G104:G105"/>
    <mergeCell ref="B90:E90"/>
    <mergeCell ref="B91:E91"/>
    <mergeCell ref="B96:E96"/>
    <mergeCell ref="B97:E97"/>
    <mergeCell ref="B98:E98"/>
    <mergeCell ref="B99:E99"/>
    <mergeCell ref="B110:E110"/>
    <mergeCell ref="B111:E111"/>
    <mergeCell ref="B112:E112"/>
    <mergeCell ref="B113:E113"/>
    <mergeCell ref="B114:E114"/>
    <mergeCell ref="B115:E115"/>
    <mergeCell ref="H104:H105"/>
    <mergeCell ref="I104:I105"/>
    <mergeCell ref="B106:E106"/>
    <mergeCell ref="B107:E107"/>
    <mergeCell ref="B108:E108"/>
    <mergeCell ref="B109:E109"/>
    <mergeCell ref="B122:E122"/>
    <mergeCell ref="B123:E123"/>
    <mergeCell ref="B124:E124"/>
    <mergeCell ref="B125:E125"/>
    <mergeCell ref="B126:E126"/>
    <mergeCell ref="B127:E127"/>
    <mergeCell ref="B116:E116"/>
    <mergeCell ref="B117:E117"/>
    <mergeCell ref="B118:E118"/>
    <mergeCell ref="B119:E119"/>
    <mergeCell ref="B120:E120"/>
    <mergeCell ref="B121:E121"/>
    <mergeCell ref="H132:H133"/>
    <mergeCell ref="I132:I133"/>
    <mergeCell ref="B140:E140"/>
    <mergeCell ref="B141:E141"/>
    <mergeCell ref="B142:E142"/>
    <mergeCell ref="B143:E143"/>
    <mergeCell ref="B128:E128"/>
    <mergeCell ref="B129:E129"/>
    <mergeCell ref="A130:G130"/>
    <mergeCell ref="B131:E131"/>
    <mergeCell ref="A132:A133"/>
    <mergeCell ref="B132:E133"/>
    <mergeCell ref="F132:F133"/>
    <mergeCell ref="G132:G133"/>
    <mergeCell ref="H148:H149"/>
    <mergeCell ref="I148:I149"/>
    <mergeCell ref="B150:E150"/>
    <mergeCell ref="B151:E151"/>
    <mergeCell ref="B152:E152"/>
    <mergeCell ref="B153:E153"/>
    <mergeCell ref="B144:E144"/>
    <mergeCell ref="B145:E145"/>
    <mergeCell ref="A146:G146"/>
    <mergeCell ref="B147:E147"/>
    <mergeCell ref="A148:A149"/>
    <mergeCell ref="B148:E149"/>
    <mergeCell ref="F148:F149"/>
    <mergeCell ref="G148:G149"/>
    <mergeCell ref="B154:E154"/>
    <mergeCell ref="B155:E155"/>
    <mergeCell ref="B156:E156"/>
    <mergeCell ref="A157:G157"/>
    <mergeCell ref="A163:B163"/>
    <mergeCell ref="A164:B165"/>
    <mergeCell ref="C164:C165"/>
    <mergeCell ref="D164:D165"/>
    <mergeCell ref="E164:E165"/>
    <mergeCell ref="F164:F165"/>
  </mergeCells>
  <printOptions horizontalCentered="1" verticalCentered="1"/>
  <pageMargins left="0.25" right="0.25" top="0.75" bottom="0.75" header="0.3" footer="0.3"/>
  <pageSetup paperSize="3" orientation="portrait" r:id="rId1"/>
  <headerFooter>
    <oddHeader>&amp;L&amp;"-,Bold"60% Plans Engineers Estimate&amp;"-,Regular"
&amp;9Ortiz Avenue Widening
&amp;C&amp;G&amp;R
&amp;D</oddHeader>
    <oddFooter>&amp;L&amp;9&amp;K00-034&amp;Z&amp;F&amp;R&amp;9PAGE &amp;P OF &amp;N</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E40449-C261-4D49-BDF5-DBA5DAD83DF2}">
  <sheetPr>
    <pageSetUpPr fitToPage="1"/>
  </sheetPr>
  <dimension ref="A1:I574"/>
  <sheetViews>
    <sheetView tabSelected="1" showWhiteSpace="0" view="pageLayout" topLeftCell="A203" zoomScale="145" zoomScaleNormal="100" zoomScalePageLayoutView="145" workbookViewId="0">
      <selection activeCell="H191" sqref="H191"/>
    </sheetView>
  </sheetViews>
  <sheetFormatPr defaultColWidth="9.33203125" defaultRowHeight="17.25" customHeight="1" x14ac:dyDescent="0.3"/>
  <cols>
    <col min="1" max="1" width="11.6640625" style="1" bestFit="1" customWidth="1"/>
    <col min="2" max="4" width="9.33203125" style="1"/>
    <col min="5" max="5" width="48.44140625" style="1" bestFit="1" customWidth="1"/>
    <col min="6" max="6" width="7" style="1" customWidth="1"/>
    <col min="7" max="7" width="15.88671875" style="4" customWidth="1"/>
    <col min="8" max="8" width="10.44140625" style="62" customWidth="1"/>
    <col min="9" max="9" width="16.33203125" style="6" customWidth="1"/>
    <col min="10" max="16384" width="9.33203125" style="1"/>
  </cols>
  <sheetData>
    <row r="1" spans="1:9" ht="21" x14ac:dyDescent="0.3">
      <c r="A1" s="186" t="s">
        <v>771</v>
      </c>
      <c r="B1" s="187"/>
      <c r="C1" s="187"/>
      <c r="D1" s="187"/>
      <c r="E1" s="187"/>
      <c r="F1" s="187"/>
      <c r="G1" s="187"/>
      <c r="H1" s="187"/>
      <c r="I1" s="188"/>
    </row>
    <row r="2" spans="1:9" ht="56.25" customHeight="1" x14ac:dyDescent="0.3">
      <c r="A2" s="94"/>
      <c r="H2" s="1"/>
      <c r="I2" s="95"/>
    </row>
    <row r="3" spans="1:9" ht="24" customHeight="1" x14ac:dyDescent="0.3">
      <c r="A3" s="109" t="s">
        <v>772</v>
      </c>
      <c r="B3" s="92"/>
      <c r="C3" s="92"/>
      <c r="D3" s="92"/>
      <c r="E3" s="92"/>
      <c r="F3" s="92"/>
      <c r="G3" s="93"/>
      <c r="H3" s="92"/>
      <c r="I3" s="96"/>
    </row>
    <row r="4" spans="1:9" ht="17.25" customHeight="1" x14ac:dyDescent="0.3">
      <c r="A4" s="183" t="s">
        <v>773</v>
      </c>
      <c r="B4" s="184"/>
      <c r="C4" s="184"/>
      <c r="D4" s="184"/>
      <c r="E4" s="184"/>
      <c r="F4" s="184"/>
      <c r="G4" s="184"/>
      <c r="H4" s="184"/>
      <c r="I4" s="185"/>
    </row>
    <row r="5" spans="1:9" ht="17.25" customHeight="1" x14ac:dyDescent="0.3">
      <c r="A5" s="180" t="s">
        <v>770</v>
      </c>
      <c r="B5" s="181"/>
      <c r="C5" s="181"/>
      <c r="D5" s="181"/>
      <c r="E5" s="181"/>
      <c r="F5" s="181"/>
      <c r="G5" s="181"/>
      <c r="H5" s="181"/>
      <c r="I5" s="182"/>
    </row>
    <row r="6" spans="1:9" ht="185.25" customHeight="1" x14ac:dyDescent="0.3">
      <c r="A6" s="177" t="s">
        <v>769</v>
      </c>
      <c r="B6" s="178"/>
      <c r="C6" s="178"/>
      <c r="D6" s="178"/>
      <c r="E6" s="178"/>
      <c r="F6" s="178"/>
      <c r="G6" s="178"/>
      <c r="H6" s="178"/>
      <c r="I6" s="179"/>
    </row>
    <row r="7" spans="1:9" ht="32.25" customHeight="1" x14ac:dyDescent="0.3">
      <c r="A7" s="221" t="s">
        <v>774</v>
      </c>
      <c r="B7" s="222"/>
      <c r="C7" s="222"/>
      <c r="D7" s="222"/>
      <c r="E7" s="222"/>
      <c r="F7" s="222"/>
      <c r="G7" s="222"/>
      <c r="H7" s="222"/>
      <c r="I7" s="223"/>
    </row>
    <row r="8" spans="1:9" ht="16.95" customHeight="1" x14ac:dyDescent="0.3">
      <c r="A8" s="200" t="s">
        <v>0</v>
      </c>
      <c r="B8" s="219"/>
      <c r="C8" s="219"/>
      <c r="D8" s="219"/>
      <c r="E8" s="219"/>
      <c r="F8" s="219"/>
      <c r="G8" s="219"/>
      <c r="H8" s="219"/>
      <c r="I8" s="220"/>
    </row>
    <row r="9" spans="1:9" ht="17.25" customHeight="1" x14ac:dyDescent="0.3">
      <c r="A9" s="134" t="s">
        <v>1</v>
      </c>
      <c r="B9" s="194" t="s">
        <v>2</v>
      </c>
      <c r="C9" s="194"/>
      <c r="D9" s="194"/>
      <c r="E9" s="194"/>
      <c r="F9" s="194" t="s">
        <v>3</v>
      </c>
      <c r="G9" s="203" t="s">
        <v>4</v>
      </c>
      <c r="H9" s="207" t="s">
        <v>5</v>
      </c>
      <c r="I9" s="126" t="s">
        <v>6</v>
      </c>
    </row>
    <row r="10" spans="1:9" ht="17.25" customHeight="1" x14ac:dyDescent="0.3">
      <c r="A10" s="134"/>
      <c r="B10" s="194"/>
      <c r="C10" s="194"/>
      <c r="D10" s="194"/>
      <c r="E10" s="194"/>
      <c r="F10" s="194"/>
      <c r="G10" s="203"/>
      <c r="H10" s="207"/>
      <c r="I10" s="126"/>
    </row>
    <row r="11" spans="1:9" ht="17.25" customHeight="1" x14ac:dyDescent="0.3">
      <c r="A11" s="23" t="s">
        <v>267</v>
      </c>
      <c r="B11" s="176" t="s">
        <v>8</v>
      </c>
      <c r="C11" s="176"/>
      <c r="D11" s="176"/>
      <c r="E11" s="176"/>
      <c r="F11" s="73" t="s">
        <v>9</v>
      </c>
      <c r="G11" s="70"/>
      <c r="H11" s="71">
        <v>1</v>
      </c>
      <c r="I11" s="97">
        <f>G11*H11</f>
        <v>0</v>
      </c>
    </row>
    <row r="12" spans="1:9" ht="17.25" customHeight="1" x14ac:dyDescent="0.3">
      <c r="A12" s="23" t="s">
        <v>268</v>
      </c>
      <c r="B12" s="176" t="s">
        <v>11</v>
      </c>
      <c r="C12" s="176"/>
      <c r="D12" s="176"/>
      <c r="E12" s="176"/>
      <c r="F12" s="73" t="s">
        <v>9</v>
      </c>
      <c r="G12" s="70"/>
      <c r="H12" s="71">
        <v>1</v>
      </c>
      <c r="I12" s="97">
        <f t="shared" ref="I12:I40" si="0">G12*H12</f>
        <v>0</v>
      </c>
    </row>
    <row r="13" spans="1:9" ht="17.25" customHeight="1" x14ac:dyDescent="0.3">
      <c r="A13" s="23" t="s">
        <v>269</v>
      </c>
      <c r="B13" s="176" t="s">
        <v>19</v>
      </c>
      <c r="C13" s="176"/>
      <c r="D13" s="176"/>
      <c r="E13" s="176"/>
      <c r="F13" s="73" t="s">
        <v>20</v>
      </c>
      <c r="G13" s="70"/>
      <c r="H13" s="71">
        <v>553.85</v>
      </c>
      <c r="I13" s="97">
        <f t="shared" si="0"/>
        <v>0</v>
      </c>
    </row>
    <row r="14" spans="1:9" ht="17.25" customHeight="1" x14ac:dyDescent="0.3">
      <c r="A14" s="23" t="s">
        <v>270</v>
      </c>
      <c r="B14" s="176" t="s">
        <v>22</v>
      </c>
      <c r="C14" s="176"/>
      <c r="D14" s="176"/>
      <c r="E14" s="176"/>
      <c r="F14" s="73" t="s">
        <v>20</v>
      </c>
      <c r="G14" s="70"/>
      <c r="H14" s="72">
        <v>430.13</v>
      </c>
      <c r="I14" s="97">
        <f t="shared" si="0"/>
        <v>0</v>
      </c>
    </row>
    <row r="15" spans="1:9" ht="17.25" customHeight="1" x14ac:dyDescent="0.3">
      <c r="A15" s="23" t="s">
        <v>271</v>
      </c>
      <c r="B15" s="176" t="s">
        <v>24</v>
      </c>
      <c r="C15" s="176"/>
      <c r="D15" s="176"/>
      <c r="E15" s="176"/>
      <c r="F15" s="73" t="s">
        <v>20</v>
      </c>
      <c r="G15" s="70"/>
      <c r="H15" s="73">
        <v>32.68</v>
      </c>
      <c r="I15" s="97">
        <f t="shared" si="0"/>
        <v>0</v>
      </c>
    </row>
    <row r="16" spans="1:9" ht="17.25" customHeight="1" x14ac:dyDescent="0.3">
      <c r="A16" s="23" t="s">
        <v>272</v>
      </c>
      <c r="B16" s="209" t="s">
        <v>26</v>
      </c>
      <c r="C16" s="209"/>
      <c r="D16" s="209"/>
      <c r="E16" s="209"/>
      <c r="F16" s="73" t="s">
        <v>27</v>
      </c>
      <c r="G16" s="70"/>
      <c r="H16" s="73">
        <v>1612</v>
      </c>
      <c r="I16" s="97">
        <f t="shared" si="0"/>
        <v>0</v>
      </c>
    </row>
    <row r="17" spans="1:9" ht="17.25" customHeight="1" x14ac:dyDescent="0.3">
      <c r="A17" s="23" t="s">
        <v>273</v>
      </c>
      <c r="B17" s="176" t="s">
        <v>29</v>
      </c>
      <c r="C17" s="176"/>
      <c r="D17" s="176"/>
      <c r="E17" s="176"/>
      <c r="F17" s="73" t="s">
        <v>30</v>
      </c>
      <c r="G17" s="70"/>
      <c r="H17" s="74">
        <v>5124</v>
      </c>
      <c r="I17" s="97">
        <f t="shared" si="0"/>
        <v>0</v>
      </c>
    </row>
    <row r="18" spans="1:9" ht="17.25" customHeight="1" x14ac:dyDescent="0.3">
      <c r="A18" s="23" t="s">
        <v>274</v>
      </c>
      <c r="B18" s="176" t="s">
        <v>32</v>
      </c>
      <c r="C18" s="176"/>
      <c r="D18" s="176"/>
      <c r="E18" s="176"/>
      <c r="F18" s="73" t="s">
        <v>30</v>
      </c>
      <c r="G18" s="70"/>
      <c r="H18" s="74">
        <v>90760</v>
      </c>
      <c r="I18" s="97">
        <f t="shared" si="0"/>
        <v>0</v>
      </c>
    </row>
    <row r="19" spans="1:9" ht="17.25" customHeight="1" x14ac:dyDescent="0.3">
      <c r="A19" s="23" t="s">
        <v>275</v>
      </c>
      <c r="B19" s="176" t="s">
        <v>34</v>
      </c>
      <c r="C19" s="176"/>
      <c r="D19" s="176"/>
      <c r="E19" s="176"/>
      <c r="F19" s="73" t="s">
        <v>27</v>
      </c>
      <c r="G19" s="70"/>
      <c r="H19" s="75">
        <v>78939</v>
      </c>
      <c r="I19" s="97">
        <f t="shared" si="0"/>
        <v>0</v>
      </c>
    </row>
    <row r="20" spans="1:9" ht="17.25" customHeight="1" x14ac:dyDescent="0.3">
      <c r="A20" s="23" t="s">
        <v>276</v>
      </c>
      <c r="B20" s="176" t="s">
        <v>36</v>
      </c>
      <c r="C20" s="176"/>
      <c r="D20" s="176"/>
      <c r="E20" s="176"/>
      <c r="F20" s="73" t="s">
        <v>27</v>
      </c>
      <c r="G20" s="70"/>
      <c r="H20" s="75">
        <v>8068</v>
      </c>
      <c r="I20" s="97">
        <f t="shared" si="0"/>
        <v>0</v>
      </c>
    </row>
    <row r="21" spans="1:9" ht="17.25" customHeight="1" x14ac:dyDescent="0.3">
      <c r="A21" s="23" t="s">
        <v>277</v>
      </c>
      <c r="B21" s="176" t="s">
        <v>38</v>
      </c>
      <c r="C21" s="176"/>
      <c r="D21" s="176"/>
      <c r="E21" s="176"/>
      <c r="F21" s="73" t="s">
        <v>27</v>
      </c>
      <c r="G21" s="70"/>
      <c r="H21" s="75">
        <v>8376</v>
      </c>
      <c r="I21" s="97">
        <f t="shared" si="0"/>
        <v>0</v>
      </c>
    </row>
    <row r="22" spans="1:9" ht="17.25" customHeight="1" x14ac:dyDescent="0.3">
      <c r="A22" s="23" t="s">
        <v>278</v>
      </c>
      <c r="B22" s="176" t="s">
        <v>40</v>
      </c>
      <c r="C22" s="176"/>
      <c r="D22" s="176"/>
      <c r="E22" s="176"/>
      <c r="F22" s="73" t="s">
        <v>27</v>
      </c>
      <c r="G22" s="70"/>
      <c r="H22" s="75">
        <v>47852</v>
      </c>
      <c r="I22" s="97">
        <f t="shared" si="0"/>
        <v>0</v>
      </c>
    </row>
    <row r="23" spans="1:9" ht="17.25" customHeight="1" x14ac:dyDescent="0.3">
      <c r="A23" s="23" t="s">
        <v>279</v>
      </c>
      <c r="B23" s="176" t="s">
        <v>280</v>
      </c>
      <c r="C23" s="176"/>
      <c r="D23" s="176"/>
      <c r="E23" s="176"/>
      <c r="F23" s="73" t="s">
        <v>27</v>
      </c>
      <c r="G23" s="70"/>
      <c r="H23" s="75">
        <v>5488</v>
      </c>
      <c r="I23" s="97">
        <f t="shared" si="0"/>
        <v>0</v>
      </c>
    </row>
    <row r="24" spans="1:9" ht="17.25" customHeight="1" x14ac:dyDescent="0.3">
      <c r="A24" s="23" t="s">
        <v>666</v>
      </c>
      <c r="B24" s="176" t="s">
        <v>281</v>
      </c>
      <c r="C24" s="192"/>
      <c r="D24" s="192"/>
      <c r="E24" s="192"/>
      <c r="F24" s="73" t="s">
        <v>27</v>
      </c>
      <c r="G24" s="70"/>
      <c r="H24" s="75">
        <v>3206</v>
      </c>
      <c r="I24" s="97">
        <f t="shared" si="0"/>
        <v>0</v>
      </c>
    </row>
    <row r="25" spans="1:9" ht="17.25" customHeight="1" x14ac:dyDescent="0.3">
      <c r="A25" s="23" t="s">
        <v>282</v>
      </c>
      <c r="B25" s="176" t="s">
        <v>42</v>
      </c>
      <c r="C25" s="176"/>
      <c r="D25" s="176"/>
      <c r="E25" s="176"/>
      <c r="F25" s="73" t="s">
        <v>27</v>
      </c>
      <c r="G25" s="70"/>
      <c r="H25" s="75">
        <v>6562</v>
      </c>
      <c r="I25" s="97">
        <f t="shared" si="0"/>
        <v>0</v>
      </c>
    </row>
    <row r="26" spans="1:9" ht="17.25" customHeight="1" x14ac:dyDescent="0.3">
      <c r="A26" s="23" t="s">
        <v>283</v>
      </c>
      <c r="B26" s="176" t="s">
        <v>284</v>
      </c>
      <c r="C26" s="176"/>
      <c r="D26" s="176"/>
      <c r="E26" s="176"/>
      <c r="F26" s="73" t="s">
        <v>45</v>
      </c>
      <c r="G26" s="70"/>
      <c r="H26" s="74">
        <v>624.5</v>
      </c>
      <c r="I26" s="97">
        <f t="shared" si="0"/>
        <v>0</v>
      </c>
    </row>
    <row r="27" spans="1:9" ht="17.25" customHeight="1" x14ac:dyDescent="0.3">
      <c r="A27" s="23" t="s">
        <v>285</v>
      </c>
      <c r="B27" s="78" t="s">
        <v>286</v>
      </c>
      <c r="C27" s="78"/>
      <c r="D27" s="78"/>
      <c r="E27" s="78"/>
      <c r="F27" s="73" t="s">
        <v>45</v>
      </c>
      <c r="G27" s="70"/>
      <c r="H27" s="74">
        <v>529.79999999999995</v>
      </c>
      <c r="I27" s="97">
        <f t="shared" si="0"/>
        <v>0</v>
      </c>
    </row>
    <row r="28" spans="1:9" ht="17.25" customHeight="1" x14ac:dyDescent="0.3">
      <c r="A28" s="23" t="s">
        <v>287</v>
      </c>
      <c r="B28" s="176" t="s">
        <v>288</v>
      </c>
      <c r="C28" s="176"/>
      <c r="D28" s="176"/>
      <c r="E28" s="176"/>
      <c r="F28" s="73" t="s">
        <v>45</v>
      </c>
      <c r="G28" s="70"/>
      <c r="H28" s="74">
        <v>8254.4</v>
      </c>
      <c r="I28" s="97">
        <f t="shared" si="0"/>
        <v>0</v>
      </c>
    </row>
    <row r="29" spans="1:9" ht="17.25" customHeight="1" x14ac:dyDescent="0.3">
      <c r="A29" s="23" t="s">
        <v>289</v>
      </c>
      <c r="B29" s="176" t="s">
        <v>50</v>
      </c>
      <c r="C29" s="176"/>
      <c r="D29" s="176"/>
      <c r="E29" s="176"/>
      <c r="F29" s="73" t="s">
        <v>45</v>
      </c>
      <c r="G29" s="70"/>
      <c r="H29" s="74">
        <v>5342.6</v>
      </c>
      <c r="I29" s="97">
        <f t="shared" si="0"/>
        <v>0</v>
      </c>
    </row>
    <row r="30" spans="1:9" ht="17.25" customHeight="1" x14ac:dyDescent="0.3">
      <c r="A30" s="23" t="s">
        <v>51</v>
      </c>
      <c r="B30" s="176" t="s">
        <v>52</v>
      </c>
      <c r="C30" s="176"/>
      <c r="D30" s="176"/>
      <c r="E30" s="176"/>
      <c r="F30" s="73" t="s">
        <v>30</v>
      </c>
      <c r="G30" s="70"/>
      <c r="H30" s="74">
        <v>143</v>
      </c>
      <c r="I30" s="97">
        <f t="shared" si="0"/>
        <v>0</v>
      </c>
    </row>
    <row r="31" spans="1:9" ht="17.25" customHeight="1" x14ac:dyDescent="0.3">
      <c r="A31" s="23" t="s">
        <v>290</v>
      </c>
      <c r="B31" s="176" t="s">
        <v>291</v>
      </c>
      <c r="C31" s="176"/>
      <c r="D31" s="176"/>
      <c r="E31" s="176"/>
      <c r="F31" s="73" t="s">
        <v>14</v>
      </c>
      <c r="G31" s="70"/>
      <c r="H31" s="75">
        <v>404</v>
      </c>
      <c r="I31" s="97">
        <f t="shared" si="0"/>
        <v>0</v>
      </c>
    </row>
    <row r="32" spans="1:9" ht="17.25" customHeight="1" x14ac:dyDescent="0.3">
      <c r="A32" s="23" t="s">
        <v>53</v>
      </c>
      <c r="B32" s="176" t="s">
        <v>54</v>
      </c>
      <c r="C32" s="176"/>
      <c r="D32" s="176"/>
      <c r="E32" s="176"/>
      <c r="F32" s="73" t="s">
        <v>14</v>
      </c>
      <c r="G32" s="70"/>
      <c r="H32" s="75">
        <v>2889</v>
      </c>
      <c r="I32" s="97">
        <f t="shared" si="0"/>
        <v>0</v>
      </c>
    </row>
    <row r="33" spans="1:9" ht="17.25" customHeight="1" x14ac:dyDescent="0.3">
      <c r="A33" s="23" t="s">
        <v>55</v>
      </c>
      <c r="B33" s="176" t="s">
        <v>56</v>
      </c>
      <c r="C33" s="176"/>
      <c r="D33" s="176"/>
      <c r="E33" s="176"/>
      <c r="F33" s="73" t="s">
        <v>14</v>
      </c>
      <c r="G33" s="70"/>
      <c r="H33" s="75">
        <v>316</v>
      </c>
      <c r="I33" s="97">
        <f t="shared" si="0"/>
        <v>0</v>
      </c>
    </row>
    <row r="34" spans="1:9" ht="17.25" customHeight="1" x14ac:dyDescent="0.3">
      <c r="A34" s="23" t="s">
        <v>292</v>
      </c>
      <c r="B34" s="176" t="s">
        <v>293</v>
      </c>
      <c r="C34" s="176"/>
      <c r="D34" s="176"/>
      <c r="E34" s="176"/>
      <c r="F34" s="73" t="s">
        <v>14</v>
      </c>
      <c r="G34" s="70"/>
      <c r="H34" s="75">
        <v>6</v>
      </c>
      <c r="I34" s="97">
        <f t="shared" si="0"/>
        <v>0</v>
      </c>
    </row>
    <row r="35" spans="1:9" ht="17.25" customHeight="1" x14ac:dyDescent="0.3">
      <c r="A35" s="23" t="s">
        <v>294</v>
      </c>
      <c r="B35" s="176" t="s">
        <v>295</v>
      </c>
      <c r="C35" s="176"/>
      <c r="D35" s="176"/>
      <c r="E35" s="176"/>
      <c r="F35" s="73" t="s">
        <v>14</v>
      </c>
      <c r="G35" s="70"/>
      <c r="H35" s="75">
        <v>32</v>
      </c>
      <c r="I35" s="97">
        <f t="shared" si="0"/>
        <v>0</v>
      </c>
    </row>
    <row r="36" spans="1:9" ht="17.25" customHeight="1" x14ac:dyDescent="0.3">
      <c r="A36" s="23" t="s">
        <v>57</v>
      </c>
      <c r="B36" s="176" t="s">
        <v>58</v>
      </c>
      <c r="C36" s="176"/>
      <c r="D36" s="176"/>
      <c r="E36" s="176"/>
      <c r="F36" s="73" t="s">
        <v>14</v>
      </c>
      <c r="G36" s="70"/>
      <c r="H36" s="75">
        <v>23</v>
      </c>
      <c r="I36" s="97">
        <f t="shared" si="0"/>
        <v>0</v>
      </c>
    </row>
    <row r="37" spans="1:9" ht="17.25" customHeight="1" x14ac:dyDescent="0.3">
      <c r="A37" s="23" t="s">
        <v>59</v>
      </c>
      <c r="B37" s="176" t="s">
        <v>60</v>
      </c>
      <c r="C37" s="176"/>
      <c r="D37" s="176"/>
      <c r="E37" s="176"/>
      <c r="F37" s="73" t="s">
        <v>27</v>
      </c>
      <c r="G37" s="70"/>
      <c r="H37" s="75">
        <v>97</v>
      </c>
      <c r="I37" s="97">
        <f t="shared" si="0"/>
        <v>0</v>
      </c>
    </row>
    <row r="38" spans="1:9" ht="17.25" customHeight="1" x14ac:dyDescent="0.3">
      <c r="A38" s="23" t="s">
        <v>61</v>
      </c>
      <c r="B38" s="176" t="s">
        <v>62</v>
      </c>
      <c r="C38" s="176"/>
      <c r="D38" s="176"/>
      <c r="E38" s="176"/>
      <c r="F38" s="73" t="s">
        <v>27</v>
      </c>
      <c r="G38" s="70"/>
      <c r="H38" s="73">
        <v>4683</v>
      </c>
      <c r="I38" s="97">
        <f t="shared" si="0"/>
        <v>0</v>
      </c>
    </row>
    <row r="39" spans="1:9" ht="17.25" customHeight="1" x14ac:dyDescent="0.3">
      <c r="A39" s="23" t="s">
        <v>63</v>
      </c>
      <c r="B39" s="176" t="s">
        <v>64</v>
      </c>
      <c r="C39" s="176"/>
      <c r="D39" s="176"/>
      <c r="E39" s="176"/>
      <c r="F39" s="73" t="s">
        <v>65</v>
      </c>
      <c r="G39" s="70"/>
      <c r="H39" s="73">
        <v>556</v>
      </c>
      <c r="I39" s="97">
        <f t="shared" si="0"/>
        <v>0</v>
      </c>
    </row>
    <row r="40" spans="1:9" ht="17.25" customHeight="1" x14ac:dyDescent="0.3">
      <c r="A40" s="23" t="s">
        <v>296</v>
      </c>
      <c r="B40" s="176" t="s">
        <v>67</v>
      </c>
      <c r="C40" s="176"/>
      <c r="D40" s="176"/>
      <c r="E40" s="176"/>
      <c r="F40" s="73" t="s">
        <v>27</v>
      </c>
      <c r="G40" s="70"/>
      <c r="H40" s="75">
        <v>95351</v>
      </c>
      <c r="I40" s="97">
        <f t="shared" si="0"/>
        <v>0</v>
      </c>
    </row>
    <row r="41" spans="1:9" ht="17.25" customHeight="1" x14ac:dyDescent="0.3">
      <c r="A41" s="208" t="s">
        <v>297</v>
      </c>
      <c r="B41" s="193"/>
      <c r="C41" s="193"/>
      <c r="D41" s="193"/>
      <c r="E41" s="193"/>
      <c r="F41" s="193"/>
      <c r="G41" s="193"/>
      <c r="H41" s="193"/>
      <c r="I41" s="24">
        <f>SUM(I11:I40)</f>
        <v>0</v>
      </c>
    </row>
    <row r="42" spans="1:9" ht="16.95" customHeight="1" x14ac:dyDescent="0.3">
      <c r="A42" s="200" t="s">
        <v>70</v>
      </c>
      <c r="B42" s="201"/>
      <c r="C42" s="201"/>
      <c r="D42" s="201"/>
      <c r="E42" s="201"/>
      <c r="F42" s="201"/>
      <c r="G42" s="201"/>
      <c r="H42" s="201"/>
      <c r="I42" s="202"/>
    </row>
    <row r="43" spans="1:9" ht="17.25" customHeight="1" x14ac:dyDescent="0.3">
      <c r="A43" s="134" t="s">
        <v>1</v>
      </c>
      <c r="B43" s="194" t="s">
        <v>2</v>
      </c>
      <c r="C43" s="194"/>
      <c r="D43" s="194"/>
      <c r="E43" s="194"/>
      <c r="F43" s="194" t="s">
        <v>3</v>
      </c>
      <c r="G43" s="203" t="s">
        <v>4</v>
      </c>
      <c r="H43" s="207" t="s">
        <v>5</v>
      </c>
      <c r="I43" s="126" t="s">
        <v>6</v>
      </c>
    </row>
    <row r="44" spans="1:9" ht="17.25" customHeight="1" x14ac:dyDescent="0.3">
      <c r="A44" s="134"/>
      <c r="B44" s="194"/>
      <c r="C44" s="194"/>
      <c r="D44" s="194"/>
      <c r="E44" s="194"/>
      <c r="F44" s="194"/>
      <c r="G44" s="203"/>
      <c r="H44" s="207"/>
      <c r="I44" s="126"/>
    </row>
    <row r="45" spans="1:9" ht="17.25" customHeight="1" x14ac:dyDescent="0.25">
      <c r="A45" s="23" t="s">
        <v>12</v>
      </c>
      <c r="B45" s="176" t="s">
        <v>13</v>
      </c>
      <c r="C45" s="176"/>
      <c r="D45" s="176"/>
      <c r="E45" s="176"/>
      <c r="F45" s="73" t="s">
        <v>14</v>
      </c>
      <c r="G45" s="80"/>
      <c r="H45" s="76">
        <v>14855</v>
      </c>
      <c r="I45" s="97">
        <f>G45*H45</f>
        <v>0</v>
      </c>
    </row>
    <row r="46" spans="1:9" ht="17.25" customHeight="1" x14ac:dyDescent="0.25">
      <c r="A46" s="23" t="s">
        <v>15</v>
      </c>
      <c r="B46" s="176" t="s">
        <v>16</v>
      </c>
      <c r="C46" s="176"/>
      <c r="D46" s="176"/>
      <c r="E46" s="176"/>
      <c r="F46" s="73" t="s">
        <v>17</v>
      </c>
      <c r="G46" s="80"/>
      <c r="H46" s="76">
        <v>15</v>
      </c>
      <c r="I46" s="97">
        <f t="shared" ref="I46:I88" si="1">G46*H46</f>
        <v>0</v>
      </c>
    </row>
    <row r="47" spans="1:9" ht="17.25" customHeight="1" x14ac:dyDescent="0.25">
      <c r="A47" s="98" t="s">
        <v>73</v>
      </c>
      <c r="B47" s="199" t="s">
        <v>74</v>
      </c>
      <c r="C47" s="199" t="s">
        <v>17</v>
      </c>
      <c r="D47" s="199" t="s">
        <v>73</v>
      </c>
      <c r="E47" s="199" t="s">
        <v>74</v>
      </c>
      <c r="F47" s="73" t="s">
        <v>17</v>
      </c>
      <c r="G47" s="80"/>
      <c r="H47" s="76">
        <v>1</v>
      </c>
      <c r="I47" s="97">
        <f t="shared" si="1"/>
        <v>0</v>
      </c>
    </row>
    <row r="48" spans="1:9" ht="17.25" customHeight="1" x14ac:dyDescent="0.25">
      <c r="A48" s="98" t="s">
        <v>75</v>
      </c>
      <c r="B48" s="199" t="s">
        <v>76</v>
      </c>
      <c r="C48" s="199" t="s">
        <v>17</v>
      </c>
      <c r="D48" s="199" t="s">
        <v>75</v>
      </c>
      <c r="E48" s="199" t="s">
        <v>76</v>
      </c>
      <c r="F48" s="73" t="s">
        <v>17</v>
      </c>
      <c r="G48" s="80"/>
      <c r="H48" s="76">
        <v>2</v>
      </c>
      <c r="I48" s="97">
        <f t="shared" si="1"/>
        <v>0</v>
      </c>
    </row>
    <row r="49" spans="1:9" ht="17.25" customHeight="1" x14ac:dyDescent="0.25">
      <c r="A49" s="98" t="s">
        <v>75</v>
      </c>
      <c r="B49" s="199" t="s">
        <v>77</v>
      </c>
      <c r="C49" s="199" t="s">
        <v>17</v>
      </c>
      <c r="D49" s="199" t="s">
        <v>75</v>
      </c>
      <c r="E49" s="199" t="s">
        <v>77</v>
      </c>
      <c r="F49" s="73" t="s">
        <v>17</v>
      </c>
      <c r="G49" s="80"/>
      <c r="H49" s="76">
        <v>6</v>
      </c>
      <c r="I49" s="97">
        <f t="shared" si="1"/>
        <v>0</v>
      </c>
    </row>
    <row r="50" spans="1:9" ht="17.25" customHeight="1" x14ac:dyDescent="0.25">
      <c r="A50" s="98" t="s">
        <v>78</v>
      </c>
      <c r="B50" s="199" t="s">
        <v>79</v>
      </c>
      <c r="C50" s="199" t="s">
        <v>17</v>
      </c>
      <c r="D50" s="199" t="s">
        <v>78</v>
      </c>
      <c r="E50" s="199" t="s">
        <v>79</v>
      </c>
      <c r="F50" s="73" t="s">
        <v>17</v>
      </c>
      <c r="G50" s="80"/>
      <c r="H50" s="76">
        <v>3</v>
      </c>
      <c r="I50" s="97">
        <f t="shared" si="1"/>
        <v>0</v>
      </c>
    </row>
    <row r="51" spans="1:9" ht="17.25" customHeight="1" x14ac:dyDescent="0.25">
      <c r="A51" s="98" t="s">
        <v>80</v>
      </c>
      <c r="B51" s="199" t="s">
        <v>81</v>
      </c>
      <c r="C51" s="199" t="s">
        <v>17</v>
      </c>
      <c r="D51" s="199" t="s">
        <v>80</v>
      </c>
      <c r="E51" s="199" t="s">
        <v>81</v>
      </c>
      <c r="F51" s="73" t="s">
        <v>17</v>
      </c>
      <c r="G51" s="80"/>
      <c r="H51" s="76">
        <v>1</v>
      </c>
      <c r="I51" s="97">
        <f t="shared" si="1"/>
        <v>0</v>
      </c>
    </row>
    <row r="52" spans="1:9" ht="17.25" customHeight="1" x14ac:dyDescent="0.25">
      <c r="A52" s="98" t="s">
        <v>82</v>
      </c>
      <c r="B52" s="199" t="s">
        <v>83</v>
      </c>
      <c r="C52" s="199" t="s">
        <v>17</v>
      </c>
      <c r="D52" s="199" t="s">
        <v>82</v>
      </c>
      <c r="E52" s="199" t="s">
        <v>83</v>
      </c>
      <c r="F52" s="73" t="s">
        <v>17</v>
      </c>
      <c r="G52" s="80"/>
      <c r="H52" s="76">
        <v>4</v>
      </c>
      <c r="I52" s="97">
        <f t="shared" si="1"/>
        <v>0</v>
      </c>
    </row>
    <row r="53" spans="1:9" ht="17.25" customHeight="1" x14ac:dyDescent="0.25">
      <c r="A53" s="98" t="s">
        <v>84</v>
      </c>
      <c r="B53" s="199" t="s">
        <v>85</v>
      </c>
      <c r="C53" s="199" t="s">
        <v>17</v>
      </c>
      <c r="D53" s="199" t="s">
        <v>84</v>
      </c>
      <c r="E53" s="199" t="s">
        <v>85</v>
      </c>
      <c r="F53" s="73" t="s">
        <v>17</v>
      </c>
      <c r="G53" s="80"/>
      <c r="H53" s="76">
        <v>34</v>
      </c>
      <c r="I53" s="97">
        <f t="shared" si="1"/>
        <v>0</v>
      </c>
    </row>
    <row r="54" spans="1:9" ht="17.25" customHeight="1" x14ac:dyDescent="0.25">
      <c r="A54" s="98" t="s">
        <v>86</v>
      </c>
      <c r="B54" s="199" t="s">
        <v>87</v>
      </c>
      <c r="C54" s="199" t="s">
        <v>14</v>
      </c>
      <c r="D54" s="199" t="s">
        <v>86</v>
      </c>
      <c r="E54" s="199" t="s">
        <v>87</v>
      </c>
      <c r="F54" s="73" t="s">
        <v>14</v>
      </c>
      <c r="G54" s="80"/>
      <c r="H54" s="76">
        <v>135</v>
      </c>
      <c r="I54" s="97">
        <f t="shared" si="1"/>
        <v>0</v>
      </c>
    </row>
    <row r="55" spans="1:9" ht="17.25" customHeight="1" x14ac:dyDescent="0.25">
      <c r="A55" s="98" t="s">
        <v>298</v>
      </c>
      <c r="B55" s="199" t="s">
        <v>299</v>
      </c>
      <c r="C55" s="199" t="s">
        <v>14</v>
      </c>
      <c r="D55" s="199" t="s">
        <v>86</v>
      </c>
      <c r="E55" s="199" t="s">
        <v>87</v>
      </c>
      <c r="F55" s="73" t="s">
        <v>14</v>
      </c>
      <c r="G55" s="80"/>
      <c r="H55" s="76">
        <v>34</v>
      </c>
      <c r="I55" s="97">
        <f t="shared" si="1"/>
        <v>0</v>
      </c>
    </row>
    <row r="56" spans="1:9" ht="17.25" customHeight="1" x14ac:dyDescent="0.25">
      <c r="A56" s="98" t="s">
        <v>88</v>
      </c>
      <c r="B56" s="199" t="s">
        <v>89</v>
      </c>
      <c r="C56" s="199" t="s">
        <v>14</v>
      </c>
      <c r="D56" s="199" t="s">
        <v>88</v>
      </c>
      <c r="E56" s="199" t="s">
        <v>89</v>
      </c>
      <c r="F56" s="73" t="s">
        <v>14</v>
      </c>
      <c r="G56" s="80"/>
      <c r="H56" s="76">
        <v>195</v>
      </c>
      <c r="I56" s="97">
        <f t="shared" si="1"/>
        <v>0</v>
      </c>
    </row>
    <row r="57" spans="1:9" ht="17.25" customHeight="1" x14ac:dyDescent="0.25">
      <c r="A57" s="98" t="s">
        <v>90</v>
      </c>
      <c r="B57" s="199" t="s">
        <v>91</v>
      </c>
      <c r="C57" s="199" t="s">
        <v>14</v>
      </c>
      <c r="D57" s="199" t="s">
        <v>90</v>
      </c>
      <c r="E57" s="199" t="s">
        <v>91</v>
      </c>
      <c r="F57" s="73" t="s">
        <v>14</v>
      </c>
      <c r="G57" s="80"/>
      <c r="H57" s="76">
        <v>433</v>
      </c>
      <c r="I57" s="97">
        <f t="shared" si="1"/>
        <v>0</v>
      </c>
    </row>
    <row r="58" spans="1:9" ht="17.25" customHeight="1" x14ac:dyDescent="0.25">
      <c r="A58" s="98" t="s">
        <v>92</v>
      </c>
      <c r="B58" s="199" t="s">
        <v>93</v>
      </c>
      <c r="C58" s="199" t="s">
        <v>14</v>
      </c>
      <c r="D58" s="199" t="s">
        <v>92</v>
      </c>
      <c r="E58" s="199" t="s">
        <v>93</v>
      </c>
      <c r="F58" s="73" t="s">
        <v>14</v>
      </c>
      <c r="G58" s="80"/>
      <c r="H58" s="76">
        <v>301</v>
      </c>
      <c r="I58" s="97">
        <f t="shared" si="1"/>
        <v>0</v>
      </c>
    </row>
    <row r="59" spans="1:9" ht="17.25" customHeight="1" x14ac:dyDescent="0.25">
      <c r="A59" s="98" t="s">
        <v>94</v>
      </c>
      <c r="B59" s="199" t="s">
        <v>95</v>
      </c>
      <c r="C59" s="199" t="s">
        <v>14</v>
      </c>
      <c r="D59" s="199" t="s">
        <v>94</v>
      </c>
      <c r="E59" s="199" t="s">
        <v>95</v>
      </c>
      <c r="F59" s="73" t="s">
        <v>14</v>
      </c>
      <c r="G59" s="80"/>
      <c r="H59" s="76">
        <v>209</v>
      </c>
      <c r="I59" s="97">
        <f t="shared" si="1"/>
        <v>0</v>
      </c>
    </row>
    <row r="60" spans="1:9" ht="17.25" customHeight="1" x14ac:dyDescent="0.25">
      <c r="A60" s="98" t="s">
        <v>96</v>
      </c>
      <c r="B60" s="199" t="s">
        <v>97</v>
      </c>
      <c r="C60" s="199" t="s">
        <v>14</v>
      </c>
      <c r="D60" s="199" t="s">
        <v>96</v>
      </c>
      <c r="E60" s="199" t="s">
        <v>97</v>
      </c>
      <c r="F60" s="73" t="s">
        <v>14</v>
      </c>
      <c r="G60" s="80"/>
      <c r="H60" s="76">
        <v>1125</v>
      </c>
      <c r="I60" s="97">
        <f t="shared" si="1"/>
        <v>0</v>
      </c>
    </row>
    <row r="61" spans="1:9" ht="17.25" customHeight="1" x14ac:dyDescent="0.25">
      <c r="A61" s="98" t="s">
        <v>98</v>
      </c>
      <c r="B61" s="199" t="s">
        <v>99</v>
      </c>
      <c r="C61" s="199" t="s">
        <v>14</v>
      </c>
      <c r="D61" s="199" t="s">
        <v>98</v>
      </c>
      <c r="E61" s="199" t="s">
        <v>99</v>
      </c>
      <c r="F61" s="73" t="s">
        <v>14</v>
      </c>
      <c r="G61" s="80"/>
      <c r="H61" s="76">
        <v>376</v>
      </c>
      <c r="I61" s="97">
        <f t="shared" si="1"/>
        <v>0</v>
      </c>
    </row>
    <row r="62" spans="1:9" ht="17.25" customHeight="1" x14ac:dyDescent="0.25">
      <c r="A62" s="98" t="s">
        <v>100</v>
      </c>
      <c r="B62" s="199" t="s">
        <v>101</v>
      </c>
      <c r="C62" s="199" t="s">
        <v>14</v>
      </c>
      <c r="D62" s="199" t="s">
        <v>100</v>
      </c>
      <c r="E62" s="199" t="s">
        <v>101</v>
      </c>
      <c r="F62" s="73" t="s">
        <v>14</v>
      </c>
      <c r="G62" s="80"/>
      <c r="H62" s="76">
        <v>721</v>
      </c>
      <c r="I62" s="97">
        <f t="shared" si="1"/>
        <v>0</v>
      </c>
    </row>
    <row r="63" spans="1:9" ht="17.25" customHeight="1" x14ac:dyDescent="0.25">
      <c r="A63" s="98" t="s">
        <v>102</v>
      </c>
      <c r="B63" s="199" t="s">
        <v>103</v>
      </c>
      <c r="C63" s="199" t="s">
        <v>14</v>
      </c>
      <c r="D63" s="199" t="s">
        <v>102</v>
      </c>
      <c r="E63" s="199" t="s">
        <v>103</v>
      </c>
      <c r="F63" s="73" t="s">
        <v>14</v>
      </c>
      <c r="G63" s="80"/>
      <c r="H63" s="76">
        <v>1418</v>
      </c>
      <c r="I63" s="97">
        <f t="shared" si="1"/>
        <v>0</v>
      </c>
    </row>
    <row r="64" spans="1:9" ht="17.25" customHeight="1" x14ac:dyDescent="0.25">
      <c r="A64" s="98" t="s">
        <v>104</v>
      </c>
      <c r="B64" s="199" t="s">
        <v>105</v>
      </c>
      <c r="C64" s="199" t="s">
        <v>14</v>
      </c>
      <c r="D64" s="199" t="s">
        <v>104</v>
      </c>
      <c r="E64" s="199" t="s">
        <v>105</v>
      </c>
      <c r="F64" s="73" t="s">
        <v>14</v>
      </c>
      <c r="G64" s="80"/>
      <c r="H64" s="76">
        <v>37</v>
      </c>
      <c r="I64" s="97">
        <f t="shared" si="1"/>
        <v>0</v>
      </c>
    </row>
    <row r="65" spans="1:9" ht="17.25" customHeight="1" x14ac:dyDescent="0.25">
      <c r="A65" s="98" t="s">
        <v>106</v>
      </c>
      <c r="B65" s="199" t="s">
        <v>107</v>
      </c>
      <c r="C65" s="199" t="s">
        <v>14</v>
      </c>
      <c r="D65" s="199" t="s">
        <v>106</v>
      </c>
      <c r="E65" s="199" t="s">
        <v>107</v>
      </c>
      <c r="F65" s="73" t="s">
        <v>14</v>
      </c>
      <c r="G65" s="80"/>
      <c r="H65" s="76">
        <v>370</v>
      </c>
      <c r="I65" s="97">
        <f t="shared" si="1"/>
        <v>0</v>
      </c>
    </row>
    <row r="66" spans="1:9" ht="17.25" customHeight="1" x14ac:dyDescent="0.25">
      <c r="A66" s="98" t="s">
        <v>108</v>
      </c>
      <c r="B66" s="199" t="s">
        <v>109</v>
      </c>
      <c r="C66" s="199" t="s">
        <v>14</v>
      </c>
      <c r="D66" s="199" t="s">
        <v>108</v>
      </c>
      <c r="E66" s="199" t="s">
        <v>109</v>
      </c>
      <c r="F66" s="73" t="s">
        <v>14</v>
      </c>
      <c r="G66" s="80"/>
      <c r="H66" s="76">
        <v>182</v>
      </c>
      <c r="I66" s="97">
        <f t="shared" si="1"/>
        <v>0</v>
      </c>
    </row>
    <row r="67" spans="1:9" ht="17.25" customHeight="1" x14ac:dyDescent="0.25">
      <c r="A67" s="98" t="s">
        <v>110</v>
      </c>
      <c r="B67" s="199" t="s">
        <v>111</v>
      </c>
      <c r="C67" s="199" t="s">
        <v>14</v>
      </c>
      <c r="D67" s="199" t="s">
        <v>110</v>
      </c>
      <c r="E67" s="199" t="s">
        <v>111</v>
      </c>
      <c r="F67" s="73" t="s">
        <v>14</v>
      </c>
      <c r="G67" s="80"/>
      <c r="H67" s="76">
        <v>198</v>
      </c>
      <c r="I67" s="97">
        <f t="shared" si="1"/>
        <v>0</v>
      </c>
    </row>
    <row r="68" spans="1:9" ht="17.25" customHeight="1" x14ac:dyDescent="0.25">
      <c r="A68" s="98" t="s">
        <v>112</v>
      </c>
      <c r="B68" s="199" t="s">
        <v>113</v>
      </c>
      <c r="C68" s="199" t="s">
        <v>14</v>
      </c>
      <c r="D68" s="199" t="s">
        <v>112</v>
      </c>
      <c r="E68" s="199" t="s">
        <v>113</v>
      </c>
      <c r="F68" s="73" t="s">
        <v>14</v>
      </c>
      <c r="G68" s="80"/>
      <c r="H68" s="76">
        <v>2214</v>
      </c>
      <c r="I68" s="97">
        <f t="shared" si="1"/>
        <v>0</v>
      </c>
    </row>
    <row r="69" spans="1:9" ht="17.25" customHeight="1" x14ac:dyDescent="0.25">
      <c r="A69" s="98" t="s">
        <v>114</v>
      </c>
      <c r="B69" s="199" t="s">
        <v>115</v>
      </c>
      <c r="C69" s="199" t="s">
        <v>14</v>
      </c>
      <c r="D69" s="199" t="s">
        <v>114</v>
      </c>
      <c r="E69" s="199" t="s">
        <v>115</v>
      </c>
      <c r="F69" s="73" t="s">
        <v>14</v>
      </c>
      <c r="G69" s="80"/>
      <c r="H69" s="76">
        <v>495</v>
      </c>
      <c r="I69" s="97">
        <f t="shared" si="1"/>
        <v>0</v>
      </c>
    </row>
    <row r="70" spans="1:9" ht="17.25" customHeight="1" x14ac:dyDescent="0.25">
      <c r="A70" s="98" t="s">
        <v>116</v>
      </c>
      <c r="B70" s="199" t="s">
        <v>117</v>
      </c>
      <c r="C70" s="199" t="s">
        <v>14</v>
      </c>
      <c r="D70" s="199" t="s">
        <v>116</v>
      </c>
      <c r="E70" s="199" t="s">
        <v>117</v>
      </c>
      <c r="F70" s="73" t="s">
        <v>14</v>
      </c>
      <c r="G70" s="80"/>
      <c r="H70" s="76">
        <v>1826</v>
      </c>
      <c r="I70" s="97">
        <f t="shared" si="1"/>
        <v>0</v>
      </c>
    </row>
    <row r="71" spans="1:9" ht="17.25" customHeight="1" x14ac:dyDescent="0.25">
      <c r="A71" s="98" t="s">
        <v>132</v>
      </c>
      <c r="B71" s="199" t="s">
        <v>133</v>
      </c>
      <c r="C71" s="199" t="s">
        <v>17</v>
      </c>
      <c r="D71" s="199" t="s">
        <v>134</v>
      </c>
      <c r="E71" s="199" t="s">
        <v>135</v>
      </c>
      <c r="F71" s="73" t="s">
        <v>17</v>
      </c>
      <c r="G71" s="80"/>
      <c r="H71" s="76">
        <v>4</v>
      </c>
      <c r="I71" s="97">
        <f t="shared" si="1"/>
        <v>0</v>
      </c>
    </row>
    <row r="72" spans="1:9" ht="17.25" customHeight="1" x14ac:dyDescent="0.25">
      <c r="A72" s="98" t="s">
        <v>134</v>
      </c>
      <c r="B72" s="199" t="s">
        <v>135</v>
      </c>
      <c r="C72" s="199" t="s">
        <v>17</v>
      </c>
      <c r="D72" s="199" t="s">
        <v>134</v>
      </c>
      <c r="E72" s="199" t="s">
        <v>135</v>
      </c>
      <c r="F72" s="73" t="s">
        <v>17</v>
      </c>
      <c r="G72" s="80"/>
      <c r="H72" s="76">
        <v>2</v>
      </c>
      <c r="I72" s="97">
        <f t="shared" si="1"/>
        <v>0</v>
      </c>
    </row>
    <row r="73" spans="1:9" ht="17.25" customHeight="1" x14ac:dyDescent="0.25">
      <c r="A73" s="98" t="s">
        <v>136</v>
      </c>
      <c r="B73" s="199" t="s">
        <v>137</v>
      </c>
      <c r="C73" s="199" t="s">
        <v>17</v>
      </c>
      <c r="D73" s="199" t="s">
        <v>136</v>
      </c>
      <c r="E73" s="199" t="s">
        <v>137</v>
      </c>
      <c r="F73" s="73" t="s">
        <v>17</v>
      </c>
      <c r="G73" s="80"/>
      <c r="H73" s="76">
        <v>2</v>
      </c>
      <c r="I73" s="97">
        <f t="shared" si="1"/>
        <v>0</v>
      </c>
    </row>
    <row r="74" spans="1:9" ht="17.25" customHeight="1" x14ac:dyDescent="0.25">
      <c r="A74" s="98" t="s">
        <v>140</v>
      </c>
      <c r="B74" s="199" t="s">
        <v>141</v>
      </c>
      <c r="C74" s="199" t="s">
        <v>17</v>
      </c>
      <c r="D74" s="199" t="s">
        <v>140</v>
      </c>
      <c r="E74" s="199" t="s">
        <v>141</v>
      </c>
      <c r="F74" s="73" t="s">
        <v>17</v>
      </c>
      <c r="G74" s="80"/>
      <c r="H74" s="76">
        <v>1</v>
      </c>
      <c r="I74" s="97">
        <f t="shared" si="1"/>
        <v>0</v>
      </c>
    </row>
    <row r="75" spans="1:9" ht="17.25" customHeight="1" x14ac:dyDescent="0.25">
      <c r="A75" s="98" t="s">
        <v>118</v>
      </c>
      <c r="B75" s="199" t="s">
        <v>119</v>
      </c>
      <c r="C75" s="199" t="s">
        <v>17</v>
      </c>
      <c r="D75" s="199" t="s">
        <v>118</v>
      </c>
      <c r="E75" s="199" t="s">
        <v>119</v>
      </c>
      <c r="F75" s="73" t="s">
        <v>17</v>
      </c>
      <c r="G75" s="80"/>
      <c r="H75" s="76">
        <v>2</v>
      </c>
      <c r="I75" s="97">
        <f t="shared" si="1"/>
        <v>0</v>
      </c>
    </row>
    <row r="76" spans="1:9" ht="17.25" customHeight="1" x14ac:dyDescent="0.25">
      <c r="A76" s="98" t="s">
        <v>120</v>
      </c>
      <c r="B76" s="199" t="s">
        <v>121</v>
      </c>
      <c r="C76" s="199" t="s">
        <v>17</v>
      </c>
      <c r="D76" s="199" t="s">
        <v>120</v>
      </c>
      <c r="E76" s="199" t="s">
        <v>121</v>
      </c>
      <c r="F76" s="73" t="s">
        <v>17</v>
      </c>
      <c r="G76" s="80"/>
      <c r="H76" s="76">
        <v>2</v>
      </c>
      <c r="I76" s="97">
        <f t="shared" si="1"/>
        <v>0</v>
      </c>
    </row>
    <row r="77" spans="1:9" ht="17.25" customHeight="1" x14ac:dyDescent="0.25">
      <c r="A77" s="98" t="s">
        <v>122</v>
      </c>
      <c r="B77" s="199" t="s">
        <v>123</v>
      </c>
      <c r="C77" s="199" t="s">
        <v>17</v>
      </c>
      <c r="D77" s="199" t="s">
        <v>122</v>
      </c>
      <c r="E77" s="199" t="s">
        <v>123</v>
      </c>
      <c r="F77" s="73" t="s">
        <v>17</v>
      </c>
      <c r="G77" s="80"/>
      <c r="H77" s="76">
        <v>1</v>
      </c>
      <c r="I77" s="97">
        <f t="shared" si="1"/>
        <v>0</v>
      </c>
    </row>
    <row r="78" spans="1:9" ht="17.25" customHeight="1" x14ac:dyDescent="0.25">
      <c r="A78" s="98" t="s">
        <v>124</v>
      </c>
      <c r="B78" s="199" t="s">
        <v>125</v>
      </c>
      <c r="C78" s="199" t="s">
        <v>17</v>
      </c>
      <c r="D78" s="199" t="s">
        <v>124</v>
      </c>
      <c r="E78" s="199" t="s">
        <v>125</v>
      </c>
      <c r="F78" s="73" t="s">
        <v>17</v>
      </c>
      <c r="G78" s="80"/>
      <c r="H78" s="76">
        <v>3</v>
      </c>
      <c r="I78" s="97">
        <f t="shared" si="1"/>
        <v>0</v>
      </c>
    </row>
    <row r="79" spans="1:9" ht="17.25" customHeight="1" x14ac:dyDescent="0.25">
      <c r="A79" s="98" t="s">
        <v>126</v>
      </c>
      <c r="B79" s="199" t="s">
        <v>127</v>
      </c>
      <c r="C79" s="199" t="s">
        <v>17</v>
      </c>
      <c r="D79" s="199" t="s">
        <v>126</v>
      </c>
      <c r="E79" s="199" t="s">
        <v>127</v>
      </c>
      <c r="F79" s="73" t="s">
        <v>17</v>
      </c>
      <c r="G79" s="80"/>
      <c r="H79" s="76">
        <v>2</v>
      </c>
      <c r="I79" s="97">
        <f t="shared" si="1"/>
        <v>0</v>
      </c>
    </row>
    <row r="80" spans="1:9" ht="17.25" customHeight="1" x14ac:dyDescent="0.25">
      <c r="A80" s="98" t="s">
        <v>300</v>
      </c>
      <c r="B80" s="199" t="s">
        <v>301</v>
      </c>
      <c r="C80" s="199" t="s">
        <v>17</v>
      </c>
      <c r="D80" s="199" t="s">
        <v>128</v>
      </c>
      <c r="E80" s="199" t="s">
        <v>129</v>
      </c>
      <c r="F80" s="73" t="s">
        <v>17</v>
      </c>
      <c r="G80" s="80"/>
      <c r="H80" s="76">
        <v>4</v>
      </c>
      <c r="I80" s="97">
        <f t="shared" si="1"/>
        <v>0</v>
      </c>
    </row>
    <row r="81" spans="1:9" ht="17.25" customHeight="1" x14ac:dyDescent="0.25">
      <c r="A81" s="98" t="s">
        <v>128</v>
      </c>
      <c r="B81" s="199" t="s">
        <v>129</v>
      </c>
      <c r="C81" s="199" t="s">
        <v>17</v>
      </c>
      <c r="D81" s="199" t="s">
        <v>128</v>
      </c>
      <c r="E81" s="199" t="s">
        <v>129</v>
      </c>
      <c r="F81" s="73" t="s">
        <v>17</v>
      </c>
      <c r="G81" s="80"/>
      <c r="H81" s="76">
        <v>6</v>
      </c>
      <c r="I81" s="97">
        <f t="shared" si="1"/>
        <v>0</v>
      </c>
    </row>
    <row r="82" spans="1:9" ht="16.95" customHeight="1" x14ac:dyDescent="0.25">
      <c r="A82" s="98" t="s">
        <v>130</v>
      </c>
      <c r="B82" s="199" t="s">
        <v>131</v>
      </c>
      <c r="C82" s="199" t="s">
        <v>17</v>
      </c>
      <c r="D82" s="199" t="s">
        <v>130</v>
      </c>
      <c r="E82" s="199" t="s">
        <v>131</v>
      </c>
      <c r="F82" s="73" t="s">
        <v>17</v>
      </c>
      <c r="G82" s="80"/>
      <c r="H82" s="76">
        <v>2</v>
      </c>
      <c r="I82" s="97">
        <f t="shared" si="1"/>
        <v>0</v>
      </c>
    </row>
    <row r="83" spans="1:9" ht="16.95" customHeight="1" x14ac:dyDescent="0.25">
      <c r="A83" s="98" t="s">
        <v>302</v>
      </c>
      <c r="B83" s="199" t="s">
        <v>303</v>
      </c>
      <c r="C83" s="199" t="s">
        <v>17</v>
      </c>
      <c r="D83" s="199" t="s">
        <v>130</v>
      </c>
      <c r="E83" s="199" t="s">
        <v>131</v>
      </c>
      <c r="F83" s="73" t="s">
        <v>17</v>
      </c>
      <c r="G83" s="80"/>
      <c r="H83" s="76">
        <v>1</v>
      </c>
      <c r="I83" s="97">
        <f t="shared" si="1"/>
        <v>0</v>
      </c>
    </row>
    <row r="84" spans="1:9" ht="16.95" customHeight="1" x14ac:dyDescent="0.25">
      <c r="A84" s="99" t="s">
        <v>304</v>
      </c>
      <c r="B84" s="199" t="s">
        <v>305</v>
      </c>
      <c r="C84" s="199" t="s">
        <v>27</v>
      </c>
      <c r="D84" s="199" t="s">
        <v>305</v>
      </c>
      <c r="E84" s="199" t="s">
        <v>27</v>
      </c>
      <c r="F84" s="73" t="s">
        <v>27</v>
      </c>
      <c r="G84" s="80"/>
      <c r="H84" s="76">
        <v>90.51</v>
      </c>
      <c r="I84" s="97">
        <f t="shared" si="1"/>
        <v>0</v>
      </c>
    </row>
    <row r="85" spans="1:9" ht="16.95" customHeight="1" x14ac:dyDescent="0.25">
      <c r="A85" s="99" t="s">
        <v>306</v>
      </c>
      <c r="B85" s="199" t="s">
        <v>307</v>
      </c>
      <c r="C85" s="199" t="s">
        <v>27</v>
      </c>
      <c r="D85" s="199" t="s">
        <v>307</v>
      </c>
      <c r="E85" s="199" t="s">
        <v>27</v>
      </c>
      <c r="F85" s="73" t="s">
        <v>27</v>
      </c>
      <c r="G85" s="80"/>
      <c r="H85" s="76">
        <v>1.87</v>
      </c>
      <c r="I85" s="97">
        <f t="shared" si="1"/>
        <v>0</v>
      </c>
    </row>
    <row r="86" spans="1:9" ht="16.95" customHeight="1" x14ac:dyDescent="0.25">
      <c r="A86" s="99" t="s">
        <v>308</v>
      </c>
      <c r="B86" s="199" t="s">
        <v>309</v>
      </c>
      <c r="C86" s="199" t="s">
        <v>45</v>
      </c>
      <c r="D86" s="199" t="s">
        <v>309</v>
      </c>
      <c r="E86" s="199" t="s">
        <v>45</v>
      </c>
      <c r="F86" s="73" t="s">
        <v>45</v>
      </c>
      <c r="G86" s="80"/>
      <c r="H86" s="76">
        <v>135.13</v>
      </c>
      <c r="I86" s="97">
        <f t="shared" si="1"/>
        <v>0</v>
      </c>
    </row>
    <row r="87" spans="1:9" ht="16.95" customHeight="1" x14ac:dyDescent="0.25">
      <c r="A87" s="99" t="s">
        <v>310</v>
      </c>
      <c r="B87" s="199" t="s">
        <v>311</v>
      </c>
      <c r="C87" s="199" t="s">
        <v>45</v>
      </c>
      <c r="D87" s="199" t="s">
        <v>311</v>
      </c>
      <c r="E87" s="199" t="s">
        <v>45</v>
      </c>
      <c r="F87" s="73" t="s">
        <v>45</v>
      </c>
      <c r="G87" s="80"/>
      <c r="H87" s="76">
        <v>94.12</v>
      </c>
      <c r="I87" s="97">
        <f t="shared" si="1"/>
        <v>0</v>
      </c>
    </row>
    <row r="88" spans="1:9" ht="16.95" customHeight="1" x14ac:dyDescent="0.25">
      <c r="A88" s="99" t="s">
        <v>296</v>
      </c>
      <c r="B88" s="199" t="s">
        <v>312</v>
      </c>
      <c r="C88" s="199" t="s">
        <v>27</v>
      </c>
      <c r="D88" s="199" t="s">
        <v>312</v>
      </c>
      <c r="E88" s="199" t="s">
        <v>27</v>
      </c>
      <c r="F88" s="73" t="s">
        <v>27</v>
      </c>
      <c r="G88" s="80"/>
      <c r="H88" s="76">
        <v>774</v>
      </c>
      <c r="I88" s="97">
        <f t="shared" si="1"/>
        <v>0</v>
      </c>
    </row>
    <row r="89" spans="1:9" ht="17.25" customHeight="1" x14ac:dyDescent="0.3">
      <c r="A89" s="208" t="s">
        <v>313</v>
      </c>
      <c r="B89" s="193"/>
      <c r="C89" s="193"/>
      <c r="D89" s="193"/>
      <c r="E89" s="193"/>
      <c r="F89" s="193"/>
      <c r="G89" s="193"/>
      <c r="H89" s="193"/>
      <c r="I89" s="97">
        <f>SUM(I45:I88)</f>
        <v>0</v>
      </c>
    </row>
    <row r="90" spans="1:9" ht="17.25" customHeight="1" x14ac:dyDescent="0.3">
      <c r="A90" s="200" t="s">
        <v>145</v>
      </c>
      <c r="B90" s="219"/>
      <c r="C90" s="219"/>
      <c r="D90" s="219"/>
      <c r="E90" s="219"/>
      <c r="F90" s="219"/>
      <c r="G90" s="219"/>
      <c r="H90" s="219"/>
      <c r="I90" s="220"/>
    </row>
    <row r="91" spans="1:9" ht="17.25" customHeight="1" x14ac:dyDescent="0.3">
      <c r="A91" s="134" t="s">
        <v>1</v>
      </c>
      <c r="B91" s="194" t="s">
        <v>2</v>
      </c>
      <c r="C91" s="194"/>
      <c r="D91" s="194"/>
      <c r="E91" s="194"/>
      <c r="F91" s="194" t="s">
        <v>3</v>
      </c>
      <c r="G91" s="203" t="s">
        <v>4</v>
      </c>
      <c r="H91" s="207" t="s">
        <v>146</v>
      </c>
      <c r="I91" s="126" t="s">
        <v>6</v>
      </c>
    </row>
    <row r="92" spans="1:9" ht="17.25" customHeight="1" x14ac:dyDescent="0.3">
      <c r="A92" s="134"/>
      <c r="B92" s="194"/>
      <c r="C92" s="194"/>
      <c r="D92" s="194"/>
      <c r="E92" s="194"/>
      <c r="F92" s="194"/>
      <c r="G92" s="203"/>
      <c r="H92" s="207"/>
      <c r="I92" s="126"/>
    </row>
    <row r="93" spans="1:9" ht="17.25" customHeight="1" x14ac:dyDescent="0.3">
      <c r="A93" s="23" t="s">
        <v>314</v>
      </c>
      <c r="B93" s="176" t="s">
        <v>315</v>
      </c>
      <c r="C93" s="176"/>
      <c r="D93" s="176"/>
      <c r="E93" s="176"/>
      <c r="F93" s="73" t="s">
        <v>27</v>
      </c>
      <c r="G93" s="70"/>
      <c r="H93" s="77">
        <v>40</v>
      </c>
      <c r="I93" s="97">
        <f>G93*H93</f>
        <v>0</v>
      </c>
    </row>
    <row r="94" spans="1:9" ht="17.25" customHeight="1" x14ac:dyDescent="0.3">
      <c r="A94" s="23" t="s">
        <v>147</v>
      </c>
      <c r="B94" s="176" t="s">
        <v>148</v>
      </c>
      <c r="C94" s="176"/>
      <c r="D94" s="176"/>
      <c r="E94" s="176"/>
      <c r="F94" s="73" t="s">
        <v>149</v>
      </c>
      <c r="G94" s="70"/>
      <c r="H94" s="75">
        <v>76</v>
      </c>
      <c r="I94" s="97">
        <f t="shared" ref="I94:I121" si="2">G94*H94</f>
        <v>0</v>
      </c>
    </row>
    <row r="95" spans="1:9" ht="17.25" customHeight="1" x14ac:dyDescent="0.3">
      <c r="A95" s="23" t="s">
        <v>150</v>
      </c>
      <c r="B95" s="176" t="s">
        <v>151</v>
      </c>
      <c r="C95" s="176"/>
      <c r="D95" s="176"/>
      <c r="E95" s="176"/>
      <c r="F95" s="73" t="s">
        <v>149</v>
      </c>
      <c r="G95" s="70"/>
      <c r="H95" s="75">
        <v>5</v>
      </c>
      <c r="I95" s="97">
        <f t="shared" si="2"/>
        <v>0</v>
      </c>
    </row>
    <row r="96" spans="1:9" ht="17.25" customHeight="1" x14ac:dyDescent="0.3">
      <c r="A96" s="23" t="s">
        <v>152</v>
      </c>
      <c r="B96" s="176" t="s">
        <v>153</v>
      </c>
      <c r="C96" s="176"/>
      <c r="D96" s="176"/>
      <c r="E96" s="176"/>
      <c r="F96" s="73" t="s">
        <v>149</v>
      </c>
      <c r="G96" s="70"/>
      <c r="H96" s="75">
        <v>5</v>
      </c>
      <c r="I96" s="97">
        <f t="shared" si="2"/>
        <v>0</v>
      </c>
    </row>
    <row r="97" spans="1:9" ht="17.25" customHeight="1" x14ac:dyDescent="0.3">
      <c r="A97" s="23" t="s">
        <v>154</v>
      </c>
      <c r="B97" s="176" t="s">
        <v>155</v>
      </c>
      <c r="C97" s="176"/>
      <c r="D97" s="176"/>
      <c r="E97" s="176"/>
      <c r="F97" s="73" t="s">
        <v>149</v>
      </c>
      <c r="G97" s="70"/>
      <c r="H97" s="73">
        <v>57</v>
      </c>
      <c r="I97" s="97">
        <f t="shared" si="2"/>
        <v>0</v>
      </c>
    </row>
    <row r="98" spans="1:9" ht="17.25" customHeight="1" x14ac:dyDescent="0.3">
      <c r="A98" s="23" t="s">
        <v>316</v>
      </c>
      <c r="B98" s="176" t="s">
        <v>317</v>
      </c>
      <c r="C98" s="176"/>
      <c r="D98" s="176"/>
      <c r="E98" s="176"/>
      <c r="F98" s="73" t="s">
        <v>149</v>
      </c>
      <c r="G98" s="70"/>
      <c r="H98" s="73">
        <v>1</v>
      </c>
      <c r="I98" s="97">
        <f t="shared" si="2"/>
        <v>0</v>
      </c>
    </row>
    <row r="99" spans="1:9" ht="17.25" customHeight="1" x14ac:dyDescent="0.3">
      <c r="A99" s="23" t="s">
        <v>318</v>
      </c>
      <c r="B99" s="176" t="s">
        <v>319</v>
      </c>
      <c r="C99" s="176"/>
      <c r="D99" s="176"/>
      <c r="E99" s="176"/>
      <c r="F99" s="73" t="s">
        <v>149</v>
      </c>
      <c r="G99" s="70"/>
      <c r="H99" s="73">
        <v>1</v>
      </c>
      <c r="I99" s="97">
        <f t="shared" si="2"/>
        <v>0</v>
      </c>
    </row>
    <row r="100" spans="1:9" ht="17.25" customHeight="1" x14ac:dyDescent="0.3">
      <c r="A100" s="23" t="s">
        <v>320</v>
      </c>
      <c r="B100" s="176" t="s">
        <v>321</v>
      </c>
      <c r="C100" s="176"/>
      <c r="D100" s="176"/>
      <c r="E100" s="176"/>
      <c r="F100" s="73" t="s">
        <v>149</v>
      </c>
      <c r="G100" s="70"/>
      <c r="H100" s="73">
        <v>5</v>
      </c>
      <c r="I100" s="97">
        <f t="shared" si="2"/>
        <v>0</v>
      </c>
    </row>
    <row r="101" spans="1:9" ht="17.25" customHeight="1" x14ac:dyDescent="0.3">
      <c r="A101" s="23" t="s">
        <v>322</v>
      </c>
      <c r="B101" s="176" t="s">
        <v>323</v>
      </c>
      <c r="C101" s="176"/>
      <c r="D101" s="176"/>
      <c r="E101" s="176"/>
      <c r="F101" s="73" t="s">
        <v>149</v>
      </c>
      <c r="G101" s="70"/>
      <c r="H101" s="73">
        <v>2</v>
      </c>
      <c r="I101" s="97">
        <f t="shared" si="2"/>
        <v>0</v>
      </c>
    </row>
    <row r="102" spans="1:9" ht="17.25" customHeight="1" x14ac:dyDescent="0.3">
      <c r="A102" s="23" t="s">
        <v>156</v>
      </c>
      <c r="B102" s="176" t="s">
        <v>157</v>
      </c>
      <c r="C102" s="176"/>
      <c r="D102" s="176"/>
      <c r="E102" s="176"/>
      <c r="F102" s="73" t="s">
        <v>17</v>
      </c>
      <c r="G102" s="70"/>
      <c r="H102" s="73">
        <v>12</v>
      </c>
      <c r="I102" s="97">
        <f t="shared" si="2"/>
        <v>0</v>
      </c>
    </row>
    <row r="103" spans="1:9" ht="17.25" customHeight="1" x14ac:dyDescent="0.3">
      <c r="A103" s="23" t="s">
        <v>324</v>
      </c>
      <c r="B103" s="176" t="s">
        <v>325</v>
      </c>
      <c r="C103" s="176"/>
      <c r="D103" s="176"/>
      <c r="E103" s="176"/>
      <c r="F103" s="73" t="s">
        <v>17</v>
      </c>
      <c r="G103" s="70"/>
      <c r="H103" s="73">
        <v>1456</v>
      </c>
      <c r="I103" s="97">
        <f t="shared" si="2"/>
        <v>0</v>
      </c>
    </row>
    <row r="104" spans="1:9" ht="17.25" customHeight="1" x14ac:dyDescent="0.3">
      <c r="A104" s="23" t="s">
        <v>158</v>
      </c>
      <c r="B104" s="176" t="s">
        <v>159</v>
      </c>
      <c r="C104" s="176"/>
      <c r="D104" s="176"/>
      <c r="E104" s="176"/>
      <c r="F104" s="73" t="s">
        <v>65</v>
      </c>
      <c r="G104" s="70"/>
      <c r="H104" s="73">
        <v>10</v>
      </c>
      <c r="I104" s="97">
        <f t="shared" si="2"/>
        <v>0</v>
      </c>
    </row>
    <row r="105" spans="1:9" ht="17.25" customHeight="1" x14ac:dyDescent="0.3">
      <c r="A105" s="23" t="s">
        <v>160</v>
      </c>
      <c r="B105" s="176" t="s">
        <v>161</v>
      </c>
      <c r="C105" s="176"/>
      <c r="D105" s="176"/>
      <c r="E105" s="176"/>
      <c r="F105" s="73" t="s">
        <v>65</v>
      </c>
      <c r="G105" s="70"/>
      <c r="H105" s="73">
        <v>356</v>
      </c>
      <c r="I105" s="97">
        <f t="shared" si="2"/>
        <v>0</v>
      </c>
    </row>
    <row r="106" spans="1:9" ht="17.25" customHeight="1" x14ac:dyDescent="0.3">
      <c r="A106" s="23" t="s">
        <v>162</v>
      </c>
      <c r="B106" s="176" t="s">
        <v>163</v>
      </c>
      <c r="C106" s="176"/>
      <c r="D106" s="176"/>
      <c r="E106" s="176"/>
      <c r="F106" s="73" t="s">
        <v>9</v>
      </c>
      <c r="G106" s="70"/>
      <c r="H106" s="73">
        <v>1</v>
      </c>
      <c r="I106" s="97">
        <f t="shared" si="2"/>
        <v>0</v>
      </c>
    </row>
    <row r="107" spans="1:9" ht="17.25" customHeight="1" x14ac:dyDescent="0.3">
      <c r="A107" s="23" t="s">
        <v>164</v>
      </c>
      <c r="B107" s="176" t="s">
        <v>326</v>
      </c>
      <c r="C107" s="176"/>
      <c r="D107" s="176"/>
      <c r="E107" s="176"/>
      <c r="F107" s="73" t="s">
        <v>14</v>
      </c>
      <c r="G107" s="70"/>
      <c r="H107" s="73">
        <v>1238</v>
      </c>
      <c r="I107" s="97">
        <f t="shared" si="2"/>
        <v>0</v>
      </c>
    </row>
    <row r="108" spans="1:9" ht="17.25" customHeight="1" x14ac:dyDescent="0.3">
      <c r="A108" s="23" t="s">
        <v>166</v>
      </c>
      <c r="B108" s="176" t="s">
        <v>167</v>
      </c>
      <c r="C108" s="176"/>
      <c r="D108" s="176"/>
      <c r="E108" s="176"/>
      <c r="F108" s="73" t="s">
        <v>14</v>
      </c>
      <c r="G108" s="70"/>
      <c r="H108" s="73">
        <v>678</v>
      </c>
      <c r="I108" s="97">
        <f t="shared" si="2"/>
        <v>0</v>
      </c>
    </row>
    <row r="109" spans="1:9" ht="17.25" customHeight="1" x14ac:dyDescent="0.3">
      <c r="A109" s="23" t="s">
        <v>168</v>
      </c>
      <c r="B109" s="176" t="s">
        <v>169</v>
      </c>
      <c r="C109" s="176"/>
      <c r="D109" s="176"/>
      <c r="E109" s="176"/>
      <c r="F109" s="73" t="s">
        <v>14</v>
      </c>
      <c r="G109" s="70"/>
      <c r="H109" s="73">
        <v>337</v>
      </c>
      <c r="I109" s="97">
        <f t="shared" si="2"/>
        <v>0</v>
      </c>
    </row>
    <row r="110" spans="1:9" ht="13.8" x14ac:dyDescent="0.3">
      <c r="A110" s="31" t="s">
        <v>170</v>
      </c>
      <c r="B110" s="176" t="s">
        <v>171</v>
      </c>
      <c r="C110" s="176"/>
      <c r="D110" s="176"/>
      <c r="E110" s="176"/>
      <c r="F110" s="73" t="s">
        <v>172</v>
      </c>
      <c r="G110" s="70"/>
      <c r="H110" s="73">
        <v>1</v>
      </c>
      <c r="I110" s="97">
        <f t="shared" si="2"/>
        <v>0</v>
      </c>
    </row>
    <row r="111" spans="1:9" ht="13.8" x14ac:dyDescent="0.3">
      <c r="A111" s="31" t="s">
        <v>327</v>
      </c>
      <c r="B111" s="176" t="s">
        <v>328</v>
      </c>
      <c r="C111" s="176"/>
      <c r="D111" s="176"/>
      <c r="E111" s="176"/>
      <c r="F111" s="73" t="s">
        <v>17</v>
      </c>
      <c r="G111" s="70"/>
      <c r="H111" s="73">
        <v>2</v>
      </c>
      <c r="I111" s="97">
        <f t="shared" si="2"/>
        <v>0</v>
      </c>
    </row>
    <row r="112" spans="1:9" ht="13.8" x14ac:dyDescent="0.3">
      <c r="A112" s="31" t="s">
        <v>173</v>
      </c>
      <c r="B112" s="78" t="s">
        <v>174</v>
      </c>
      <c r="C112" s="78"/>
      <c r="D112" s="78"/>
      <c r="E112" s="78"/>
      <c r="F112" s="73" t="s">
        <v>17</v>
      </c>
      <c r="G112" s="70"/>
      <c r="H112" s="73">
        <v>76</v>
      </c>
      <c r="I112" s="97">
        <f t="shared" si="2"/>
        <v>0</v>
      </c>
    </row>
    <row r="113" spans="1:9" ht="13.8" x14ac:dyDescent="0.3">
      <c r="A113" s="31" t="s">
        <v>179</v>
      </c>
      <c r="B113" s="78" t="s">
        <v>180</v>
      </c>
      <c r="C113" s="78"/>
      <c r="D113" s="78"/>
      <c r="E113" s="78"/>
      <c r="F113" s="73" t="s">
        <v>14</v>
      </c>
      <c r="G113" s="70"/>
      <c r="H113" s="73">
        <v>277</v>
      </c>
      <c r="I113" s="97">
        <f t="shared" si="2"/>
        <v>0</v>
      </c>
    </row>
    <row r="114" spans="1:9" ht="13.8" x14ac:dyDescent="0.3">
      <c r="A114" s="31" t="s">
        <v>329</v>
      </c>
      <c r="B114" s="176" t="s">
        <v>330</v>
      </c>
      <c r="C114" s="176"/>
      <c r="D114" s="176"/>
      <c r="E114" s="176"/>
      <c r="F114" s="73" t="s">
        <v>172</v>
      </c>
      <c r="G114" s="70"/>
      <c r="H114" s="73">
        <v>0.17699999999999999</v>
      </c>
      <c r="I114" s="97">
        <f t="shared" si="2"/>
        <v>0</v>
      </c>
    </row>
    <row r="115" spans="1:9" ht="13.8" x14ac:dyDescent="0.3">
      <c r="A115" s="31" t="s">
        <v>331</v>
      </c>
      <c r="B115" s="78" t="s">
        <v>332</v>
      </c>
      <c r="C115" s="78"/>
      <c r="D115" s="78"/>
      <c r="E115" s="78"/>
      <c r="F115" s="73" t="s">
        <v>14</v>
      </c>
      <c r="G115" s="70"/>
      <c r="H115" s="73">
        <v>172</v>
      </c>
      <c r="I115" s="97">
        <f t="shared" si="2"/>
        <v>0</v>
      </c>
    </row>
    <row r="116" spans="1:9" ht="17.25" customHeight="1" x14ac:dyDescent="0.3">
      <c r="A116" s="31" t="s">
        <v>175</v>
      </c>
      <c r="B116" s="78" t="s">
        <v>176</v>
      </c>
      <c r="C116" s="78"/>
      <c r="D116" s="78"/>
      <c r="E116" s="78"/>
      <c r="F116" s="73" t="s">
        <v>17</v>
      </c>
      <c r="G116" s="70"/>
      <c r="H116" s="73">
        <v>55</v>
      </c>
      <c r="I116" s="97">
        <f t="shared" si="2"/>
        <v>0</v>
      </c>
    </row>
    <row r="117" spans="1:9" ht="17.25" customHeight="1" x14ac:dyDescent="0.3">
      <c r="A117" s="31" t="s">
        <v>177</v>
      </c>
      <c r="B117" s="78" t="s">
        <v>178</v>
      </c>
      <c r="C117" s="78"/>
      <c r="D117" s="78"/>
      <c r="E117" s="78"/>
      <c r="F117" s="73" t="s">
        <v>17</v>
      </c>
      <c r="G117" s="70"/>
      <c r="H117" s="73">
        <v>57</v>
      </c>
      <c r="I117" s="97">
        <f t="shared" si="2"/>
        <v>0</v>
      </c>
    </row>
    <row r="118" spans="1:9" ht="17.25" customHeight="1" x14ac:dyDescent="0.3">
      <c r="A118" s="31" t="s">
        <v>333</v>
      </c>
      <c r="B118" s="212" t="s">
        <v>334</v>
      </c>
      <c r="C118" s="212"/>
      <c r="D118" s="212"/>
      <c r="E118" s="212"/>
      <c r="F118" s="73" t="s">
        <v>172</v>
      </c>
      <c r="G118" s="70"/>
      <c r="H118" s="73">
        <v>7.1440000000000001</v>
      </c>
      <c r="I118" s="97">
        <f t="shared" si="2"/>
        <v>0</v>
      </c>
    </row>
    <row r="119" spans="1:9" ht="17.25" customHeight="1" x14ac:dyDescent="0.3">
      <c r="A119" s="23" t="s">
        <v>181</v>
      </c>
      <c r="B119" s="176" t="s">
        <v>182</v>
      </c>
      <c r="C119" s="176"/>
      <c r="D119" s="176"/>
      <c r="E119" s="176"/>
      <c r="F119" s="73" t="s">
        <v>172</v>
      </c>
      <c r="G119" s="70"/>
      <c r="H119" s="73">
        <v>0.35099999999999998</v>
      </c>
      <c r="I119" s="97">
        <f t="shared" si="2"/>
        <v>0</v>
      </c>
    </row>
    <row r="120" spans="1:9" ht="17.25" customHeight="1" x14ac:dyDescent="0.3">
      <c r="A120" s="23" t="s">
        <v>183</v>
      </c>
      <c r="B120" s="176" t="s">
        <v>184</v>
      </c>
      <c r="C120" s="176"/>
      <c r="D120" s="176"/>
      <c r="E120" s="176"/>
      <c r="F120" s="73" t="s">
        <v>172</v>
      </c>
      <c r="G120" s="70"/>
      <c r="H120" s="83">
        <v>2.81</v>
      </c>
      <c r="I120" s="97">
        <f t="shared" si="2"/>
        <v>0</v>
      </c>
    </row>
    <row r="121" spans="1:9" ht="17.25" customHeight="1" x14ac:dyDescent="0.3">
      <c r="A121" s="23" t="s">
        <v>185</v>
      </c>
      <c r="B121" s="176" t="s">
        <v>186</v>
      </c>
      <c r="C121" s="176"/>
      <c r="D121" s="176"/>
      <c r="E121" s="176"/>
      <c r="F121" s="73" t="s">
        <v>172</v>
      </c>
      <c r="G121" s="70"/>
      <c r="H121" s="73">
        <v>2.8479999999999999</v>
      </c>
      <c r="I121" s="97">
        <f t="shared" si="2"/>
        <v>0</v>
      </c>
    </row>
    <row r="122" spans="1:9" ht="17.25" customHeight="1" x14ac:dyDescent="0.3">
      <c r="A122" s="208" t="s">
        <v>335</v>
      </c>
      <c r="B122" s="193"/>
      <c r="C122" s="193"/>
      <c r="D122" s="193"/>
      <c r="E122" s="193"/>
      <c r="F122" s="193"/>
      <c r="G122" s="193"/>
      <c r="H122" s="193"/>
      <c r="I122" s="100">
        <f>SUM(I93:I121)</f>
        <v>0</v>
      </c>
    </row>
    <row r="123" spans="1:9" ht="16.95" customHeight="1" x14ac:dyDescent="0.3">
      <c r="A123" s="200" t="s">
        <v>190</v>
      </c>
      <c r="B123" s="219"/>
      <c r="C123" s="219"/>
      <c r="D123" s="219"/>
      <c r="E123" s="219"/>
      <c r="F123" s="219"/>
      <c r="G123" s="219"/>
      <c r="H123" s="219"/>
      <c r="I123" s="220"/>
    </row>
    <row r="124" spans="1:9" ht="17.25" customHeight="1" x14ac:dyDescent="0.3">
      <c r="A124" s="134" t="s">
        <v>1</v>
      </c>
      <c r="B124" s="194" t="s">
        <v>2</v>
      </c>
      <c r="C124" s="194"/>
      <c r="D124" s="194"/>
      <c r="E124" s="194"/>
      <c r="F124" s="194" t="s">
        <v>3</v>
      </c>
      <c r="G124" s="203" t="s">
        <v>4</v>
      </c>
      <c r="H124" s="207" t="s">
        <v>5</v>
      </c>
      <c r="I124" s="126" t="s">
        <v>6</v>
      </c>
    </row>
    <row r="125" spans="1:9" ht="17.25" customHeight="1" x14ac:dyDescent="0.3">
      <c r="A125" s="134"/>
      <c r="B125" s="194"/>
      <c r="C125" s="194"/>
      <c r="D125" s="194"/>
      <c r="E125" s="194"/>
      <c r="F125" s="194"/>
      <c r="G125" s="203"/>
      <c r="H125" s="207"/>
      <c r="I125" s="126"/>
    </row>
    <row r="126" spans="1:9" ht="17.25" customHeight="1" x14ac:dyDescent="0.3">
      <c r="A126" s="23" t="s">
        <v>191</v>
      </c>
      <c r="B126" s="176" t="s">
        <v>192</v>
      </c>
      <c r="C126" s="176"/>
      <c r="D126" s="176"/>
      <c r="E126" s="176"/>
      <c r="F126" s="73" t="s">
        <v>14</v>
      </c>
      <c r="G126" s="70"/>
      <c r="H126" s="73">
        <v>1828</v>
      </c>
      <c r="I126" s="97">
        <f>G126*H126</f>
        <v>0</v>
      </c>
    </row>
    <row r="127" spans="1:9" ht="17.25" customHeight="1" x14ac:dyDescent="0.3">
      <c r="A127" s="23" t="s">
        <v>336</v>
      </c>
      <c r="B127" s="176" t="s">
        <v>337</v>
      </c>
      <c r="C127" s="176"/>
      <c r="D127" s="176"/>
      <c r="E127" s="176"/>
      <c r="F127" s="73" t="s">
        <v>14</v>
      </c>
      <c r="G127" s="70"/>
      <c r="H127" s="73">
        <v>173</v>
      </c>
      <c r="I127" s="97">
        <f t="shared" ref="I127:I153" si="3">G127*H127</f>
        <v>0</v>
      </c>
    </row>
    <row r="128" spans="1:9" ht="17.25" customHeight="1" x14ac:dyDescent="0.3">
      <c r="A128" s="23" t="s">
        <v>193</v>
      </c>
      <c r="B128" s="176" t="s">
        <v>194</v>
      </c>
      <c r="C128" s="176"/>
      <c r="D128" s="176"/>
      <c r="E128" s="176"/>
      <c r="F128" s="73" t="s">
        <v>14</v>
      </c>
      <c r="G128" s="70"/>
      <c r="H128" s="73">
        <v>7475</v>
      </c>
      <c r="I128" s="97">
        <f t="shared" si="3"/>
        <v>0</v>
      </c>
    </row>
    <row r="129" spans="1:9" ht="17.25" customHeight="1" x14ac:dyDescent="0.3">
      <c r="A129" s="23" t="s">
        <v>338</v>
      </c>
      <c r="B129" s="78" t="s">
        <v>339</v>
      </c>
      <c r="C129" s="78"/>
      <c r="D129" s="78"/>
      <c r="E129" s="78"/>
      <c r="F129" s="73" t="s">
        <v>14</v>
      </c>
      <c r="G129" s="70"/>
      <c r="H129" s="73">
        <v>353</v>
      </c>
      <c r="I129" s="97">
        <f t="shared" si="3"/>
        <v>0</v>
      </c>
    </row>
    <row r="130" spans="1:9" ht="17.25" customHeight="1" x14ac:dyDescent="0.3">
      <c r="A130" s="23" t="s">
        <v>197</v>
      </c>
      <c r="B130" s="176" t="s">
        <v>198</v>
      </c>
      <c r="C130" s="176"/>
      <c r="D130" s="176"/>
      <c r="E130" s="176"/>
      <c r="F130" s="73" t="s">
        <v>14</v>
      </c>
      <c r="G130" s="70"/>
      <c r="H130" s="73">
        <v>1026</v>
      </c>
      <c r="I130" s="97">
        <f t="shared" si="3"/>
        <v>0</v>
      </c>
    </row>
    <row r="131" spans="1:9" ht="17.25" customHeight="1" x14ac:dyDescent="0.3">
      <c r="A131" s="23" t="s">
        <v>340</v>
      </c>
      <c r="B131" s="78" t="s">
        <v>341</v>
      </c>
      <c r="C131" s="78"/>
      <c r="D131" s="78"/>
      <c r="E131" s="78"/>
      <c r="F131" s="73" t="s">
        <v>14</v>
      </c>
      <c r="G131" s="70"/>
      <c r="H131" s="73">
        <v>426</v>
      </c>
      <c r="I131" s="97">
        <f t="shared" si="3"/>
        <v>0</v>
      </c>
    </row>
    <row r="132" spans="1:9" ht="17.25" customHeight="1" x14ac:dyDescent="0.3">
      <c r="A132" s="23" t="s">
        <v>342</v>
      </c>
      <c r="B132" s="176" t="s">
        <v>343</v>
      </c>
      <c r="C132" s="176"/>
      <c r="D132" s="176"/>
      <c r="E132" s="176"/>
      <c r="F132" s="73" t="s">
        <v>14</v>
      </c>
      <c r="G132" s="70"/>
      <c r="H132" s="73">
        <v>123</v>
      </c>
      <c r="I132" s="97">
        <f t="shared" si="3"/>
        <v>0</v>
      </c>
    </row>
    <row r="133" spans="1:9" ht="17.25" customHeight="1" x14ac:dyDescent="0.3">
      <c r="A133" s="23" t="s">
        <v>344</v>
      </c>
      <c r="B133" s="78" t="s">
        <v>345</v>
      </c>
      <c r="C133" s="78"/>
      <c r="D133" s="78"/>
      <c r="E133" s="78"/>
      <c r="F133" s="73" t="s">
        <v>14</v>
      </c>
      <c r="G133" s="70"/>
      <c r="H133" s="73">
        <v>11854</v>
      </c>
      <c r="I133" s="97">
        <f t="shared" si="3"/>
        <v>0</v>
      </c>
    </row>
    <row r="134" spans="1:9" ht="17.25" customHeight="1" x14ac:dyDescent="0.3">
      <c r="A134" s="23" t="s">
        <v>346</v>
      </c>
      <c r="B134" s="176" t="s">
        <v>347</v>
      </c>
      <c r="C134" s="176"/>
      <c r="D134" s="176"/>
      <c r="E134" s="176"/>
      <c r="F134" s="73" t="s">
        <v>14</v>
      </c>
      <c r="G134" s="70"/>
      <c r="H134" s="73">
        <v>579</v>
      </c>
      <c r="I134" s="97">
        <f t="shared" si="3"/>
        <v>0</v>
      </c>
    </row>
    <row r="135" spans="1:9" ht="17.25" customHeight="1" x14ac:dyDescent="0.3">
      <c r="A135" s="23" t="s">
        <v>201</v>
      </c>
      <c r="B135" s="176" t="s">
        <v>202</v>
      </c>
      <c r="C135" s="176"/>
      <c r="D135" s="176"/>
      <c r="E135" s="176"/>
      <c r="F135" s="73" t="s">
        <v>17</v>
      </c>
      <c r="G135" s="70"/>
      <c r="H135" s="73">
        <v>456</v>
      </c>
      <c r="I135" s="97">
        <f t="shared" si="3"/>
        <v>0</v>
      </c>
    </row>
    <row r="136" spans="1:9" ht="17.25" customHeight="1" x14ac:dyDescent="0.3">
      <c r="A136" s="23" t="s">
        <v>203</v>
      </c>
      <c r="B136" s="176" t="s">
        <v>204</v>
      </c>
      <c r="C136" s="176"/>
      <c r="D136" s="176"/>
      <c r="E136" s="176"/>
      <c r="F136" s="73" t="s">
        <v>17</v>
      </c>
      <c r="G136" s="70"/>
      <c r="H136" s="73">
        <v>168</v>
      </c>
      <c r="I136" s="97">
        <f t="shared" si="3"/>
        <v>0</v>
      </c>
    </row>
    <row r="137" spans="1:9" ht="17.25" customHeight="1" x14ac:dyDescent="0.3">
      <c r="A137" s="23" t="s">
        <v>205</v>
      </c>
      <c r="B137" s="176" t="s">
        <v>206</v>
      </c>
      <c r="C137" s="176"/>
      <c r="D137" s="176"/>
      <c r="E137" s="176"/>
      <c r="F137" s="73" t="s">
        <v>17</v>
      </c>
      <c r="G137" s="70"/>
      <c r="H137" s="73">
        <v>9</v>
      </c>
      <c r="I137" s="97">
        <f t="shared" si="3"/>
        <v>0</v>
      </c>
    </row>
    <row r="138" spans="1:9" ht="17.25" customHeight="1" x14ac:dyDescent="0.3">
      <c r="A138" s="23" t="s">
        <v>207</v>
      </c>
      <c r="B138" s="176" t="s">
        <v>208</v>
      </c>
      <c r="C138" s="176"/>
      <c r="D138" s="176"/>
      <c r="E138" s="176"/>
      <c r="F138" s="73" t="s">
        <v>17</v>
      </c>
      <c r="G138" s="70"/>
      <c r="H138" s="73">
        <v>31</v>
      </c>
      <c r="I138" s="97">
        <f t="shared" si="3"/>
        <v>0</v>
      </c>
    </row>
    <row r="139" spans="1:9" ht="17.25" customHeight="1" x14ac:dyDescent="0.3">
      <c r="A139" s="23" t="s">
        <v>348</v>
      </c>
      <c r="B139" s="176" t="s">
        <v>349</v>
      </c>
      <c r="C139" s="176"/>
      <c r="D139" s="176"/>
      <c r="E139" s="176"/>
      <c r="F139" s="73" t="s">
        <v>17</v>
      </c>
      <c r="G139" s="70"/>
      <c r="H139" s="73">
        <v>2</v>
      </c>
      <c r="I139" s="97">
        <f t="shared" si="3"/>
        <v>0</v>
      </c>
    </row>
    <row r="140" spans="1:9" ht="17.25" customHeight="1" x14ac:dyDescent="0.3">
      <c r="A140" s="23" t="s">
        <v>209</v>
      </c>
      <c r="B140" s="176" t="s">
        <v>210</v>
      </c>
      <c r="C140" s="176"/>
      <c r="D140" s="176"/>
      <c r="E140" s="176"/>
      <c r="F140" s="73" t="s">
        <v>17</v>
      </c>
      <c r="G140" s="70"/>
      <c r="H140" s="73">
        <v>2</v>
      </c>
      <c r="I140" s="97">
        <f t="shared" si="3"/>
        <v>0</v>
      </c>
    </row>
    <row r="141" spans="1:9" ht="17.25" customHeight="1" x14ac:dyDescent="0.3">
      <c r="A141" s="23" t="s">
        <v>211</v>
      </c>
      <c r="B141" s="176" t="s">
        <v>212</v>
      </c>
      <c r="C141" s="176"/>
      <c r="D141" s="176"/>
      <c r="E141" s="176"/>
      <c r="F141" s="73" t="s">
        <v>17</v>
      </c>
      <c r="G141" s="70"/>
      <c r="H141" s="73">
        <v>3</v>
      </c>
      <c r="I141" s="97">
        <f t="shared" si="3"/>
        <v>0</v>
      </c>
    </row>
    <row r="142" spans="1:9" ht="17.25" customHeight="1" x14ac:dyDescent="0.3">
      <c r="A142" s="23" t="s">
        <v>213</v>
      </c>
      <c r="B142" s="176" t="s">
        <v>214</v>
      </c>
      <c r="C142" s="176"/>
      <c r="D142" s="176"/>
      <c r="E142" s="176"/>
      <c r="F142" s="73" t="s">
        <v>17</v>
      </c>
      <c r="G142" s="70"/>
      <c r="H142" s="73">
        <v>8</v>
      </c>
      <c r="I142" s="97">
        <f t="shared" si="3"/>
        <v>0</v>
      </c>
    </row>
    <row r="143" spans="1:9" ht="17.25" customHeight="1" x14ac:dyDescent="0.3">
      <c r="A143" s="23" t="s">
        <v>215</v>
      </c>
      <c r="B143" s="176" t="s">
        <v>216</v>
      </c>
      <c r="C143" s="176"/>
      <c r="D143" s="176"/>
      <c r="E143" s="176"/>
      <c r="F143" s="73" t="s">
        <v>17</v>
      </c>
      <c r="G143" s="70"/>
      <c r="H143" s="73">
        <v>13</v>
      </c>
      <c r="I143" s="97">
        <f t="shared" si="3"/>
        <v>0</v>
      </c>
    </row>
    <row r="144" spans="1:9" ht="17.25" customHeight="1" x14ac:dyDescent="0.3">
      <c r="A144" s="23" t="s">
        <v>217</v>
      </c>
      <c r="B144" s="176" t="s">
        <v>218</v>
      </c>
      <c r="C144" s="176"/>
      <c r="D144" s="176"/>
      <c r="E144" s="176"/>
      <c r="F144" s="73" t="s">
        <v>17</v>
      </c>
      <c r="G144" s="70"/>
      <c r="H144" s="73">
        <v>7</v>
      </c>
      <c r="I144" s="97">
        <f t="shared" si="3"/>
        <v>0</v>
      </c>
    </row>
    <row r="145" spans="1:9" ht="25.5" customHeight="1" x14ac:dyDescent="0.3">
      <c r="A145" s="23" t="s">
        <v>350</v>
      </c>
      <c r="B145" s="209" t="s">
        <v>220</v>
      </c>
      <c r="C145" s="176"/>
      <c r="D145" s="176"/>
      <c r="E145" s="176"/>
      <c r="F145" s="73" t="s">
        <v>149</v>
      </c>
      <c r="G145" s="70"/>
      <c r="H145" s="73">
        <v>5</v>
      </c>
      <c r="I145" s="97">
        <f t="shared" si="3"/>
        <v>0</v>
      </c>
    </row>
    <row r="146" spans="1:9" ht="14.4" customHeight="1" x14ac:dyDescent="0.3">
      <c r="A146" s="23" t="s">
        <v>351</v>
      </c>
      <c r="B146" s="209" t="s">
        <v>352</v>
      </c>
      <c r="C146" s="176"/>
      <c r="D146" s="176"/>
      <c r="E146" s="176"/>
      <c r="F146" s="73" t="s">
        <v>14</v>
      </c>
      <c r="G146" s="70"/>
      <c r="H146" s="73">
        <v>519</v>
      </c>
      <c r="I146" s="97">
        <f t="shared" si="3"/>
        <v>0</v>
      </c>
    </row>
    <row r="147" spans="1:9" ht="17.25" customHeight="1" x14ac:dyDescent="0.3">
      <c r="A147" s="23" t="s">
        <v>221</v>
      </c>
      <c r="B147" s="176" t="s">
        <v>222</v>
      </c>
      <c r="C147" s="176"/>
      <c r="D147" s="176"/>
      <c r="E147" s="176"/>
      <c r="F147" s="73" t="s">
        <v>17</v>
      </c>
      <c r="G147" s="70"/>
      <c r="H147" s="73">
        <v>2</v>
      </c>
      <c r="I147" s="97">
        <f t="shared" si="3"/>
        <v>0</v>
      </c>
    </row>
    <row r="148" spans="1:9" ht="17.25" customHeight="1" x14ac:dyDescent="0.3">
      <c r="A148" s="23" t="s">
        <v>353</v>
      </c>
      <c r="B148" s="176" t="s">
        <v>354</v>
      </c>
      <c r="C148" s="176"/>
      <c r="D148" s="176"/>
      <c r="E148" s="176"/>
      <c r="F148" s="73" t="s">
        <v>17</v>
      </c>
      <c r="G148" s="70"/>
      <c r="H148" s="73">
        <v>2</v>
      </c>
      <c r="I148" s="97">
        <f t="shared" si="3"/>
        <v>0</v>
      </c>
    </row>
    <row r="149" spans="1:9" ht="17.25" customHeight="1" x14ac:dyDescent="0.3">
      <c r="A149" s="23" t="s">
        <v>355</v>
      </c>
      <c r="B149" s="176" t="s">
        <v>356</v>
      </c>
      <c r="C149" s="176"/>
      <c r="D149" s="176"/>
      <c r="E149" s="176"/>
      <c r="F149" s="73" t="s">
        <v>17</v>
      </c>
      <c r="G149" s="70"/>
      <c r="H149" s="73">
        <v>2</v>
      </c>
      <c r="I149" s="97">
        <f t="shared" si="3"/>
        <v>0</v>
      </c>
    </row>
    <row r="150" spans="1:9" ht="17.25" customHeight="1" x14ac:dyDescent="0.3">
      <c r="A150" s="23" t="s">
        <v>225</v>
      </c>
      <c r="B150" s="176" t="s">
        <v>226</v>
      </c>
      <c r="C150" s="176"/>
      <c r="D150" s="176"/>
      <c r="E150" s="176"/>
      <c r="F150" s="73" t="s">
        <v>17</v>
      </c>
      <c r="G150" s="70"/>
      <c r="H150" s="73">
        <v>2</v>
      </c>
      <c r="I150" s="97">
        <f t="shared" si="3"/>
        <v>0</v>
      </c>
    </row>
    <row r="151" spans="1:9" ht="17.25" customHeight="1" x14ac:dyDescent="0.3">
      <c r="A151" s="23" t="s">
        <v>227</v>
      </c>
      <c r="B151" s="176" t="s">
        <v>228</v>
      </c>
      <c r="C151" s="176"/>
      <c r="D151" s="176"/>
      <c r="E151" s="176"/>
      <c r="F151" s="73" t="s">
        <v>17</v>
      </c>
      <c r="G151" s="70"/>
      <c r="H151" s="73">
        <v>2</v>
      </c>
      <c r="I151" s="97">
        <f t="shared" si="3"/>
        <v>0</v>
      </c>
    </row>
    <row r="152" spans="1:9" ht="17.25" customHeight="1" x14ac:dyDescent="0.3">
      <c r="A152" s="23" t="s">
        <v>357</v>
      </c>
      <c r="B152" s="176" t="s">
        <v>358</v>
      </c>
      <c r="C152" s="176"/>
      <c r="D152" s="176"/>
      <c r="E152" s="176"/>
      <c r="F152" s="73" t="s">
        <v>17</v>
      </c>
      <c r="G152" s="70"/>
      <c r="H152" s="73">
        <v>2</v>
      </c>
      <c r="I152" s="97">
        <f t="shared" si="3"/>
        <v>0</v>
      </c>
    </row>
    <row r="153" spans="1:9" ht="17.25" customHeight="1" x14ac:dyDescent="0.3">
      <c r="A153" s="23" t="s">
        <v>231</v>
      </c>
      <c r="B153" s="176" t="s">
        <v>232</v>
      </c>
      <c r="C153" s="176"/>
      <c r="D153" s="176"/>
      <c r="E153" s="176"/>
      <c r="F153" s="73" t="s">
        <v>17</v>
      </c>
      <c r="G153" s="70"/>
      <c r="H153" s="73">
        <v>2</v>
      </c>
      <c r="I153" s="97">
        <f t="shared" si="3"/>
        <v>0</v>
      </c>
    </row>
    <row r="154" spans="1:9" ht="17.399999999999999" customHeight="1" x14ac:dyDescent="0.3">
      <c r="A154" s="208" t="s">
        <v>359</v>
      </c>
      <c r="B154" s="193"/>
      <c r="C154" s="193"/>
      <c r="D154" s="193"/>
      <c r="E154" s="193"/>
      <c r="F154" s="193"/>
      <c r="G154" s="193"/>
      <c r="H154" s="193"/>
      <c r="I154" s="100">
        <f>SUM(I126:I153)</f>
        <v>0</v>
      </c>
    </row>
    <row r="155" spans="1:9" ht="17.25" customHeight="1" x14ac:dyDescent="0.3">
      <c r="A155" s="200" t="s">
        <v>238</v>
      </c>
      <c r="B155" s="219"/>
      <c r="C155" s="219"/>
      <c r="D155" s="219"/>
      <c r="E155" s="219"/>
      <c r="F155" s="219"/>
      <c r="G155" s="219"/>
      <c r="H155" s="219"/>
      <c r="I155" s="220"/>
    </row>
    <row r="156" spans="1:9" ht="17.25" customHeight="1" x14ac:dyDescent="0.3">
      <c r="A156" s="134" t="s">
        <v>1</v>
      </c>
      <c r="B156" s="194" t="s">
        <v>2</v>
      </c>
      <c r="C156" s="194"/>
      <c r="D156" s="194"/>
      <c r="E156" s="194"/>
      <c r="F156" s="194" t="s">
        <v>3</v>
      </c>
      <c r="G156" s="203" t="s">
        <v>4</v>
      </c>
      <c r="H156" s="207" t="s">
        <v>146</v>
      </c>
      <c r="I156" s="126" t="s">
        <v>6</v>
      </c>
    </row>
    <row r="157" spans="1:9" ht="17.25" customHeight="1" x14ac:dyDescent="0.3">
      <c r="A157" s="134"/>
      <c r="B157" s="194"/>
      <c r="C157" s="194"/>
      <c r="D157" s="194"/>
      <c r="E157" s="194"/>
      <c r="F157" s="194"/>
      <c r="G157" s="203"/>
      <c r="H157" s="207"/>
      <c r="I157" s="126"/>
    </row>
    <row r="158" spans="1:9" ht="17.25" customHeight="1" x14ac:dyDescent="0.3">
      <c r="A158" s="23" t="s">
        <v>191</v>
      </c>
      <c r="B158" s="176" t="s">
        <v>192</v>
      </c>
      <c r="C158" s="176"/>
      <c r="D158" s="176"/>
      <c r="E158" s="176"/>
      <c r="F158" s="73" t="s">
        <v>14</v>
      </c>
      <c r="G158" s="70"/>
      <c r="H158" s="73">
        <v>12929</v>
      </c>
      <c r="I158" s="97">
        <f>G158*H158</f>
        <v>0</v>
      </c>
    </row>
    <row r="159" spans="1:9" ht="17.25" customHeight="1" x14ac:dyDescent="0.3">
      <c r="A159" s="23" t="s">
        <v>193</v>
      </c>
      <c r="B159" s="176" t="s">
        <v>194</v>
      </c>
      <c r="C159" s="176"/>
      <c r="D159" s="176"/>
      <c r="E159" s="176"/>
      <c r="F159" s="73" t="s">
        <v>14</v>
      </c>
      <c r="G159" s="70"/>
      <c r="H159" s="73">
        <v>1101</v>
      </c>
      <c r="I159" s="97">
        <f t="shared" ref="I159:I167" si="4">G159*H159</f>
        <v>0</v>
      </c>
    </row>
    <row r="160" spans="1:9" ht="17.25" customHeight="1" x14ac:dyDescent="0.3">
      <c r="A160" s="23" t="s">
        <v>213</v>
      </c>
      <c r="B160" s="176" t="s">
        <v>214</v>
      </c>
      <c r="C160" s="176"/>
      <c r="D160" s="176"/>
      <c r="E160" s="176"/>
      <c r="F160" s="73" t="s">
        <v>17</v>
      </c>
      <c r="G160" s="70"/>
      <c r="H160" s="73">
        <v>31</v>
      </c>
      <c r="I160" s="97">
        <f t="shared" si="4"/>
        <v>0</v>
      </c>
    </row>
    <row r="161" spans="1:9" ht="25.5" customHeight="1" x14ac:dyDescent="0.3">
      <c r="A161" s="23" t="s">
        <v>350</v>
      </c>
      <c r="B161" s="209" t="s">
        <v>220</v>
      </c>
      <c r="C161" s="176"/>
      <c r="D161" s="176"/>
      <c r="E161" s="176"/>
      <c r="F161" s="73" t="s">
        <v>149</v>
      </c>
      <c r="G161" s="70"/>
      <c r="H161" s="73">
        <v>2</v>
      </c>
      <c r="I161" s="97">
        <f t="shared" si="4"/>
        <v>0</v>
      </c>
    </row>
    <row r="162" spans="1:9" ht="17.25" customHeight="1" x14ac:dyDescent="0.3">
      <c r="A162" s="23" t="s">
        <v>353</v>
      </c>
      <c r="B162" s="176" t="s">
        <v>354</v>
      </c>
      <c r="C162" s="176"/>
      <c r="D162" s="176"/>
      <c r="E162" s="176"/>
      <c r="F162" s="73" t="s">
        <v>17</v>
      </c>
      <c r="G162" s="70"/>
      <c r="H162" s="73">
        <v>4</v>
      </c>
      <c r="I162" s="97">
        <f t="shared" si="4"/>
        <v>0</v>
      </c>
    </row>
    <row r="163" spans="1:9" ht="16.5" customHeight="1" x14ac:dyDescent="0.3">
      <c r="A163" s="23" t="s">
        <v>246</v>
      </c>
      <c r="B163" s="78" t="s">
        <v>247</v>
      </c>
      <c r="C163" s="78"/>
      <c r="D163" s="78"/>
      <c r="E163" s="78"/>
      <c r="F163" s="73" t="s">
        <v>14</v>
      </c>
      <c r="G163" s="70"/>
      <c r="H163" s="75">
        <v>46465</v>
      </c>
      <c r="I163" s="97">
        <f t="shared" si="4"/>
        <v>0</v>
      </c>
    </row>
    <row r="164" spans="1:9" ht="16.5" customHeight="1" x14ac:dyDescent="0.3">
      <c r="A164" s="23" t="s">
        <v>248</v>
      </c>
      <c r="B164" s="176" t="s">
        <v>249</v>
      </c>
      <c r="C164" s="176"/>
      <c r="D164" s="176"/>
      <c r="E164" s="176"/>
      <c r="F164" s="73" t="s">
        <v>17</v>
      </c>
      <c r="G164" s="70"/>
      <c r="H164" s="73">
        <v>2</v>
      </c>
      <c r="I164" s="97">
        <f t="shared" si="4"/>
        <v>0</v>
      </c>
    </row>
    <row r="165" spans="1:9" ht="13.8" x14ac:dyDescent="0.3">
      <c r="A165" s="23" t="s">
        <v>250</v>
      </c>
      <c r="B165" s="209" t="s">
        <v>251</v>
      </c>
      <c r="C165" s="176"/>
      <c r="D165" s="176"/>
      <c r="E165" s="176"/>
      <c r="F165" s="73" t="s">
        <v>17</v>
      </c>
      <c r="G165" s="70"/>
      <c r="H165" s="73">
        <v>81</v>
      </c>
      <c r="I165" s="97">
        <f t="shared" si="4"/>
        <v>0</v>
      </c>
    </row>
    <row r="166" spans="1:9" ht="25.95" customHeight="1" x14ac:dyDescent="0.3">
      <c r="A166" s="23" t="s">
        <v>252</v>
      </c>
      <c r="B166" s="209" t="s">
        <v>253</v>
      </c>
      <c r="C166" s="176"/>
      <c r="D166" s="176"/>
      <c r="E166" s="176"/>
      <c r="F166" s="73" t="s">
        <v>17</v>
      </c>
      <c r="G166" s="70"/>
      <c r="H166" s="73">
        <v>50</v>
      </c>
      <c r="I166" s="97">
        <f t="shared" si="4"/>
        <v>0</v>
      </c>
    </row>
    <row r="167" spans="1:9" ht="25.95" customHeight="1" x14ac:dyDescent="0.3">
      <c r="A167" s="23" t="s">
        <v>254</v>
      </c>
      <c r="B167" s="209" t="s">
        <v>360</v>
      </c>
      <c r="C167" s="176"/>
      <c r="D167" s="176"/>
      <c r="E167" s="176"/>
      <c r="F167" s="73" t="s">
        <v>17</v>
      </c>
      <c r="G167" s="70"/>
      <c r="H167" s="73">
        <v>31</v>
      </c>
      <c r="I167" s="97">
        <f t="shared" si="4"/>
        <v>0</v>
      </c>
    </row>
    <row r="168" spans="1:9" ht="17.25" customHeight="1" x14ac:dyDescent="0.3">
      <c r="A168" s="208" t="s">
        <v>361</v>
      </c>
      <c r="B168" s="193"/>
      <c r="C168" s="193"/>
      <c r="D168" s="193"/>
      <c r="E168" s="193"/>
      <c r="F168" s="193"/>
      <c r="G168" s="193"/>
      <c r="H168" s="193"/>
      <c r="I168" s="100">
        <f>SUM(I158:I167)</f>
        <v>0</v>
      </c>
    </row>
    <row r="169" spans="1:9" ht="17.25" customHeight="1" x14ac:dyDescent="0.3">
      <c r="A169" s="200" t="s">
        <v>362</v>
      </c>
      <c r="B169" s="219"/>
      <c r="C169" s="219"/>
      <c r="D169" s="219"/>
      <c r="E169" s="219"/>
      <c r="F169" s="219"/>
      <c r="G169" s="219"/>
      <c r="H169" s="219"/>
      <c r="I169" s="220"/>
    </row>
    <row r="170" spans="1:9" ht="17.25" customHeight="1" x14ac:dyDescent="0.3">
      <c r="A170" s="134" t="s">
        <v>1</v>
      </c>
      <c r="B170" s="194" t="s">
        <v>2</v>
      </c>
      <c r="C170" s="194"/>
      <c r="D170" s="194"/>
      <c r="E170" s="194"/>
      <c r="F170" s="194" t="s">
        <v>3</v>
      </c>
      <c r="G170" s="203" t="s">
        <v>4</v>
      </c>
      <c r="H170" s="207" t="s">
        <v>146</v>
      </c>
      <c r="I170" s="126" t="s">
        <v>6</v>
      </c>
    </row>
    <row r="171" spans="1:9" ht="17.25" customHeight="1" x14ac:dyDescent="0.3">
      <c r="A171" s="134"/>
      <c r="B171" s="194"/>
      <c r="C171" s="194"/>
      <c r="D171" s="194"/>
      <c r="E171" s="194"/>
      <c r="F171" s="194"/>
      <c r="G171" s="203"/>
      <c r="H171" s="207"/>
      <c r="I171" s="126"/>
    </row>
    <row r="172" spans="1:9" ht="13.8" x14ac:dyDescent="0.3">
      <c r="A172" s="23" t="s">
        <v>363</v>
      </c>
      <c r="B172" s="209" t="s">
        <v>364</v>
      </c>
      <c r="C172" s="176"/>
      <c r="D172" s="176"/>
      <c r="E172" s="176"/>
      <c r="F172" s="73" t="s">
        <v>14</v>
      </c>
      <c r="G172" s="70"/>
      <c r="H172" s="73">
        <v>545</v>
      </c>
      <c r="I172" s="97">
        <f t="shared" ref="I172:I184" si="5">G172*H172</f>
        <v>0</v>
      </c>
    </row>
    <row r="173" spans="1:9" ht="12.75" customHeight="1" x14ac:dyDescent="0.3">
      <c r="A173" s="23" t="s">
        <v>365</v>
      </c>
      <c r="B173" s="209" t="s">
        <v>366</v>
      </c>
      <c r="C173" s="176"/>
      <c r="D173" s="176"/>
      <c r="E173" s="176"/>
      <c r="F173" s="73" t="s">
        <v>14</v>
      </c>
      <c r="G173" s="70"/>
      <c r="H173" s="73">
        <v>280</v>
      </c>
      <c r="I173" s="97">
        <f t="shared" si="5"/>
        <v>0</v>
      </c>
    </row>
    <row r="174" spans="1:9" ht="12.75" customHeight="1" x14ac:dyDescent="0.3">
      <c r="A174" s="23" t="s">
        <v>367</v>
      </c>
      <c r="B174" s="209" t="s">
        <v>368</v>
      </c>
      <c r="C174" s="176"/>
      <c r="D174" s="176"/>
      <c r="E174" s="176"/>
      <c r="F174" s="73" t="s">
        <v>14</v>
      </c>
      <c r="G174" s="70"/>
      <c r="H174" s="73">
        <v>170</v>
      </c>
      <c r="I174" s="97">
        <f t="shared" si="5"/>
        <v>0</v>
      </c>
    </row>
    <row r="175" spans="1:9" ht="12.75" customHeight="1" x14ac:dyDescent="0.3">
      <c r="A175" s="23" t="s">
        <v>369</v>
      </c>
      <c r="B175" s="209" t="s">
        <v>370</v>
      </c>
      <c r="C175" s="176"/>
      <c r="D175" s="176"/>
      <c r="E175" s="176"/>
      <c r="F175" s="73" t="s">
        <v>14</v>
      </c>
      <c r="G175" s="70"/>
      <c r="H175" s="73">
        <v>480</v>
      </c>
      <c r="I175" s="97">
        <f t="shared" si="5"/>
        <v>0</v>
      </c>
    </row>
    <row r="176" spans="1:9" ht="13.8" x14ac:dyDescent="0.3">
      <c r="A176" s="23" t="s">
        <v>371</v>
      </c>
      <c r="B176" s="209" t="s">
        <v>372</v>
      </c>
      <c r="C176" s="176"/>
      <c r="D176" s="176"/>
      <c r="E176" s="176"/>
      <c r="F176" s="73" t="s">
        <v>14</v>
      </c>
      <c r="G176" s="70"/>
      <c r="H176" s="73">
        <v>80</v>
      </c>
      <c r="I176" s="97">
        <f t="shared" si="5"/>
        <v>0</v>
      </c>
    </row>
    <row r="177" spans="1:9" ht="13.8" x14ac:dyDescent="0.3">
      <c r="A177" s="23" t="s">
        <v>373</v>
      </c>
      <c r="B177" s="209" t="s">
        <v>374</v>
      </c>
      <c r="C177" s="176"/>
      <c r="D177" s="176"/>
      <c r="E177" s="176"/>
      <c r="F177" s="73" t="s">
        <v>17</v>
      </c>
      <c r="G177" s="70"/>
      <c r="H177" s="73">
        <v>37</v>
      </c>
      <c r="I177" s="97">
        <f t="shared" si="5"/>
        <v>0</v>
      </c>
    </row>
    <row r="178" spans="1:9" ht="13.8" x14ac:dyDescent="0.3">
      <c r="A178" s="23" t="s">
        <v>375</v>
      </c>
      <c r="B178" s="81" t="s">
        <v>376</v>
      </c>
      <c r="C178" s="78"/>
      <c r="D178" s="78"/>
      <c r="E178" s="78"/>
      <c r="F178" s="73" t="s">
        <v>17</v>
      </c>
      <c r="G178" s="70"/>
      <c r="H178" s="73">
        <v>14</v>
      </c>
      <c r="I178" s="97">
        <f t="shared" si="5"/>
        <v>0</v>
      </c>
    </row>
    <row r="179" spans="1:9" ht="13.8" x14ac:dyDescent="0.3">
      <c r="A179" s="23" t="s">
        <v>377</v>
      </c>
      <c r="B179" s="81" t="s">
        <v>378</v>
      </c>
      <c r="C179" s="78"/>
      <c r="D179" s="78"/>
      <c r="E179" s="78"/>
      <c r="F179" s="73" t="s">
        <v>17</v>
      </c>
      <c r="G179" s="70"/>
      <c r="H179" s="73">
        <v>12</v>
      </c>
      <c r="I179" s="97">
        <f t="shared" si="5"/>
        <v>0</v>
      </c>
    </row>
    <row r="180" spans="1:9" ht="13.8" x14ac:dyDescent="0.3">
      <c r="A180" s="23" t="s">
        <v>379</v>
      </c>
      <c r="B180" s="81" t="s">
        <v>380</v>
      </c>
      <c r="C180" s="78"/>
      <c r="D180" s="78"/>
      <c r="E180" s="78"/>
      <c r="F180" s="73" t="s">
        <v>17</v>
      </c>
      <c r="G180" s="70"/>
      <c r="H180" s="73">
        <v>62</v>
      </c>
      <c r="I180" s="97">
        <f t="shared" si="5"/>
        <v>0</v>
      </c>
    </row>
    <row r="181" spans="1:9" ht="13.8" x14ac:dyDescent="0.3">
      <c r="A181" s="23" t="s">
        <v>381</v>
      </c>
      <c r="B181" s="81" t="s">
        <v>382</v>
      </c>
      <c r="C181" s="78"/>
      <c r="D181" s="78"/>
      <c r="E181" s="78"/>
      <c r="F181" s="73" t="s">
        <v>17</v>
      </c>
      <c r="G181" s="70"/>
      <c r="H181" s="73">
        <v>6</v>
      </c>
      <c r="I181" s="97">
        <f t="shared" si="5"/>
        <v>0</v>
      </c>
    </row>
    <row r="182" spans="1:9" ht="13.8" x14ac:dyDescent="0.3">
      <c r="A182" s="23" t="s">
        <v>383</v>
      </c>
      <c r="B182" s="81" t="s">
        <v>384</v>
      </c>
      <c r="C182" s="78"/>
      <c r="D182" s="78"/>
      <c r="E182" s="78"/>
      <c r="F182" s="73" t="s">
        <v>17</v>
      </c>
      <c r="G182" s="70"/>
      <c r="H182" s="73">
        <v>145</v>
      </c>
      <c r="I182" s="97">
        <f t="shared" si="5"/>
        <v>0</v>
      </c>
    </row>
    <row r="183" spans="1:9" ht="14.4" x14ac:dyDescent="0.3">
      <c r="A183" s="23" t="s">
        <v>784</v>
      </c>
      <c r="B183" s="155" t="s">
        <v>785</v>
      </c>
      <c r="C183" s="232"/>
      <c r="D183" s="232"/>
      <c r="E183" s="233"/>
      <c r="F183" s="73" t="s">
        <v>65</v>
      </c>
      <c r="G183" s="70"/>
      <c r="H183" s="73">
        <v>0</v>
      </c>
      <c r="I183" s="97">
        <f t="shared" ref="I183" si="6">G183*H183</f>
        <v>0</v>
      </c>
    </row>
    <row r="184" spans="1:9" ht="13.8" x14ac:dyDescent="0.3">
      <c r="A184" s="23" t="s">
        <v>385</v>
      </c>
      <c r="B184" s="209" t="s">
        <v>700</v>
      </c>
      <c r="C184" s="176"/>
      <c r="D184" s="176"/>
      <c r="E184" s="176"/>
      <c r="F184" s="73" t="s">
        <v>701</v>
      </c>
      <c r="G184" s="70"/>
      <c r="H184" s="73">
        <v>2336</v>
      </c>
      <c r="I184" s="97">
        <f t="shared" si="5"/>
        <v>0</v>
      </c>
    </row>
    <row r="185" spans="1:9" ht="13.8" x14ac:dyDescent="0.3">
      <c r="A185" s="23" t="s">
        <v>779</v>
      </c>
      <c r="B185" s="209" t="s">
        <v>781</v>
      </c>
      <c r="C185" s="176"/>
      <c r="D185" s="176"/>
      <c r="E185" s="176"/>
      <c r="F185" s="73" t="s">
        <v>17</v>
      </c>
      <c r="G185" s="70"/>
      <c r="H185" s="73">
        <v>278</v>
      </c>
      <c r="I185" s="97">
        <f t="shared" ref="I185:I186" si="7">G185*H185</f>
        <v>0</v>
      </c>
    </row>
    <row r="186" spans="1:9" ht="13.8" x14ac:dyDescent="0.3">
      <c r="A186" s="23" t="s">
        <v>780</v>
      </c>
      <c r="B186" s="209" t="s">
        <v>782</v>
      </c>
      <c r="C186" s="176"/>
      <c r="D186" s="176"/>
      <c r="E186" s="176"/>
      <c r="F186" s="73" t="s">
        <v>17</v>
      </c>
      <c r="G186" s="70"/>
      <c r="H186" s="73">
        <v>265</v>
      </c>
      <c r="I186" s="97">
        <f t="shared" si="7"/>
        <v>0</v>
      </c>
    </row>
    <row r="187" spans="1:9" ht="13.8" x14ac:dyDescent="0.3">
      <c r="A187" s="23" t="s">
        <v>783</v>
      </c>
      <c r="B187" s="209" t="s">
        <v>792</v>
      </c>
      <c r="C187" s="176"/>
      <c r="D187" s="176"/>
      <c r="E187" s="176"/>
      <c r="F187" s="73" t="s">
        <v>17</v>
      </c>
      <c r="G187" s="70"/>
      <c r="H187" s="73">
        <v>163</v>
      </c>
      <c r="I187" s="97">
        <f t="shared" ref="I187:I188" si="8">G187*H187</f>
        <v>0</v>
      </c>
    </row>
    <row r="188" spans="1:9" ht="13.8" x14ac:dyDescent="0.3">
      <c r="A188" s="23" t="s">
        <v>786</v>
      </c>
      <c r="B188" s="209" t="s">
        <v>789</v>
      </c>
      <c r="C188" s="176"/>
      <c r="D188" s="176"/>
      <c r="E188" s="176"/>
      <c r="F188" s="73" t="s">
        <v>17</v>
      </c>
      <c r="G188" s="70"/>
      <c r="H188" s="73">
        <v>30</v>
      </c>
      <c r="I188" s="97">
        <f t="shared" si="8"/>
        <v>0</v>
      </c>
    </row>
    <row r="189" spans="1:9" ht="13.8" x14ac:dyDescent="0.3">
      <c r="A189" s="23" t="s">
        <v>787</v>
      </c>
      <c r="B189" s="209" t="s">
        <v>790</v>
      </c>
      <c r="C189" s="176"/>
      <c r="D189" s="176"/>
      <c r="E189" s="176"/>
      <c r="F189" s="73" t="s">
        <v>17</v>
      </c>
      <c r="G189" s="70"/>
      <c r="H189" s="73">
        <v>9</v>
      </c>
      <c r="I189" s="97">
        <f t="shared" ref="I189:I190" si="9">G189*H189</f>
        <v>0</v>
      </c>
    </row>
    <row r="190" spans="1:9" ht="13.8" x14ac:dyDescent="0.3">
      <c r="A190" s="23" t="s">
        <v>788</v>
      </c>
      <c r="B190" s="209" t="s">
        <v>791</v>
      </c>
      <c r="C190" s="176"/>
      <c r="D190" s="176"/>
      <c r="E190" s="176"/>
      <c r="F190" s="73" t="s">
        <v>17</v>
      </c>
      <c r="G190" s="70"/>
      <c r="H190" s="73">
        <v>3</v>
      </c>
      <c r="I190" s="97">
        <f t="shared" si="9"/>
        <v>0</v>
      </c>
    </row>
    <row r="191" spans="1:9" ht="13.8" x14ac:dyDescent="0.3">
      <c r="A191" s="23" t="s">
        <v>386</v>
      </c>
      <c r="B191" s="81" t="s">
        <v>387</v>
      </c>
      <c r="C191" s="78"/>
      <c r="D191" s="78"/>
      <c r="E191" s="78"/>
      <c r="F191" s="73" t="s">
        <v>17</v>
      </c>
      <c r="G191" s="70"/>
      <c r="H191" s="73">
        <v>304</v>
      </c>
      <c r="I191" s="97">
        <f t="shared" ref="I191:I212" si="10">G191*H191</f>
        <v>0</v>
      </c>
    </row>
    <row r="192" spans="1:9" ht="13.8" x14ac:dyDescent="0.3">
      <c r="A192" s="23" t="s">
        <v>388</v>
      </c>
      <c r="B192" s="81" t="s">
        <v>389</v>
      </c>
      <c r="C192" s="78"/>
      <c r="D192" s="78"/>
      <c r="E192" s="78"/>
      <c r="F192" s="73" t="s">
        <v>17</v>
      </c>
      <c r="G192" s="70"/>
      <c r="H192" s="73">
        <v>1</v>
      </c>
      <c r="I192" s="97">
        <f t="shared" si="10"/>
        <v>0</v>
      </c>
    </row>
    <row r="193" spans="1:9" ht="13.8" x14ac:dyDescent="0.3">
      <c r="A193" s="23" t="s">
        <v>390</v>
      </c>
      <c r="B193" s="81" t="s">
        <v>391</v>
      </c>
      <c r="C193" s="78"/>
      <c r="D193" s="78"/>
      <c r="E193" s="78"/>
      <c r="F193" s="73" t="s">
        <v>17</v>
      </c>
      <c r="G193" s="70"/>
      <c r="H193" s="73">
        <v>5</v>
      </c>
      <c r="I193" s="97">
        <f t="shared" si="10"/>
        <v>0</v>
      </c>
    </row>
    <row r="194" spans="1:9" ht="13.8" x14ac:dyDescent="0.3">
      <c r="A194" s="23" t="s">
        <v>392</v>
      </c>
      <c r="B194" s="199" t="s">
        <v>393</v>
      </c>
      <c r="C194" s="199"/>
      <c r="D194" s="199"/>
      <c r="E194" s="199"/>
      <c r="F194" s="73" t="s">
        <v>17</v>
      </c>
      <c r="G194" s="70"/>
      <c r="H194" s="73">
        <v>4</v>
      </c>
      <c r="I194" s="97">
        <f t="shared" si="10"/>
        <v>0</v>
      </c>
    </row>
    <row r="195" spans="1:9" ht="13.8" x14ac:dyDescent="0.3">
      <c r="A195" s="23" t="s">
        <v>394</v>
      </c>
      <c r="B195" s="199" t="s">
        <v>395</v>
      </c>
      <c r="C195" s="199"/>
      <c r="D195" s="199"/>
      <c r="E195" s="199"/>
      <c r="F195" s="73" t="s">
        <v>17</v>
      </c>
      <c r="G195" s="70"/>
      <c r="H195" s="73">
        <v>8</v>
      </c>
      <c r="I195" s="97">
        <f t="shared" si="10"/>
        <v>0</v>
      </c>
    </row>
    <row r="196" spans="1:9" ht="13.8" x14ac:dyDescent="0.3">
      <c r="A196" s="23" t="s">
        <v>396</v>
      </c>
      <c r="B196" s="199" t="s">
        <v>397</v>
      </c>
      <c r="C196" s="199"/>
      <c r="D196" s="199"/>
      <c r="E196" s="199"/>
      <c r="F196" s="73" t="s">
        <v>17</v>
      </c>
      <c r="G196" s="70"/>
      <c r="H196" s="73">
        <v>3</v>
      </c>
      <c r="I196" s="97">
        <f t="shared" si="10"/>
        <v>0</v>
      </c>
    </row>
    <row r="197" spans="1:9" ht="13.8" x14ac:dyDescent="0.3">
      <c r="A197" s="23" t="s">
        <v>398</v>
      </c>
      <c r="B197" s="81" t="s">
        <v>399</v>
      </c>
      <c r="C197" s="78"/>
      <c r="D197" s="78"/>
      <c r="E197" s="78"/>
      <c r="F197" s="73" t="s">
        <v>14</v>
      </c>
      <c r="G197" s="70"/>
      <c r="H197" s="73">
        <v>3730</v>
      </c>
      <c r="I197" s="97">
        <f t="shared" si="10"/>
        <v>0</v>
      </c>
    </row>
    <row r="198" spans="1:9" ht="13.8" x14ac:dyDescent="0.3">
      <c r="A198" s="23" t="s">
        <v>400</v>
      </c>
      <c r="B198" s="81" t="s">
        <v>401</v>
      </c>
      <c r="C198" s="78"/>
      <c r="D198" s="78"/>
      <c r="E198" s="78"/>
      <c r="F198" s="73" t="s">
        <v>14</v>
      </c>
      <c r="G198" s="70"/>
      <c r="H198" s="73">
        <v>1420</v>
      </c>
      <c r="I198" s="97">
        <f>G199*H198</f>
        <v>0</v>
      </c>
    </row>
    <row r="199" spans="1:9" ht="13.8" x14ac:dyDescent="0.3">
      <c r="A199" s="23" t="s">
        <v>402</v>
      </c>
      <c r="B199" s="81" t="s">
        <v>403</v>
      </c>
      <c r="C199" s="78"/>
      <c r="D199" s="78"/>
      <c r="E199" s="78"/>
      <c r="F199" s="73" t="s">
        <v>14</v>
      </c>
      <c r="G199" s="70"/>
      <c r="H199" s="73">
        <v>1180</v>
      </c>
      <c r="I199" s="97">
        <f>G200*H199</f>
        <v>0</v>
      </c>
    </row>
    <row r="200" spans="1:9" ht="13.8" x14ac:dyDescent="0.3">
      <c r="A200" s="23" t="s">
        <v>404</v>
      </c>
      <c r="B200" s="81" t="s">
        <v>405</v>
      </c>
      <c r="C200" s="78"/>
      <c r="D200" s="78"/>
      <c r="E200" s="78"/>
      <c r="F200" s="73" t="s">
        <v>14</v>
      </c>
      <c r="G200" s="70"/>
      <c r="H200" s="73">
        <v>1440</v>
      </c>
      <c r="I200" s="97">
        <f>G201*H200</f>
        <v>0</v>
      </c>
    </row>
    <row r="201" spans="1:9" ht="13.8" x14ac:dyDescent="0.3">
      <c r="A201" s="101" t="s">
        <v>406</v>
      </c>
      <c r="B201" s="85" t="s">
        <v>407</v>
      </c>
      <c r="C201" s="84"/>
      <c r="D201" s="84"/>
      <c r="E201" s="84"/>
      <c r="F201" s="86" t="s">
        <v>14</v>
      </c>
      <c r="G201" s="70"/>
      <c r="H201" s="73">
        <v>560</v>
      </c>
      <c r="I201" s="102">
        <f>G202*H201</f>
        <v>0</v>
      </c>
    </row>
    <row r="202" spans="1:9" ht="13.8" x14ac:dyDescent="0.3">
      <c r="A202" s="23" t="s">
        <v>408</v>
      </c>
      <c r="B202" s="81" t="s">
        <v>409</v>
      </c>
      <c r="C202" s="78"/>
      <c r="D202" s="78"/>
      <c r="E202" s="78"/>
      <c r="F202" s="73" t="s">
        <v>14</v>
      </c>
      <c r="G202" s="87"/>
      <c r="H202" s="73">
        <v>4400</v>
      </c>
      <c r="I202" s="97">
        <f>G202*H202</f>
        <v>0</v>
      </c>
    </row>
    <row r="203" spans="1:9" ht="14.4" x14ac:dyDescent="0.3">
      <c r="A203" s="23" t="s">
        <v>410</v>
      </c>
      <c r="B203" s="234" t="s">
        <v>793</v>
      </c>
      <c r="C203" s="235"/>
      <c r="D203" s="235"/>
      <c r="E203" s="236"/>
      <c r="F203" s="73" t="s">
        <v>17</v>
      </c>
      <c r="G203" s="70"/>
      <c r="H203" s="73">
        <v>1</v>
      </c>
      <c r="I203" s="97">
        <f t="shared" si="10"/>
        <v>0</v>
      </c>
    </row>
    <row r="204" spans="1:9" ht="13.8" x14ac:dyDescent="0.3">
      <c r="A204" s="23" t="s">
        <v>411</v>
      </c>
      <c r="B204" s="199" t="s">
        <v>794</v>
      </c>
      <c r="C204" s="199"/>
      <c r="D204" s="199"/>
      <c r="E204" s="199"/>
      <c r="F204" s="73" t="s">
        <v>17</v>
      </c>
      <c r="G204" s="70"/>
      <c r="H204" s="73">
        <v>5</v>
      </c>
      <c r="I204" s="97">
        <f t="shared" si="10"/>
        <v>0</v>
      </c>
    </row>
    <row r="205" spans="1:9" ht="13.8" x14ac:dyDescent="0.3">
      <c r="A205" s="23" t="s">
        <v>412</v>
      </c>
      <c r="B205" s="199" t="s">
        <v>413</v>
      </c>
      <c r="C205" s="199"/>
      <c r="D205" s="199"/>
      <c r="E205" s="199"/>
      <c r="F205" s="73" t="s">
        <v>17</v>
      </c>
      <c r="G205" s="70"/>
      <c r="H205" s="73">
        <v>1</v>
      </c>
      <c r="I205" s="97">
        <f t="shared" si="10"/>
        <v>0</v>
      </c>
    </row>
    <row r="206" spans="1:9" ht="13.8" x14ac:dyDescent="0.3">
      <c r="A206" s="23" t="s">
        <v>702</v>
      </c>
      <c r="B206" s="199" t="s">
        <v>707</v>
      </c>
      <c r="C206" s="199"/>
      <c r="D206" s="199"/>
      <c r="E206" s="199"/>
      <c r="F206" s="73" t="s">
        <v>17</v>
      </c>
      <c r="G206" s="70"/>
      <c r="H206" s="73">
        <v>1</v>
      </c>
      <c r="I206" s="97">
        <f t="shared" si="10"/>
        <v>0</v>
      </c>
    </row>
    <row r="207" spans="1:9" ht="13.8" x14ac:dyDescent="0.3">
      <c r="A207" s="23" t="s">
        <v>703</v>
      </c>
      <c r="B207" s="199" t="s">
        <v>708</v>
      </c>
      <c r="C207" s="199"/>
      <c r="D207" s="199"/>
      <c r="E207" s="199"/>
      <c r="F207" s="73" t="s">
        <v>17</v>
      </c>
      <c r="G207" s="70"/>
      <c r="H207" s="73">
        <v>1</v>
      </c>
      <c r="I207" s="97">
        <f t="shared" si="10"/>
        <v>0</v>
      </c>
    </row>
    <row r="208" spans="1:9" ht="13.8" x14ac:dyDescent="0.3">
      <c r="A208" s="23" t="s">
        <v>704</v>
      </c>
      <c r="B208" s="199" t="s">
        <v>709</v>
      </c>
      <c r="C208" s="199"/>
      <c r="D208" s="199"/>
      <c r="E208" s="199"/>
      <c r="F208" s="73" t="s">
        <v>14</v>
      </c>
      <c r="G208" s="70"/>
      <c r="H208" s="73">
        <v>4610</v>
      </c>
      <c r="I208" s="97">
        <f t="shared" si="10"/>
        <v>0</v>
      </c>
    </row>
    <row r="209" spans="1:9" ht="13.8" x14ac:dyDescent="0.3">
      <c r="A209" s="23" t="s">
        <v>705</v>
      </c>
      <c r="B209" s="199" t="s">
        <v>710</v>
      </c>
      <c r="C209" s="199"/>
      <c r="D209" s="199"/>
      <c r="E209" s="199"/>
      <c r="F209" s="73" t="s">
        <v>17</v>
      </c>
      <c r="G209" s="70"/>
      <c r="H209" s="73">
        <v>3</v>
      </c>
      <c r="I209" s="97">
        <f t="shared" si="10"/>
        <v>0</v>
      </c>
    </row>
    <row r="210" spans="1:9" ht="13.8" x14ac:dyDescent="0.3">
      <c r="A210" s="23" t="s">
        <v>706</v>
      </c>
      <c r="B210" s="199" t="s">
        <v>711</v>
      </c>
      <c r="C210" s="199"/>
      <c r="D210" s="199"/>
      <c r="E210" s="199"/>
      <c r="F210" s="73" t="s">
        <v>17</v>
      </c>
      <c r="G210" s="70"/>
      <c r="H210" s="73">
        <v>6</v>
      </c>
      <c r="I210" s="97">
        <f t="shared" si="10"/>
        <v>0</v>
      </c>
    </row>
    <row r="211" spans="1:9" ht="13.8" x14ac:dyDescent="0.3">
      <c r="A211" s="101" t="s">
        <v>414</v>
      </c>
      <c r="B211" s="210" t="s">
        <v>415</v>
      </c>
      <c r="C211" s="211"/>
      <c r="D211" s="211"/>
      <c r="E211" s="211"/>
      <c r="F211" s="86" t="s">
        <v>14</v>
      </c>
      <c r="G211" s="87"/>
      <c r="H211" s="73">
        <v>0</v>
      </c>
      <c r="I211" s="102">
        <f t="shared" si="10"/>
        <v>0</v>
      </c>
    </row>
    <row r="212" spans="1:9" ht="13.8" x14ac:dyDescent="0.3">
      <c r="A212" s="101" t="s">
        <v>416</v>
      </c>
      <c r="B212" s="210" t="s">
        <v>417</v>
      </c>
      <c r="C212" s="211"/>
      <c r="D212" s="211"/>
      <c r="E212" s="211"/>
      <c r="F212" s="86" t="s">
        <v>14</v>
      </c>
      <c r="G212" s="87"/>
      <c r="H212" s="86">
        <v>4400</v>
      </c>
      <c r="I212" s="102">
        <f t="shared" si="10"/>
        <v>0</v>
      </c>
    </row>
    <row r="213" spans="1:9" ht="15.45" customHeight="1" x14ac:dyDescent="0.3">
      <c r="A213" s="208" t="s">
        <v>418</v>
      </c>
      <c r="B213" s="193"/>
      <c r="C213" s="193"/>
      <c r="D213" s="193"/>
      <c r="E213" s="193"/>
      <c r="F213" s="193"/>
      <c r="G213" s="193"/>
      <c r="H213" s="193"/>
      <c r="I213" s="100">
        <f>SUM(I172:I212)</f>
        <v>0</v>
      </c>
    </row>
    <row r="214" spans="1:9" ht="17.25" customHeight="1" x14ac:dyDescent="0.3">
      <c r="A214" s="200" t="s">
        <v>419</v>
      </c>
      <c r="B214" s="201"/>
      <c r="C214" s="201"/>
      <c r="D214" s="201"/>
      <c r="E214" s="201"/>
      <c r="F214" s="201"/>
      <c r="G214" s="201"/>
      <c r="H214" s="201"/>
      <c r="I214" s="202"/>
    </row>
    <row r="215" spans="1:9" ht="17.25" customHeight="1" x14ac:dyDescent="0.3">
      <c r="A215" s="134" t="s">
        <v>1</v>
      </c>
      <c r="B215" s="194" t="s">
        <v>2</v>
      </c>
      <c r="C215" s="194"/>
      <c r="D215" s="194"/>
      <c r="E215" s="194"/>
      <c r="F215" s="194" t="s">
        <v>3</v>
      </c>
      <c r="G215" s="203" t="s">
        <v>4</v>
      </c>
      <c r="H215" s="207" t="s">
        <v>5</v>
      </c>
      <c r="I215" s="126" t="s">
        <v>6</v>
      </c>
    </row>
    <row r="216" spans="1:9" ht="17.25" customHeight="1" x14ac:dyDescent="0.3">
      <c r="A216" s="134"/>
      <c r="B216" s="194"/>
      <c r="C216" s="194"/>
      <c r="D216" s="194"/>
      <c r="E216" s="194"/>
      <c r="F216" s="194"/>
      <c r="G216" s="203"/>
      <c r="H216" s="207"/>
      <c r="I216" s="126"/>
    </row>
    <row r="217" spans="1:9" ht="18" customHeight="1" x14ac:dyDescent="0.25">
      <c r="A217" s="98" t="s">
        <v>477</v>
      </c>
      <c r="B217" s="199" t="s">
        <v>478</v>
      </c>
      <c r="C217" s="199" t="s">
        <v>478</v>
      </c>
      <c r="D217" s="199" t="s">
        <v>478</v>
      </c>
      <c r="E217" s="199" t="s">
        <v>478</v>
      </c>
      <c r="F217" s="73" t="s">
        <v>9</v>
      </c>
      <c r="G217" s="82"/>
      <c r="H217" s="88">
        <v>1</v>
      </c>
      <c r="I217" s="97">
        <f>G217*H217</f>
        <v>0</v>
      </c>
    </row>
    <row r="218" spans="1:9" ht="18" customHeight="1" x14ac:dyDescent="0.25">
      <c r="A218" s="98" t="s">
        <v>479</v>
      </c>
      <c r="B218" s="199" t="s">
        <v>480</v>
      </c>
      <c r="C218" s="199" t="s">
        <v>480</v>
      </c>
      <c r="D218" s="199" t="s">
        <v>480</v>
      </c>
      <c r="E218" s="199" t="s">
        <v>480</v>
      </c>
      <c r="F218" s="73" t="s">
        <v>9</v>
      </c>
      <c r="G218" s="82"/>
      <c r="H218" s="88">
        <v>1</v>
      </c>
      <c r="I218" s="97">
        <f t="shared" ref="I218:I266" si="11">G218*H218</f>
        <v>0</v>
      </c>
    </row>
    <row r="219" spans="1:9" ht="15" customHeight="1" x14ac:dyDescent="0.25">
      <c r="A219" s="98" t="s">
        <v>667</v>
      </c>
      <c r="B219" s="199" t="s">
        <v>684</v>
      </c>
      <c r="C219" s="199" t="s">
        <v>684</v>
      </c>
      <c r="D219" s="199" t="s">
        <v>684</v>
      </c>
      <c r="E219" s="199" t="s">
        <v>684</v>
      </c>
      <c r="F219" s="73" t="s">
        <v>9</v>
      </c>
      <c r="G219" s="82"/>
      <c r="H219" s="88">
        <v>1</v>
      </c>
      <c r="I219" s="97">
        <f t="shared" si="11"/>
        <v>0</v>
      </c>
    </row>
    <row r="220" spans="1:9" ht="15.45" customHeight="1" x14ac:dyDescent="0.25">
      <c r="A220" s="98" t="s">
        <v>481</v>
      </c>
      <c r="B220" s="199" t="s">
        <v>482</v>
      </c>
      <c r="C220" s="199" t="s">
        <v>482</v>
      </c>
      <c r="D220" s="199" t="s">
        <v>482</v>
      </c>
      <c r="E220" s="199" t="s">
        <v>482</v>
      </c>
      <c r="F220" s="73" t="s">
        <v>9</v>
      </c>
      <c r="G220" s="82"/>
      <c r="H220" s="88">
        <v>1</v>
      </c>
      <c r="I220" s="97">
        <f t="shared" si="11"/>
        <v>0</v>
      </c>
    </row>
    <row r="221" spans="1:9" ht="17.25" customHeight="1" x14ac:dyDescent="0.25">
      <c r="A221" s="98" t="s">
        <v>668</v>
      </c>
      <c r="B221" s="199" t="s">
        <v>685</v>
      </c>
      <c r="C221" s="199" t="s">
        <v>685</v>
      </c>
      <c r="D221" s="199" t="s">
        <v>685</v>
      </c>
      <c r="E221" s="199" t="s">
        <v>685</v>
      </c>
      <c r="F221" s="73" t="s">
        <v>14</v>
      </c>
      <c r="G221" s="82"/>
      <c r="H221" s="88">
        <v>11</v>
      </c>
      <c r="I221" s="97">
        <f t="shared" si="11"/>
        <v>0</v>
      </c>
    </row>
    <row r="222" spans="1:9" ht="17.25" customHeight="1" x14ac:dyDescent="0.25">
      <c r="A222" s="98" t="s">
        <v>669</v>
      </c>
      <c r="B222" s="199" t="s">
        <v>686</v>
      </c>
      <c r="C222" s="199" t="s">
        <v>686</v>
      </c>
      <c r="D222" s="199" t="s">
        <v>686</v>
      </c>
      <c r="E222" s="199" t="s">
        <v>686</v>
      </c>
      <c r="F222" s="73" t="s">
        <v>14</v>
      </c>
      <c r="G222" s="82"/>
      <c r="H222" s="88">
        <v>35</v>
      </c>
      <c r="I222" s="97">
        <f t="shared" si="11"/>
        <v>0</v>
      </c>
    </row>
    <row r="223" spans="1:9" ht="17.25" customHeight="1" x14ac:dyDescent="0.25">
      <c r="A223" s="98" t="s">
        <v>670</v>
      </c>
      <c r="B223" s="199" t="s">
        <v>687</v>
      </c>
      <c r="C223" s="199" t="s">
        <v>687</v>
      </c>
      <c r="D223" s="199" t="s">
        <v>687</v>
      </c>
      <c r="E223" s="199" t="s">
        <v>687</v>
      </c>
      <c r="F223" s="73" t="s">
        <v>14</v>
      </c>
      <c r="G223" s="82"/>
      <c r="H223" s="88">
        <v>25</v>
      </c>
      <c r="I223" s="97">
        <f t="shared" si="11"/>
        <v>0</v>
      </c>
    </row>
    <row r="224" spans="1:9" ht="17.25" customHeight="1" x14ac:dyDescent="0.25">
      <c r="A224" s="98" t="s">
        <v>420</v>
      </c>
      <c r="B224" s="199" t="s">
        <v>688</v>
      </c>
      <c r="C224" s="199" t="s">
        <v>688</v>
      </c>
      <c r="D224" s="199" t="s">
        <v>688</v>
      </c>
      <c r="E224" s="199" t="s">
        <v>688</v>
      </c>
      <c r="F224" s="73" t="s">
        <v>14</v>
      </c>
      <c r="G224" s="82"/>
      <c r="H224" s="88">
        <v>67</v>
      </c>
      <c r="I224" s="97">
        <f t="shared" si="11"/>
        <v>0</v>
      </c>
    </row>
    <row r="225" spans="1:9" ht="17.25" customHeight="1" x14ac:dyDescent="0.25">
      <c r="A225" s="98" t="s">
        <v>421</v>
      </c>
      <c r="B225" s="199" t="s">
        <v>422</v>
      </c>
      <c r="C225" s="199" t="s">
        <v>422</v>
      </c>
      <c r="D225" s="199" t="s">
        <v>422</v>
      </c>
      <c r="E225" s="199" t="s">
        <v>422</v>
      </c>
      <c r="F225" s="73" t="s">
        <v>14</v>
      </c>
      <c r="G225" s="82"/>
      <c r="H225" s="88">
        <v>6975</v>
      </c>
      <c r="I225" s="97">
        <f t="shared" si="11"/>
        <v>0</v>
      </c>
    </row>
    <row r="226" spans="1:9" ht="17.25" customHeight="1" x14ac:dyDescent="0.25">
      <c r="A226" s="98" t="s">
        <v>423</v>
      </c>
      <c r="B226" s="199" t="s">
        <v>424</v>
      </c>
      <c r="C226" s="199" t="s">
        <v>424</v>
      </c>
      <c r="D226" s="199" t="s">
        <v>424</v>
      </c>
      <c r="E226" s="199" t="s">
        <v>424</v>
      </c>
      <c r="F226" s="73" t="s">
        <v>17</v>
      </c>
      <c r="G226" s="82"/>
      <c r="H226" s="88">
        <v>1</v>
      </c>
      <c r="I226" s="97">
        <f t="shared" si="11"/>
        <v>0</v>
      </c>
    </row>
    <row r="227" spans="1:9" ht="17.25" customHeight="1" x14ac:dyDescent="0.25">
      <c r="A227" s="98" t="s">
        <v>425</v>
      </c>
      <c r="B227" s="199" t="s">
        <v>426</v>
      </c>
      <c r="C227" s="199" t="s">
        <v>426</v>
      </c>
      <c r="D227" s="199" t="s">
        <v>426</v>
      </c>
      <c r="E227" s="199" t="s">
        <v>426</v>
      </c>
      <c r="F227" s="73" t="s">
        <v>17</v>
      </c>
      <c r="G227" s="82"/>
      <c r="H227" s="88">
        <v>2</v>
      </c>
      <c r="I227" s="97">
        <f t="shared" si="11"/>
        <v>0</v>
      </c>
    </row>
    <row r="228" spans="1:9" ht="17.25" customHeight="1" x14ac:dyDescent="0.25">
      <c r="A228" s="98" t="s">
        <v>427</v>
      </c>
      <c r="B228" s="199" t="s">
        <v>428</v>
      </c>
      <c r="C228" s="199" t="s">
        <v>428</v>
      </c>
      <c r="D228" s="199" t="s">
        <v>428</v>
      </c>
      <c r="E228" s="199" t="s">
        <v>428</v>
      </c>
      <c r="F228" s="73" t="s">
        <v>17</v>
      </c>
      <c r="G228" s="82"/>
      <c r="H228" s="88">
        <v>1</v>
      </c>
      <c r="I228" s="97">
        <f t="shared" si="11"/>
        <v>0</v>
      </c>
    </row>
    <row r="229" spans="1:9" ht="17.25" customHeight="1" x14ac:dyDescent="0.25">
      <c r="A229" s="98" t="s">
        <v>671</v>
      </c>
      <c r="B229" s="199" t="s">
        <v>494</v>
      </c>
      <c r="C229" s="199" t="s">
        <v>494</v>
      </c>
      <c r="D229" s="199" t="s">
        <v>494</v>
      </c>
      <c r="E229" s="199" t="s">
        <v>494</v>
      </c>
      <c r="F229" s="73" t="s">
        <v>17</v>
      </c>
      <c r="G229" s="82"/>
      <c r="H229" s="88">
        <v>1</v>
      </c>
      <c r="I229" s="97">
        <f t="shared" si="11"/>
        <v>0</v>
      </c>
    </row>
    <row r="230" spans="1:9" ht="17.25" customHeight="1" x14ac:dyDescent="0.25">
      <c r="A230" s="98" t="s">
        <v>429</v>
      </c>
      <c r="B230" s="199" t="s">
        <v>430</v>
      </c>
      <c r="C230" s="199" t="s">
        <v>430</v>
      </c>
      <c r="D230" s="199" t="s">
        <v>430</v>
      </c>
      <c r="E230" s="199" t="s">
        <v>430</v>
      </c>
      <c r="F230" s="73" t="s">
        <v>17</v>
      </c>
      <c r="G230" s="82"/>
      <c r="H230" s="88">
        <v>4</v>
      </c>
      <c r="I230" s="97">
        <f t="shared" si="11"/>
        <v>0</v>
      </c>
    </row>
    <row r="231" spans="1:9" ht="17.25" customHeight="1" x14ac:dyDescent="0.25">
      <c r="A231" s="98" t="s">
        <v>485</v>
      </c>
      <c r="B231" s="199" t="s">
        <v>689</v>
      </c>
      <c r="C231" s="199" t="s">
        <v>689</v>
      </c>
      <c r="D231" s="199" t="s">
        <v>689</v>
      </c>
      <c r="E231" s="199" t="s">
        <v>689</v>
      </c>
      <c r="F231" s="73" t="s">
        <v>17</v>
      </c>
      <c r="G231" s="82"/>
      <c r="H231" s="88">
        <v>2</v>
      </c>
      <c r="I231" s="97">
        <f t="shared" si="11"/>
        <v>0</v>
      </c>
    </row>
    <row r="232" spans="1:9" ht="17.25" customHeight="1" x14ac:dyDescent="0.25">
      <c r="A232" s="98" t="s">
        <v>672</v>
      </c>
      <c r="B232" s="199" t="s">
        <v>490</v>
      </c>
      <c r="C232" s="199" t="s">
        <v>490</v>
      </c>
      <c r="D232" s="199" t="s">
        <v>490</v>
      </c>
      <c r="E232" s="199" t="s">
        <v>490</v>
      </c>
      <c r="F232" s="73" t="s">
        <v>17</v>
      </c>
      <c r="G232" s="82"/>
      <c r="H232" s="88">
        <v>2</v>
      </c>
      <c r="I232" s="97">
        <f t="shared" si="11"/>
        <v>0</v>
      </c>
    </row>
    <row r="233" spans="1:9" ht="17.25" customHeight="1" x14ac:dyDescent="0.25">
      <c r="A233" s="98" t="s">
        <v>673</v>
      </c>
      <c r="B233" s="199" t="s">
        <v>560</v>
      </c>
      <c r="C233" s="199" t="s">
        <v>560</v>
      </c>
      <c r="D233" s="199" t="s">
        <v>560</v>
      </c>
      <c r="E233" s="199" t="s">
        <v>560</v>
      </c>
      <c r="F233" s="86" t="s">
        <v>17</v>
      </c>
      <c r="G233" s="82"/>
      <c r="H233" s="86">
        <v>2</v>
      </c>
      <c r="I233" s="97">
        <f t="shared" si="11"/>
        <v>0</v>
      </c>
    </row>
    <row r="234" spans="1:9" ht="17.25" customHeight="1" x14ac:dyDescent="0.25">
      <c r="A234" s="98" t="s">
        <v>431</v>
      </c>
      <c r="B234" s="199" t="s">
        <v>432</v>
      </c>
      <c r="C234" s="199" t="s">
        <v>432</v>
      </c>
      <c r="D234" s="199" t="s">
        <v>432</v>
      </c>
      <c r="E234" s="199" t="s">
        <v>432</v>
      </c>
      <c r="F234" s="86" t="s">
        <v>17</v>
      </c>
      <c r="G234" s="82"/>
      <c r="H234" s="86">
        <v>6</v>
      </c>
      <c r="I234" s="97">
        <f t="shared" si="11"/>
        <v>0</v>
      </c>
    </row>
    <row r="235" spans="1:9" ht="17.25" customHeight="1" x14ac:dyDescent="0.25">
      <c r="A235" s="98" t="s">
        <v>433</v>
      </c>
      <c r="B235" s="218" t="s">
        <v>434</v>
      </c>
      <c r="C235" s="218" t="s">
        <v>434</v>
      </c>
      <c r="D235" s="218" t="s">
        <v>434</v>
      </c>
      <c r="E235" s="218" t="s">
        <v>434</v>
      </c>
      <c r="F235" s="86" t="s">
        <v>17</v>
      </c>
      <c r="G235" s="82"/>
      <c r="H235" s="86">
        <v>111</v>
      </c>
      <c r="I235" s="97">
        <f t="shared" si="11"/>
        <v>0</v>
      </c>
    </row>
    <row r="236" spans="1:9" ht="17.25" customHeight="1" x14ac:dyDescent="0.25">
      <c r="A236" s="98" t="s">
        <v>674</v>
      </c>
      <c r="B236" s="218" t="s">
        <v>550</v>
      </c>
      <c r="C236" s="218" t="s">
        <v>550</v>
      </c>
      <c r="D236" s="218" t="s">
        <v>550</v>
      </c>
      <c r="E236" s="218" t="s">
        <v>550</v>
      </c>
      <c r="F236" s="86" t="s">
        <v>17</v>
      </c>
      <c r="G236" s="82"/>
      <c r="H236" s="86">
        <v>1</v>
      </c>
      <c r="I236" s="97">
        <f t="shared" si="11"/>
        <v>0</v>
      </c>
    </row>
    <row r="237" spans="1:9" ht="17.25" customHeight="1" x14ac:dyDescent="0.25">
      <c r="A237" s="98" t="s">
        <v>555</v>
      </c>
      <c r="B237" s="199" t="s">
        <v>554</v>
      </c>
      <c r="C237" s="199" t="s">
        <v>554</v>
      </c>
      <c r="D237" s="199" t="s">
        <v>554</v>
      </c>
      <c r="E237" s="199" t="s">
        <v>554</v>
      </c>
      <c r="F237" s="86" t="s">
        <v>17</v>
      </c>
      <c r="G237" s="82"/>
      <c r="H237" s="86">
        <v>1</v>
      </c>
      <c r="I237" s="97">
        <f t="shared" si="11"/>
        <v>0</v>
      </c>
    </row>
    <row r="238" spans="1:9" ht="17.25" customHeight="1" x14ac:dyDescent="0.25">
      <c r="A238" s="98" t="s">
        <v>675</v>
      </c>
      <c r="B238" s="199" t="s">
        <v>556</v>
      </c>
      <c r="C238" s="199" t="s">
        <v>556</v>
      </c>
      <c r="D238" s="199" t="s">
        <v>556</v>
      </c>
      <c r="E238" s="199" t="s">
        <v>556</v>
      </c>
      <c r="F238" s="86" t="s">
        <v>17</v>
      </c>
      <c r="G238" s="82"/>
      <c r="H238" s="86">
        <v>1</v>
      </c>
      <c r="I238" s="97">
        <f t="shared" si="11"/>
        <v>0</v>
      </c>
    </row>
    <row r="239" spans="1:9" ht="17.25" customHeight="1" x14ac:dyDescent="0.25">
      <c r="A239" s="98" t="s">
        <v>435</v>
      </c>
      <c r="B239" s="199" t="s">
        <v>436</v>
      </c>
      <c r="C239" s="199" t="s">
        <v>436</v>
      </c>
      <c r="D239" s="199" t="s">
        <v>436</v>
      </c>
      <c r="E239" s="199" t="s">
        <v>436</v>
      </c>
      <c r="F239" s="86" t="s">
        <v>17</v>
      </c>
      <c r="G239" s="82"/>
      <c r="H239" s="86">
        <v>2</v>
      </c>
      <c r="I239" s="97">
        <f t="shared" si="11"/>
        <v>0</v>
      </c>
    </row>
    <row r="240" spans="1:9" ht="17.25" customHeight="1" x14ac:dyDescent="0.25">
      <c r="A240" s="98" t="s">
        <v>437</v>
      </c>
      <c r="B240" s="199" t="s">
        <v>438</v>
      </c>
      <c r="C240" s="199" t="s">
        <v>438</v>
      </c>
      <c r="D240" s="199" t="s">
        <v>438</v>
      </c>
      <c r="E240" s="199" t="s">
        <v>438</v>
      </c>
      <c r="F240" s="86" t="s">
        <v>17</v>
      </c>
      <c r="G240" s="82"/>
      <c r="H240" s="86">
        <v>3</v>
      </c>
      <c r="I240" s="97">
        <f t="shared" si="11"/>
        <v>0</v>
      </c>
    </row>
    <row r="241" spans="1:9" ht="17.25" customHeight="1" x14ac:dyDescent="0.25">
      <c r="A241" s="98" t="s">
        <v>676</v>
      </c>
      <c r="B241" s="199" t="s">
        <v>582</v>
      </c>
      <c r="C241" s="199" t="s">
        <v>582</v>
      </c>
      <c r="D241" s="199" t="s">
        <v>582</v>
      </c>
      <c r="E241" s="199" t="s">
        <v>582</v>
      </c>
      <c r="F241" s="86" t="s">
        <v>17</v>
      </c>
      <c r="G241" s="82"/>
      <c r="H241" s="86">
        <v>1</v>
      </c>
      <c r="I241" s="97">
        <f t="shared" si="11"/>
        <v>0</v>
      </c>
    </row>
    <row r="242" spans="1:9" ht="17.25" customHeight="1" x14ac:dyDescent="0.25">
      <c r="A242" s="98" t="s">
        <v>439</v>
      </c>
      <c r="B242" s="199" t="s">
        <v>440</v>
      </c>
      <c r="C242" s="199" t="s">
        <v>440</v>
      </c>
      <c r="D242" s="199" t="s">
        <v>440</v>
      </c>
      <c r="E242" s="199" t="s">
        <v>440</v>
      </c>
      <c r="F242" s="86" t="s">
        <v>17</v>
      </c>
      <c r="G242" s="82"/>
      <c r="H242" s="86">
        <v>2</v>
      </c>
      <c r="I242" s="97">
        <f t="shared" si="11"/>
        <v>0</v>
      </c>
    </row>
    <row r="243" spans="1:9" ht="17.25" customHeight="1" x14ac:dyDescent="0.25">
      <c r="A243" s="98" t="s">
        <v>677</v>
      </c>
      <c r="B243" s="218" t="s">
        <v>585</v>
      </c>
      <c r="C243" s="218" t="s">
        <v>585</v>
      </c>
      <c r="D243" s="218" t="s">
        <v>585</v>
      </c>
      <c r="E243" s="218" t="s">
        <v>585</v>
      </c>
      <c r="F243" s="86" t="s">
        <v>17</v>
      </c>
      <c r="G243" s="82"/>
      <c r="H243" s="86">
        <v>1</v>
      </c>
      <c r="I243" s="97">
        <f t="shared" si="11"/>
        <v>0</v>
      </c>
    </row>
    <row r="244" spans="1:9" ht="17.25" customHeight="1" x14ac:dyDescent="0.25">
      <c r="A244" s="98" t="s">
        <v>678</v>
      </c>
      <c r="B244" s="218" t="s">
        <v>587</v>
      </c>
      <c r="C244" s="218" t="s">
        <v>587</v>
      </c>
      <c r="D244" s="218" t="s">
        <v>587</v>
      </c>
      <c r="E244" s="218" t="s">
        <v>587</v>
      </c>
      <c r="F244" s="86" t="s">
        <v>17</v>
      </c>
      <c r="G244" s="82"/>
      <c r="H244" s="86">
        <v>1</v>
      </c>
      <c r="I244" s="97">
        <f t="shared" si="11"/>
        <v>0</v>
      </c>
    </row>
    <row r="245" spans="1:9" ht="17.25" customHeight="1" x14ac:dyDescent="0.25">
      <c r="A245" s="98" t="s">
        <v>441</v>
      </c>
      <c r="B245" s="199" t="s">
        <v>442</v>
      </c>
      <c r="C245" s="199" t="s">
        <v>442</v>
      </c>
      <c r="D245" s="199" t="s">
        <v>442</v>
      </c>
      <c r="E245" s="199" t="s">
        <v>442</v>
      </c>
      <c r="F245" s="86" t="s">
        <v>17</v>
      </c>
      <c r="G245" s="82"/>
      <c r="H245" s="86">
        <v>2</v>
      </c>
      <c r="I245" s="97">
        <f t="shared" si="11"/>
        <v>0</v>
      </c>
    </row>
    <row r="246" spans="1:9" ht="17.25" customHeight="1" x14ac:dyDescent="0.25">
      <c r="A246" s="98" t="s">
        <v>443</v>
      </c>
      <c r="B246" s="199" t="s">
        <v>444</v>
      </c>
      <c r="C246" s="199" t="s">
        <v>444</v>
      </c>
      <c r="D246" s="199" t="s">
        <v>444</v>
      </c>
      <c r="E246" s="199" t="s">
        <v>444</v>
      </c>
      <c r="F246" s="86" t="s">
        <v>17</v>
      </c>
      <c r="G246" s="82"/>
      <c r="H246" s="86">
        <v>1</v>
      </c>
      <c r="I246" s="97">
        <f t="shared" si="11"/>
        <v>0</v>
      </c>
    </row>
    <row r="247" spans="1:9" ht="17.25" customHeight="1" x14ac:dyDescent="0.25">
      <c r="A247" s="98" t="s">
        <v>445</v>
      </c>
      <c r="B247" s="199" t="s">
        <v>446</v>
      </c>
      <c r="C247" s="199" t="s">
        <v>446</v>
      </c>
      <c r="D247" s="199" t="s">
        <v>446</v>
      </c>
      <c r="E247" s="199" t="s">
        <v>446</v>
      </c>
      <c r="F247" s="86" t="s">
        <v>17</v>
      </c>
      <c r="G247" s="82"/>
      <c r="H247" s="86">
        <v>1</v>
      </c>
      <c r="I247" s="97">
        <f t="shared" si="11"/>
        <v>0</v>
      </c>
    </row>
    <row r="248" spans="1:9" ht="17.25" customHeight="1" x14ac:dyDescent="0.25">
      <c r="A248" s="98" t="s">
        <v>679</v>
      </c>
      <c r="B248" s="199" t="s">
        <v>575</v>
      </c>
      <c r="C248" s="199" t="s">
        <v>575</v>
      </c>
      <c r="D248" s="199" t="s">
        <v>575</v>
      </c>
      <c r="E248" s="199" t="s">
        <v>575</v>
      </c>
      <c r="F248" s="86" t="s">
        <v>17</v>
      </c>
      <c r="G248" s="82"/>
      <c r="H248" s="86">
        <v>2</v>
      </c>
      <c r="I248" s="97">
        <f t="shared" si="11"/>
        <v>0</v>
      </c>
    </row>
    <row r="249" spans="1:9" ht="17.25" customHeight="1" x14ac:dyDescent="0.25">
      <c r="A249" s="98" t="s">
        <v>447</v>
      </c>
      <c r="B249" s="199" t="s">
        <v>448</v>
      </c>
      <c r="C249" s="199" t="s">
        <v>448</v>
      </c>
      <c r="D249" s="199" t="s">
        <v>448</v>
      </c>
      <c r="E249" s="199" t="s">
        <v>448</v>
      </c>
      <c r="F249" s="86" t="s">
        <v>17</v>
      </c>
      <c r="G249" s="82"/>
      <c r="H249" s="86">
        <v>2</v>
      </c>
      <c r="I249" s="97">
        <f t="shared" si="11"/>
        <v>0</v>
      </c>
    </row>
    <row r="250" spans="1:9" ht="17.25" customHeight="1" x14ac:dyDescent="0.25">
      <c r="A250" s="98" t="s">
        <v>680</v>
      </c>
      <c r="B250" s="199" t="s">
        <v>574</v>
      </c>
      <c r="C250" s="199" t="s">
        <v>574</v>
      </c>
      <c r="D250" s="199" t="s">
        <v>574</v>
      </c>
      <c r="E250" s="199" t="s">
        <v>574</v>
      </c>
      <c r="F250" s="86" t="s">
        <v>17</v>
      </c>
      <c r="G250" s="82"/>
      <c r="H250" s="86">
        <v>2</v>
      </c>
      <c r="I250" s="97">
        <f t="shared" si="11"/>
        <v>0</v>
      </c>
    </row>
    <row r="251" spans="1:9" ht="17.25" customHeight="1" x14ac:dyDescent="0.25">
      <c r="A251" s="98" t="s">
        <v>449</v>
      </c>
      <c r="B251" s="199" t="s">
        <v>450</v>
      </c>
      <c r="C251" s="199" t="s">
        <v>450</v>
      </c>
      <c r="D251" s="199" t="s">
        <v>450</v>
      </c>
      <c r="E251" s="199" t="s">
        <v>450</v>
      </c>
      <c r="F251" s="86" t="s">
        <v>17</v>
      </c>
      <c r="G251" s="82"/>
      <c r="H251" s="86">
        <v>10</v>
      </c>
      <c r="I251" s="97">
        <f t="shared" si="11"/>
        <v>0</v>
      </c>
    </row>
    <row r="252" spans="1:9" ht="17.25" customHeight="1" x14ac:dyDescent="0.25">
      <c r="A252" s="103" t="s">
        <v>451</v>
      </c>
      <c r="B252" s="218" t="s">
        <v>452</v>
      </c>
      <c r="C252" s="218" t="s">
        <v>452</v>
      </c>
      <c r="D252" s="218" t="s">
        <v>452</v>
      </c>
      <c r="E252" s="218" t="s">
        <v>452</v>
      </c>
      <c r="F252" s="86" t="s">
        <v>17</v>
      </c>
      <c r="G252" s="82"/>
      <c r="H252" s="86">
        <v>3</v>
      </c>
      <c r="I252" s="97">
        <f t="shared" si="11"/>
        <v>0</v>
      </c>
    </row>
    <row r="253" spans="1:9" ht="17.25" customHeight="1" x14ac:dyDescent="0.25">
      <c r="A253" s="103" t="s">
        <v>681</v>
      </c>
      <c r="B253" s="218" t="s">
        <v>690</v>
      </c>
      <c r="C253" s="218" t="s">
        <v>690</v>
      </c>
      <c r="D253" s="218" t="s">
        <v>690</v>
      </c>
      <c r="E253" s="218" t="s">
        <v>690</v>
      </c>
      <c r="F253" s="86" t="s">
        <v>17</v>
      </c>
      <c r="G253" s="82"/>
      <c r="H253" s="86">
        <v>1</v>
      </c>
      <c r="I253" s="97">
        <f t="shared" si="11"/>
        <v>0</v>
      </c>
    </row>
    <row r="254" spans="1:9" ht="17.25" customHeight="1" x14ac:dyDescent="0.25">
      <c r="A254" s="103" t="s">
        <v>453</v>
      </c>
      <c r="B254" s="199" t="s">
        <v>454</v>
      </c>
      <c r="C254" s="199" t="s">
        <v>454</v>
      </c>
      <c r="D254" s="199" t="s">
        <v>454</v>
      </c>
      <c r="E254" s="199" t="s">
        <v>454</v>
      </c>
      <c r="F254" s="86" t="s">
        <v>17</v>
      </c>
      <c r="G254" s="82"/>
      <c r="H254" s="86">
        <v>2</v>
      </c>
      <c r="I254" s="97">
        <f t="shared" si="11"/>
        <v>0</v>
      </c>
    </row>
    <row r="255" spans="1:9" ht="17.25" customHeight="1" x14ac:dyDescent="0.25">
      <c r="A255" s="103" t="s">
        <v>682</v>
      </c>
      <c r="B255" s="199" t="s">
        <v>691</v>
      </c>
      <c r="C255" s="199" t="s">
        <v>691</v>
      </c>
      <c r="D255" s="199" t="s">
        <v>691</v>
      </c>
      <c r="E255" s="199" t="s">
        <v>691</v>
      </c>
      <c r="F255" s="86" t="s">
        <v>17</v>
      </c>
      <c r="G255" s="82"/>
      <c r="H255" s="86">
        <v>1</v>
      </c>
      <c r="I255" s="97">
        <f t="shared" si="11"/>
        <v>0</v>
      </c>
    </row>
    <row r="256" spans="1:9" ht="17.25" customHeight="1" x14ac:dyDescent="0.25">
      <c r="A256" s="103" t="s">
        <v>683</v>
      </c>
      <c r="B256" s="199" t="s">
        <v>692</v>
      </c>
      <c r="C256" s="199" t="s">
        <v>692</v>
      </c>
      <c r="D256" s="199" t="s">
        <v>692</v>
      </c>
      <c r="E256" s="199" t="s">
        <v>692</v>
      </c>
      <c r="F256" s="86" t="s">
        <v>17</v>
      </c>
      <c r="G256" s="82"/>
      <c r="H256" s="86">
        <v>1</v>
      </c>
      <c r="I256" s="97">
        <f t="shared" si="11"/>
        <v>0</v>
      </c>
    </row>
    <row r="257" spans="1:9" ht="27.6" customHeight="1" x14ac:dyDescent="0.25">
      <c r="A257" s="103" t="s">
        <v>455</v>
      </c>
      <c r="B257" s="199" t="s">
        <v>456</v>
      </c>
      <c r="C257" s="199" t="s">
        <v>456</v>
      </c>
      <c r="D257" s="199" t="s">
        <v>456</v>
      </c>
      <c r="E257" s="199" t="s">
        <v>456</v>
      </c>
      <c r="F257" s="86" t="s">
        <v>17</v>
      </c>
      <c r="G257" s="82"/>
      <c r="H257" s="86">
        <v>2</v>
      </c>
      <c r="I257" s="97">
        <f t="shared" si="11"/>
        <v>0</v>
      </c>
    </row>
    <row r="258" spans="1:9" ht="22.2" customHeight="1" x14ac:dyDescent="0.25">
      <c r="A258" s="103" t="s">
        <v>457</v>
      </c>
      <c r="B258" s="199" t="s">
        <v>458</v>
      </c>
      <c r="C258" s="199" t="s">
        <v>458</v>
      </c>
      <c r="D258" s="199" t="s">
        <v>458</v>
      </c>
      <c r="E258" s="199" t="s">
        <v>458</v>
      </c>
      <c r="F258" s="86" t="s">
        <v>17</v>
      </c>
      <c r="G258" s="82"/>
      <c r="H258" s="86">
        <v>2</v>
      </c>
      <c r="I258" s="97">
        <f t="shared" si="11"/>
        <v>0</v>
      </c>
    </row>
    <row r="259" spans="1:9" ht="24.6" customHeight="1" x14ac:dyDescent="0.25">
      <c r="A259" s="103" t="s">
        <v>459</v>
      </c>
      <c r="B259" s="199" t="s">
        <v>460</v>
      </c>
      <c r="C259" s="199" t="s">
        <v>460</v>
      </c>
      <c r="D259" s="199" t="s">
        <v>460</v>
      </c>
      <c r="E259" s="199" t="s">
        <v>460</v>
      </c>
      <c r="F259" s="86" t="s">
        <v>14</v>
      </c>
      <c r="G259" s="82"/>
      <c r="H259" s="86">
        <v>68</v>
      </c>
      <c r="I259" s="97">
        <f t="shared" si="11"/>
        <v>0</v>
      </c>
    </row>
    <row r="260" spans="1:9" ht="29.4" customHeight="1" x14ac:dyDescent="0.25">
      <c r="A260" s="103" t="s">
        <v>461</v>
      </c>
      <c r="B260" s="218" t="s">
        <v>462</v>
      </c>
      <c r="C260" s="218" t="s">
        <v>462</v>
      </c>
      <c r="D260" s="218" t="s">
        <v>462</v>
      </c>
      <c r="E260" s="218" t="s">
        <v>462</v>
      </c>
      <c r="F260" s="86" t="s">
        <v>30</v>
      </c>
      <c r="G260" s="82"/>
      <c r="H260" s="86">
        <v>0.2</v>
      </c>
      <c r="I260" s="97">
        <f t="shared" si="11"/>
        <v>0</v>
      </c>
    </row>
    <row r="261" spans="1:9" ht="28.5" customHeight="1" x14ac:dyDescent="0.25">
      <c r="A261" s="103" t="s">
        <v>463</v>
      </c>
      <c r="B261" s="218" t="s">
        <v>464</v>
      </c>
      <c r="C261" s="218" t="s">
        <v>464</v>
      </c>
      <c r="D261" s="218" t="s">
        <v>464</v>
      </c>
      <c r="E261" s="218" t="s">
        <v>464</v>
      </c>
      <c r="F261" s="86" t="s">
        <v>14</v>
      </c>
      <c r="G261" s="82"/>
      <c r="H261" s="86">
        <v>75</v>
      </c>
      <c r="I261" s="97">
        <f t="shared" si="11"/>
        <v>0</v>
      </c>
    </row>
    <row r="262" spans="1:9" ht="17.25" customHeight="1" x14ac:dyDescent="0.25">
      <c r="A262" s="103" t="s">
        <v>465</v>
      </c>
      <c r="B262" s="199" t="s">
        <v>466</v>
      </c>
      <c r="C262" s="199" t="s">
        <v>466</v>
      </c>
      <c r="D262" s="199" t="s">
        <v>466</v>
      </c>
      <c r="E262" s="199" t="s">
        <v>466</v>
      </c>
      <c r="F262" s="73" t="s">
        <v>14</v>
      </c>
      <c r="G262" s="82"/>
      <c r="H262" s="88">
        <v>515</v>
      </c>
      <c r="I262" s="97">
        <f t="shared" si="11"/>
        <v>0</v>
      </c>
    </row>
    <row r="263" spans="1:9" ht="17.25" customHeight="1" x14ac:dyDescent="0.25">
      <c r="A263" s="103" t="s">
        <v>467</v>
      </c>
      <c r="B263" s="199" t="s">
        <v>468</v>
      </c>
      <c r="C263" s="199" t="s">
        <v>468</v>
      </c>
      <c r="D263" s="199" t="s">
        <v>468</v>
      </c>
      <c r="E263" s="199" t="s">
        <v>468</v>
      </c>
      <c r="F263" s="73" t="s">
        <v>30</v>
      </c>
      <c r="G263" s="82"/>
      <c r="H263" s="88">
        <v>1.2</v>
      </c>
      <c r="I263" s="97">
        <f t="shared" si="11"/>
        <v>0</v>
      </c>
    </row>
    <row r="264" spans="1:9" ht="17.25" customHeight="1" x14ac:dyDescent="0.25">
      <c r="A264" s="98" t="s">
        <v>469</v>
      </c>
      <c r="B264" s="199" t="s">
        <v>470</v>
      </c>
      <c r="C264" s="199" t="s">
        <v>470</v>
      </c>
      <c r="D264" s="199" t="s">
        <v>470</v>
      </c>
      <c r="E264" s="199" t="s">
        <v>470</v>
      </c>
      <c r="F264" s="73" t="s">
        <v>30</v>
      </c>
      <c r="G264" s="82"/>
      <c r="H264" s="88">
        <v>409.1</v>
      </c>
      <c r="I264" s="97">
        <f t="shared" si="11"/>
        <v>0</v>
      </c>
    </row>
    <row r="265" spans="1:9" ht="17.25" customHeight="1" x14ac:dyDescent="0.25">
      <c r="A265" s="98" t="s">
        <v>471</v>
      </c>
      <c r="B265" s="199" t="s">
        <v>472</v>
      </c>
      <c r="C265" s="199" t="s">
        <v>472</v>
      </c>
      <c r="D265" s="199" t="s">
        <v>472</v>
      </c>
      <c r="E265" s="199" t="s">
        <v>472</v>
      </c>
      <c r="F265" s="73" t="s">
        <v>14</v>
      </c>
      <c r="G265" s="82"/>
      <c r="H265" s="88">
        <v>316</v>
      </c>
      <c r="I265" s="97">
        <f t="shared" si="11"/>
        <v>0</v>
      </c>
    </row>
    <row r="266" spans="1:9" ht="17.25" customHeight="1" x14ac:dyDescent="0.25">
      <c r="A266" s="98" t="s">
        <v>473</v>
      </c>
      <c r="B266" s="199" t="s">
        <v>474</v>
      </c>
      <c r="C266" s="199" t="s">
        <v>474</v>
      </c>
      <c r="D266" s="199" t="s">
        <v>474</v>
      </c>
      <c r="E266" s="199" t="s">
        <v>474</v>
      </c>
      <c r="F266" s="73" t="s">
        <v>14</v>
      </c>
      <c r="G266" s="82"/>
      <c r="H266" s="88">
        <v>105</v>
      </c>
      <c r="I266" s="97">
        <f t="shared" si="11"/>
        <v>0</v>
      </c>
    </row>
    <row r="267" spans="1:9" ht="17.25" customHeight="1" x14ac:dyDescent="0.3">
      <c r="A267" s="208" t="s">
        <v>475</v>
      </c>
      <c r="B267" s="193"/>
      <c r="C267" s="193"/>
      <c r="D267" s="193"/>
      <c r="E267" s="193"/>
      <c r="F267" s="193"/>
      <c r="G267" s="193"/>
      <c r="H267" s="193"/>
      <c r="I267" s="97">
        <f>SUM(I217:I266)</f>
        <v>0</v>
      </c>
    </row>
    <row r="268" spans="1:9" ht="17.25" customHeight="1" x14ac:dyDescent="0.3">
      <c r="A268" s="230" t="s">
        <v>712</v>
      </c>
      <c r="B268" s="231"/>
      <c r="C268" s="231"/>
      <c r="D268" s="231"/>
      <c r="E268" s="231"/>
      <c r="F268" s="231"/>
      <c r="G268" s="231"/>
      <c r="H268" s="231"/>
      <c r="I268" s="97">
        <f>I267+I213+I168+I154+I122+I89+I41</f>
        <v>0</v>
      </c>
    </row>
    <row r="269" spans="1:9" ht="25.2" customHeight="1" x14ac:dyDescent="0.3">
      <c r="A269" s="204" t="s">
        <v>713</v>
      </c>
      <c r="B269" s="205"/>
      <c r="C269" s="205"/>
      <c r="D269" s="205"/>
      <c r="E269" s="205"/>
      <c r="F269" s="205"/>
      <c r="G269" s="205"/>
      <c r="H269" s="205"/>
      <c r="I269" s="206"/>
    </row>
    <row r="270" spans="1:9" ht="25.2" customHeight="1" x14ac:dyDescent="0.3">
      <c r="A270" s="204" t="s">
        <v>476</v>
      </c>
      <c r="B270" s="205"/>
      <c r="C270" s="205"/>
      <c r="D270" s="205"/>
      <c r="E270" s="205"/>
      <c r="F270" s="205"/>
      <c r="G270" s="205"/>
      <c r="H270" s="205"/>
      <c r="I270" s="206"/>
    </row>
    <row r="271" spans="1:9" ht="17.25" customHeight="1" x14ac:dyDescent="0.3">
      <c r="A271" s="134" t="s">
        <v>1</v>
      </c>
      <c r="B271" s="194" t="s">
        <v>2</v>
      </c>
      <c r="C271" s="194"/>
      <c r="D271" s="194"/>
      <c r="E271" s="194"/>
      <c r="F271" s="194" t="s">
        <v>3</v>
      </c>
      <c r="G271" s="203" t="s">
        <v>4</v>
      </c>
      <c r="H271" s="207" t="s">
        <v>146</v>
      </c>
      <c r="I271" s="126" t="s">
        <v>6</v>
      </c>
    </row>
    <row r="272" spans="1:9" ht="17.25" customHeight="1" x14ac:dyDescent="0.3">
      <c r="A272" s="134"/>
      <c r="B272" s="194"/>
      <c r="C272" s="194"/>
      <c r="D272" s="194"/>
      <c r="E272" s="194"/>
      <c r="F272" s="194"/>
      <c r="G272" s="203"/>
      <c r="H272" s="207"/>
      <c r="I272" s="126"/>
    </row>
    <row r="273" spans="1:9" ht="13.8" x14ac:dyDescent="0.3">
      <c r="A273" s="134" t="s">
        <v>765</v>
      </c>
      <c r="B273" s="194"/>
      <c r="C273" s="194"/>
      <c r="D273" s="194"/>
      <c r="E273" s="194"/>
      <c r="F273" s="194"/>
      <c r="G273" s="194"/>
      <c r="H273" s="194"/>
      <c r="I273" s="195"/>
    </row>
    <row r="274" spans="1:9" ht="14.25" customHeight="1" x14ac:dyDescent="0.25">
      <c r="A274" s="104" t="s">
        <v>477</v>
      </c>
      <c r="B274" s="176" t="s">
        <v>478</v>
      </c>
      <c r="C274" s="176"/>
      <c r="D274" s="176"/>
      <c r="E274" s="176"/>
      <c r="F274" s="73" t="s">
        <v>9</v>
      </c>
      <c r="G274" s="82"/>
      <c r="H274" s="73">
        <v>1</v>
      </c>
      <c r="I274" s="97">
        <f t="shared" ref="I274:I316" si="12">G274*H274</f>
        <v>0</v>
      </c>
    </row>
    <row r="275" spans="1:9" ht="14.25" customHeight="1" x14ac:dyDescent="0.25">
      <c r="A275" s="105" t="s">
        <v>479</v>
      </c>
      <c r="B275" s="176" t="s">
        <v>480</v>
      </c>
      <c r="C275" s="176"/>
      <c r="D275" s="176"/>
      <c r="E275" s="176"/>
      <c r="F275" s="73" t="s">
        <v>9</v>
      </c>
      <c r="G275" s="82"/>
      <c r="H275" s="73">
        <v>1</v>
      </c>
      <c r="I275" s="97">
        <f t="shared" si="12"/>
        <v>0</v>
      </c>
    </row>
    <row r="276" spans="1:9" ht="14.25" customHeight="1" x14ac:dyDescent="0.25">
      <c r="A276" s="105" t="s">
        <v>481</v>
      </c>
      <c r="B276" s="176" t="s">
        <v>482</v>
      </c>
      <c r="C276" s="176"/>
      <c r="D276" s="176"/>
      <c r="E276" s="176"/>
      <c r="F276" s="73" t="s">
        <v>9</v>
      </c>
      <c r="G276" s="82"/>
      <c r="H276" s="73">
        <v>1</v>
      </c>
      <c r="I276" s="97">
        <f t="shared" si="12"/>
        <v>0</v>
      </c>
    </row>
    <row r="277" spans="1:9" ht="14.25" customHeight="1" x14ac:dyDescent="0.25">
      <c r="A277" s="105" t="s">
        <v>483</v>
      </c>
      <c r="B277" s="176" t="s">
        <v>484</v>
      </c>
      <c r="C277" s="176"/>
      <c r="D277" s="176"/>
      <c r="E277" s="176"/>
      <c r="F277" s="73" t="s">
        <v>9</v>
      </c>
      <c r="G277" s="82"/>
      <c r="H277" s="73">
        <v>1</v>
      </c>
      <c r="I277" s="97">
        <f t="shared" si="12"/>
        <v>0</v>
      </c>
    </row>
    <row r="278" spans="1:9" ht="14.25" customHeight="1" x14ac:dyDescent="0.3">
      <c r="A278" s="23"/>
      <c r="B278" s="176"/>
      <c r="C278" s="176"/>
      <c r="D278" s="176"/>
      <c r="E278" s="176"/>
      <c r="F278" s="193" t="s">
        <v>717</v>
      </c>
      <c r="G278" s="193"/>
      <c r="H278" s="193"/>
      <c r="I278" s="97">
        <f>SUM(I274:I277)</f>
        <v>0</v>
      </c>
    </row>
    <row r="279" spans="1:9" ht="14.25" customHeight="1" x14ac:dyDescent="0.3">
      <c r="A279" s="134" t="s">
        <v>766</v>
      </c>
      <c r="B279" s="194"/>
      <c r="C279" s="194"/>
      <c r="D279" s="194"/>
      <c r="E279" s="194"/>
      <c r="F279" s="194"/>
      <c r="G279" s="194"/>
      <c r="H279" s="194"/>
      <c r="I279" s="195"/>
    </row>
    <row r="280" spans="1:9" ht="14.25" customHeight="1" x14ac:dyDescent="0.25">
      <c r="A280" s="105" t="s">
        <v>718</v>
      </c>
      <c r="B280" s="176" t="s">
        <v>719</v>
      </c>
      <c r="C280" s="176" t="s">
        <v>719</v>
      </c>
      <c r="D280" s="176" t="s">
        <v>719</v>
      </c>
      <c r="E280" s="176" t="s">
        <v>719</v>
      </c>
      <c r="F280" s="73" t="s">
        <v>14</v>
      </c>
      <c r="G280" s="75"/>
      <c r="H280" s="73">
        <v>13</v>
      </c>
      <c r="I280" s="97">
        <f t="shared" si="12"/>
        <v>0</v>
      </c>
    </row>
    <row r="281" spans="1:9" ht="14.25" customHeight="1" x14ac:dyDescent="0.25">
      <c r="A281" s="106" t="s">
        <v>720</v>
      </c>
      <c r="B281" s="176" t="s">
        <v>721</v>
      </c>
      <c r="C281" s="176" t="s">
        <v>721</v>
      </c>
      <c r="D281" s="176" t="s">
        <v>721</v>
      </c>
      <c r="E281" s="176" t="s">
        <v>721</v>
      </c>
      <c r="F281" s="73" t="s">
        <v>14</v>
      </c>
      <c r="G281" s="75"/>
      <c r="H281" s="73">
        <v>2032</v>
      </c>
      <c r="I281" s="97">
        <f t="shared" si="12"/>
        <v>0</v>
      </c>
    </row>
    <row r="282" spans="1:9" ht="14.25" customHeight="1" x14ac:dyDescent="0.25">
      <c r="A282" s="105" t="s">
        <v>722</v>
      </c>
      <c r="B282" s="176" t="s">
        <v>723</v>
      </c>
      <c r="C282" s="176" t="s">
        <v>723</v>
      </c>
      <c r="D282" s="176" t="s">
        <v>723</v>
      </c>
      <c r="E282" s="176" t="s">
        <v>723</v>
      </c>
      <c r="F282" s="73" t="s">
        <v>14</v>
      </c>
      <c r="G282" s="75"/>
      <c r="H282" s="73">
        <v>624</v>
      </c>
      <c r="I282" s="97">
        <f t="shared" si="12"/>
        <v>0</v>
      </c>
    </row>
    <row r="283" spans="1:9" ht="14.25" customHeight="1" x14ac:dyDescent="0.25">
      <c r="A283" s="105" t="s">
        <v>724</v>
      </c>
      <c r="B283" s="176" t="s">
        <v>725</v>
      </c>
      <c r="C283" s="176" t="s">
        <v>725</v>
      </c>
      <c r="D283" s="176" t="s">
        <v>725</v>
      </c>
      <c r="E283" s="176" t="s">
        <v>725</v>
      </c>
      <c r="F283" s="73" t="s">
        <v>14</v>
      </c>
      <c r="G283" s="75"/>
      <c r="H283" s="73">
        <v>3475</v>
      </c>
      <c r="I283" s="97">
        <f t="shared" si="12"/>
        <v>0</v>
      </c>
    </row>
    <row r="284" spans="1:9" ht="14.25" customHeight="1" x14ac:dyDescent="0.25">
      <c r="A284" s="105" t="s">
        <v>726</v>
      </c>
      <c r="B284" s="176" t="s">
        <v>727</v>
      </c>
      <c r="C284" s="176" t="s">
        <v>727</v>
      </c>
      <c r="D284" s="176" t="s">
        <v>727</v>
      </c>
      <c r="E284" s="176" t="s">
        <v>727</v>
      </c>
      <c r="F284" s="73" t="s">
        <v>17</v>
      </c>
      <c r="G284" s="75"/>
      <c r="H284" s="73">
        <v>2</v>
      </c>
      <c r="I284" s="97">
        <f t="shared" si="12"/>
        <v>0</v>
      </c>
    </row>
    <row r="285" spans="1:9" ht="14.25" customHeight="1" x14ac:dyDescent="0.25">
      <c r="A285" s="105" t="s">
        <v>728</v>
      </c>
      <c r="B285" s="176" t="s">
        <v>729</v>
      </c>
      <c r="C285" s="176" t="s">
        <v>729</v>
      </c>
      <c r="D285" s="176" t="s">
        <v>729</v>
      </c>
      <c r="E285" s="176" t="s">
        <v>729</v>
      </c>
      <c r="F285" s="73" t="s">
        <v>14</v>
      </c>
      <c r="G285" s="75"/>
      <c r="H285" s="73">
        <v>150</v>
      </c>
      <c r="I285" s="97">
        <f t="shared" si="12"/>
        <v>0</v>
      </c>
    </row>
    <row r="286" spans="1:9" ht="14.25" customHeight="1" x14ac:dyDescent="0.25">
      <c r="A286" s="105" t="s">
        <v>730</v>
      </c>
      <c r="B286" s="176" t="s">
        <v>731</v>
      </c>
      <c r="C286" s="176" t="s">
        <v>731</v>
      </c>
      <c r="D286" s="176" t="s">
        <v>731</v>
      </c>
      <c r="E286" s="176" t="s">
        <v>731</v>
      </c>
      <c r="F286" s="73" t="s">
        <v>14</v>
      </c>
      <c r="G286" s="75"/>
      <c r="H286" s="73">
        <v>97</v>
      </c>
      <c r="I286" s="97">
        <f t="shared" si="12"/>
        <v>0</v>
      </c>
    </row>
    <row r="287" spans="1:9" ht="14.25" customHeight="1" x14ac:dyDescent="0.25">
      <c r="A287" s="105" t="s">
        <v>732</v>
      </c>
      <c r="B287" s="176" t="s">
        <v>733</v>
      </c>
      <c r="C287" s="176" t="s">
        <v>733</v>
      </c>
      <c r="D287" s="176" t="s">
        <v>733</v>
      </c>
      <c r="E287" s="176" t="s">
        <v>733</v>
      </c>
      <c r="F287" s="73" t="s">
        <v>17</v>
      </c>
      <c r="G287" s="75"/>
      <c r="H287" s="73">
        <v>2</v>
      </c>
      <c r="I287" s="97">
        <f t="shared" si="12"/>
        <v>0</v>
      </c>
    </row>
    <row r="288" spans="1:9" ht="14.25" customHeight="1" x14ac:dyDescent="0.25">
      <c r="A288" s="105" t="s">
        <v>485</v>
      </c>
      <c r="B288" s="176" t="s">
        <v>734</v>
      </c>
      <c r="C288" s="176" t="s">
        <v>734</v>
      </c>
      <c r="D288" s="176" t="s">
        <v>734</v>
      </c>
      <c r="E288" s="176" t="s">
        <v>734</v>
      </c>
      <c r="F288" s="73" t="s">
        <v>17</v>
      </c>
      <c r="G288" s="75"/>
      <c r="H288" s="73">
        <v>2</v>
      </c>
      <c r="I288" s="97">
        <f t="shared" si="12"/>
        <v>0</v>
      </c>
    </row>
    <row r="289" spans="1:9" ht="14.25" customHeight="1" x14ac:dyDescent="0.25">
      <c r="A289" s="105" t="s">
        <v>735</v>
      </c>
      <c r="B289" s="176" t="s">
        <v>736</v>
      </c>
      <c r="C289" s="176" t="s">
        <v>736</v>
      </c>
      <c r="D289" s="176" t="s">
        <v>736</v>
      </c>
      <c r="E289" s="176" t="s">
        <v>736</v>
      </c>
      <c r="F289" s="73" t="s">
        <v>17</v>
      </c>
      <c r="G289" s="75"/>
      <c r="H289" s="73">
        <v>7</v>
      </c>
      <c r="I289" s="97">
        <f t="shared" si="12"/>
        <v>0</v>
      </c>
    </row>
    <row r="290" spans="1:9" ht="14.25" customHeight="1" x14ac:dyDescent="0.25">
      <c r="A290" s="105" t="s">
        <v>737</v>
      </c>
      <c r="B290" s="176" t="s">
        <v>738</v>
      </c>
      <c r="C290" s="176" t="s">
        <v>738</v>
      </c>
      <c r="D290" s="176" t="s">
        <v>738</v>
      </c>
      <c r="E290" s="176" t="s">
        <v>738</v>
      </c>
      <c r="F290" s="73" t="s">
        <v>17</v>
      </c>
      <c r="G290" s="75"/>
      <c r="H290" s="73">
        <v>3</v>
      </c>
      <c r="I290" s="97">
        <f t="shared" si="12"/>
        <v>0</v>
      </c>
    </row>
    <row r="291" spans="1:9" ht="14.25" customHeight="1" x14ac:dyDescent="0.25">
      <c r="A291" s="105" t="s">
        <v>739</v>
      </c>
      <c r="B291" s="176" t="s">
        <v>740</v>
      </c>
      <c r="C291" s="176" t="s">
        <v>740</v>
      </c>
      <c r="D291" s="176" t="s">
        <v>740</v>
      </c>
      <c r="E291" s="176" t="s">
        <v>740</v>
      </c>
      <c r="F291" s="73" t="s">
        <v>17</v>
      </c>
      <c r="G291" s="75"/>
      <c r="H291" s="73">
        <v>3</v>
      </c>
      <c r="I291" s="97">
        <f t="shared" si="12"/>
        <v>0</v>
      </c>
    </row>
    <row r="292" spans="1:9" ht="14.25" customHeight="1" x14ac:dyDescent="0.25">
      <c r="A292" s="105" t="s">
        <v>741</v>
      </c>
      <c r="B292" s="176" t="s">
        <v>742</v>
      </c>
      <c r="C292" s="176" t="s">
        <v>742</v>
      </c>
      <c r="D292" s="176" t="s">
        <v>742</v>
      </c>
      <c r="E292" s="176" t="s">
        <v>742</v>
      </c>
      <c r="F292" s="73" t="s">
        <v>17</v>
      </c>
      <c r="G292" s="75"/>
      <c r="H292" s="73">
        <v>4</v>
      </c>
      <c r="I292" s="97">
        <f t="shared" si="12"/>
        <v>0</v>
      </c>
    </row>
    <row r="293" spans="1:9" ht="14.25" customHeight="1" x14ac:dyDescent="0.25">
      <c r="A293" s="105" t="s">
        <v>486</v>
      </c>
      <c r="B293" s="176" t="s">
        <v>487</v>
      </c>
      <c r="C293" s="176" t="s">
        <v>487</v>
      </c>
      <c r="D293" s="176" t="s">
        <v>487</v>
      </c>
      <c r="E293" s="176" t="s">
        <v>487</v>
      </c>
      <c r="F293" s="73" t="s">
        <v>17</v>
      </c>
      <c r="G293" s="75"/>
      <c r="H293" s="73">
        <v>56</v>
      </c>
      <c r="I293" s="97">
        <f t="shared" si="12"/>
        <v>0</v>
      </c>
    </row>
    <row r="294" spans="1:9" ht="14.25" customHeight="1" x14ac:dyDescent="0.25">
      <c r="A294" s="105" t="s">
        <v>488</v>
      </c>
      <c r="B294" s="176" t="s">
        <v>430</v>
      </c>
      <c r="C294" s="176" t="s">
        <v>430</v>
      </c>
      <c r="D294" s="176" t="s">
        <v>430</v>
      </c>
      <c r="E294" s="176" t="s">
        <v>430</v>
      </c>
      <c r="F294" s="73" t="s">
        <v>17</v>
      </c>
      <c r="G294" s="75"/>
      <c r="H294" s="73">
        <v>12</v>
      </c>
      <c r="I294" s="97">
        <f t="shared" si="12"/>
        <v>0</v>
      </c>
    </row>
    <row r="295" spans="1:9" ht="14.25" customHeight="1" x14ac:dyDescent="0.25">
      <c r="A295" s="105" t="s">
        <v>489</v>
      </c>
      <c r="B295" s="176" t="s">
        <v>490</v>
      </c>
      <c r="C295" s="176" t="s">
        <v>490</v>
      </c>
      <c r="D295" s="176" t="s">
        <v>490</v>
      </c>
      <c r="E295" s="176" t="s">
        <v>490</v>
      </c>
      <c r="F295" s="73" t="s">
        <v>17</v>
      </c>
      <c r="G295" s="75"/>
      <c r="H295" s="73">
        <v>54</v>
      </c>
      <c r="I295" s="97">
        <f t="shared" si="12"/>
        <v>0</v>
      </c>
    </row>
    <row r="296" spans="1:9" ht="14.25" customHeight="1" x14ac:dyDescent="0.25">
      <c r="A296" s="105" t="s">
        <v>491</v>
      </c>
      <c r="B296" s="176" t="s">
        <v>492</v>
      </c>
      <c r="C296" s="176" t="s">
        <v>492</v>
      </c>
      <c r="D296" s="176" t="s">
        <v>492</v>
      </c>
      <c r="E296" s="176" t="s">
        <v>492</v>
      </c>
      <c r="F296" s="73" t="s">
        <v>17</v>
      </c>
      <c r="G296" s="75"/>
      <c r="H296" s="73">
        <v>2</v>
      </c>
      <c r="I296" s="97">
        <f t="shared" si="12"/>
        <v>0</v>
      </c>
    </row>
    <row r="297" spans="1:9" ht="14.25" customHeight="1" x14ac:dyDescent="0.25">
      <c r="A297" s="105" t="s">
        <v>493</v>
      </c>
      <c r="B297" s="176" t="s">
        <v>494</v>
      </c>
      <c r="C297" s="176" t="s">
        <v>494</v>
      </c>
      <c r="D297" s="176" t="s">
        <v>494</v>
      </c>
      <c r="E297" s="176" t="s">
        <v>494</v>
      </c>
      <c r="F297" s="73" t="s">
        <v>17</v>
      </c>
      <c r="G297" s="75"/>
      <c r="H297" s="73">
        <v>1</v>
      </c>
      <c r="I297" s="97">
        <f t="shared" si="12"/>
        <v>0</v>
      </c>
    </row>
    <row r="298" spans="1:9" ht="14.25" customHeight="1" x14ac:dyDescent="0.25">
      <c r="A298" s="105" t="s">
        <v>495</v>
      </c>
      <c r="B298" s="176" t="s">
        <v>496</v>
      </c>
      <c r="C298" s="176" t="s">
        <v>496</v>
      </c>
      <c r="D298" s="176" t="s">
        <v>496</v>
      </c>
      <c r="E298" s="176" t="s">
        <v>496</v>
      </c>
      <c r="F298" s="73" t="s">
        <v>17</v>
      </c>
      <c r="G298" s="75"/>
      <c r="H298" s="73">
        <v>1</v>
      </c>
      <c r="I298" s="97">
        <f t="shared" si="12"/>
        <v>0</v>
      </c>
    </row>
    <row r="299" spans="1:9" ht="14.25" customHeight="1" x14ac:dyDescent="0.25">
      <c r="A299" s="105" t="s">
        <v>497</v>
      </c>
      <c r="B299" s="176" t="s">
        <v>498</v>
      </c>
      <c r="C299" s="176" t="s">
        <v>498</v>
      </c>
      <c r="D299" s="176" t="s">
        <v>498</v>
      </c>
      <c r="E299" s="176" t="s">
        <v>498</v>
      </c>
      <c r="F299" s="73" t="s">
        <v>17</v>
      </c>
      <c r="G299" s="75"/>
      <c r="H299" s="73">
        <v>2</v>
      </c>
      <c r="I299" s="97">
        <f t="shared" si="12"/>
        <v>0</v>
      </c>
    </row>
    <row r="300" spans="1:9" ht="14.25" customHeight="1" x14ac:dyDescent="0.25">
      <c r="A300" s="105" t="s">
        <v>499</v>
      </c>
      <c r="B300" s="176" t="s">
        <v>500</v>
      </c>
      <c r="C300" s="176" t="s">
        <v>500</v>
      </c>
      <c r="D300" s="176" t="s">
        <v>500</v>
      </c>
      <c r="E300" s="176" t="s">
        <v>500</v>
      </c>
      <c r="F300" s="73" t="s">
        <v>17</v>
      </c>
      <c r="G300" s="75"/>
      <c r="H300" s="73">
        <v>2</v>
      </c>
      <c r="I300" s="97">
        <f t="shared" si="12"/>
        <v>0</v>
      </c>
    </row>
    <row r="301" spans="1:9" ht="14.25" customHeight="1" x14ac:dyDescent="0.25">
      <c r="A301" s="105" t="s">
        <v>501</v>
      </c>
      <c r="B301" s="176" t="s">
        <v>502</v>
      </c>
      <c r="C301" s="176" t="s">
        <v>502</v>
      </c>
      <c r="D301" s="176" t="s">
        <v>502</v>
      </c>
      <c r="E301" s="176" t="s">
        <v>502</v>
      </c>
      <c r="F301" s="73" t="s">
        <v>17</v>
      </c>
      <c r="G301" s="75"/>
      <c r="H301" s="73">
        <v>1</v>
      </c>
      <c r="I301" s="97">
        <f t="shared" si="12"/>
        <v>0</v>
      </c>
    </row>
    <row r="302" spans="1:9" ht="14.25" customHeight="1" x14ac:dyDescent="0.25">
      <c r="A302" s="105" t="s">
        <v>503</v>
      </c>
      <c r="B302" s="176" t="s">
        <v>504</v>
      </c>
      <c r="C302" s="176" t="s">
        <v>504</v>
      </c>
      <c r="D302" s="176" t="s">
        <v>504</v>
      </c>
      <c r="E302" s="176" t="s">
        <v>504</v>
      </c>
      <c r="F302" s="73" t="s">
        <v>17</v>
      </c>
      <c r="G302" s="75"/>
      <c r="H302" s="73">
        <v>3</v>
      </c>
      <c r="I302" s="97">
        <f t="shared" si="12"/>
        <v>0</v>
      </c>
    </row>
    <row r="303" spans="1:9" ht="14.25" customHeight="1" x14ac:dyDescent="0.25">
      <c r="A303" s="105" t="s">
        <v>505</v>
      </c>
      <c r="B303" s="176" t="s">
        <v>506</v>
      </c>
      <c r="C303" s="176" t="s">
        <v>506</v>
      </c>
      <c r="D303" s="176" t="s">
        <v>506</v>
      </c>
      <c r="E303" s="176" t="s">
        <v>506</v>
      </c>
      <c r="F303" s="73" t="s">
        <v>17</v>
      </c>
      <c r="G303" s="75"/>
      <c r="H303" s="73">
        <v>1</v>
      </c>
      <c r="I303" s="97">
        <f t="shared" si="12"/>
        <v>0</v>
      </c>
    </row>
    <row r="304" spans="1:9" ht="14.25" customHeight="1" x14ac:dyDescent="0.25">
      <c r="A304" s="105" t="s">
        <v>507</v>
      </c>
      <c r="B304" s="176" t="s">
        <v>508</v>
      </c>
      <c r="C304" s="176" t="s">
        <v>508</v>
      </c>
      <c r="D304" s="176" t="s">
        <v>508</v>
      </c>
      <c r="E304" s="176" t="s">
        <v>508</v>
      </c>
      <c r="F304" s="73" t="s">
        <v>17</v>
      </c>
      <c r="G304" s="75"/>
      <c r="H304" s="73">
        <v>1</v>
      </c>
      <c r="I304" s="97">
        <f t="shared" si="12"/>
        <v>0</v>
      </c>
    </row>
    <row r="305" spans="1:9" ht="14.25" customHeight="1" x14ac:dyDescent="0.25">
      <c r="A305" s="105" t="s">
        <v>509</v>
      </c>
      <c r="B305" s="176" t="s">
        <v>510</v>
      </c>
      <c r="C305" s="176" t="s">
        <v>510</v>
      </c>
      <c r="D305" s="176" t="s">
        <v>510</v>
      </c>
      <c r="E305" s="176" t="s">
        <v>510</v>
      </c>
      <c r="F305" s="73" t="s">
        <v>14</v>
      </c>
      <c r="G305" s="75"/>
      <c r="H305" s="73">
        <v>194</v>
      </c>
      <c r="I305" s="97">
        <f t="shared" si="12"/>
        <v>0</v>
      </c>
    </row>
    <row r="306" spans="1:9" ht="14.25" customHeight="1" x14ac:dyDescent="0.25">
      <c r="A306" s="104" t="s">
        <v>511</v>
      </c>
      <c r="B306" s="176" t="s">
        <v>512</v>
      </c>
      <c r="C306" s="176" t="s">
        <v>512</v>
      </c>
      <c r="D306" s="176" t="s">
        <v>512</v>
      </c>
      <c r="E306" s="176" t="s">
        <v>512</v>
      </c>
      <c r="F306" s="73" t="s">
        <v>14</v>
      </c>
      <c r="G306" s="75"/>
      <c r="H306" s="73">
        <v>28</v>
      </c>
      <c r="I306" s="97">
        <f t="shared" si="12"/>
        <v>0</v>
      </c>
    </row>
    <row r="307" spans="1:9" ht="14.25" customHeight="1" x14ac:dyDescent="0.25">
      <c r="A307" s="104" t="s">
        <v>513</v>
      </c>
      <c r="B307" s="176" t="s">
        <v>514</v>
      </c>
      <c r="C307" s="176" t="s">
        <v>514</v>
      </c>
      <c r="D307" s="176" t="s">
        <v>514</v>
      </c>
      <c r="E307" s="176" t="s">
        <v>514</v>
      </c>
      <c r="F307" s="73" t="s">
        <v>14</v>
      </c>
      <c r="G307" s="75"/>
      <c r="H307" s="73">
        <v>5356</v>
      </c>
      <c r="I307" s="97">
        <f t="shared" si="12"/>
        <v>0</v>
      </c>
    </row>
    <row r="308" spans="1:9" ht="14.25" customHeight="1" x14ac:dyDescent="0.25">
      <c r="A308" s="104" t="s">
        <v>515</v>
      </c>
      <c r="B308" s="176" t="s">
        <v>516</v>
      </c>
      <c r="C308" s="176" t="s">
        <v>516</v>
      </c>
      <c r="D308" s="176" t="s">
        <v>516</v>
      </c>
      <c r="E308" s="176" t="s">
        <v>516</v>
      </c>
      <c r="F308" s="73" t="s">
        <v>14</v>
      </c>
      <c r="G308" s="75"/>
      <c r="H308" s="73">
        <v>1485</v>
      </c>
      <c r="I308" s="97">
        <f t="shared" si="12"/>
        <v>0</v>
      </c>
    </row>
    <row r="309" spans="1:9" ht="14.25" customHeight="1" x14ac:dyDescent="0.25">
      <c r="A309" s="107" t="s">
        <v>517</v>
      </c>
      <c r="B309" s="176" t="s">
        <v>518</v>
      </c>
      <c r="C309" s="176" t="s">
        <v>518</v>
      </c>
      <c r="D309" s="176" t="s">
        <v>518</v>
      </c>
      <c r="E309" s="176" t="s">
        <v>518</v>
      </c>
      <c r="F309" s="73" t="s">
        <v>30</v>
      </c>
      <c r="G309" s="75"/>
      <c r="H309" s="73">
        <v>0.5</v>
      </c>
      <c r="I309" s="97">
        <f t="shared" si="12"/>
        <v>0</v>
      </c>
    </row>
    <row r="310" spans="1:9" ht="14.25" customHeight="1" x14ac:dyDescent="0.25">
      <c r="A310" s="104" t="s">
        <v>519</v>
      </c>
      <c r="B310" s="176" t="s">
        <v>520</v>
      </c>
      <c r="C310" s="176" t="s">
        <v>520</v>
      </c>
      <c r="D310" s="176" t="s">
        <v>520</v>
      </c>
      <c r="E310" s="176" t="s">
        <v>520</v>
      </c>
      <c r="F310" s="73" t="s">
        <v>30</v>
      </c>
      <c r="G310" s="75"/>
      <c r="H310" s="73">
        <v>4.8</v>
      </c>
      <c r="I310" s="97">
        <f t="shared" si="12"/>
        <v>0</v>
      </c>
    </row>
    <row r="311" spans="1:9" ht="14.25" customHeight="1" x14ac:dyDescent="0.25">
      <c r="A311" s="104" t="s">
        <v>521</v>
      </c>
      <c r="B311" s="176" t="s">
        <v>522</v>
      </c>
      <c r="C311" s="176" t="s">
        <v>522</v>
      </c>
      <c r="D311" s="176" t="s">
        <v>522</v>
      </c>
      <c r="E311" s="176" t="s">
        <v>522</v>
      </c>
      <c r="F311" s="73" t="s">
        <v>30</v>
      </c>
      <c r="G311" s="75"/>
      <c r="H311" s="73">
        <v>0.4</v>
      </c>
      <c r="I311" s="97">
        <f t="shared" si="12"/>
        <v>0</v>
      </c>
    </row>
    <row r="312" spans="1:9" ht="14.25" customHeight="1" x14ac:dyDescent="0.25">
      <c r="A312" s="104" t="s">
        <v>523</v>
      </c>
      <c r="B312" s="176" t="s">
        <v>524</v>
      </c>
      <c r="C312" s="176" t="s">
        <v>524</v>
      </c>
      <c r="D312" s="176" t="s">
        <v>524</v>
      </c>
      <c r="E312" s="176" t="s">
        <v>524</v>
      </c>
      <c r="F312" s="73" t="s">
        <v>17</v>
      </c>
      <c r="G312" s="75"/>
      <c r="H312" s="73">
        <v>2</v>
      </c>
      <c r="I312" s="97">
        <f t="shared" si="12"/>
        <v>0</v>
      </c>
    </row>
    <row r="313" spans="1:9" ht="14.25" customHeight="1" x14ac:dyDescent="0.25">
      <c r="A313" s="104" t="s">
        <v>525</v>
      </c>
      <c r="B313" s="176" t="s">
        <v>526</v>
      </c>
      <c r="C313" s="176" t="s">
        <v>526</v>
      </c>
      <c r="D313" s="176" t="s">
        <v>526</v>
      </c>
      <c r="E313" s="176" t="s">
        <v>526</v>
      </c>
      <c r="F313" s="73" t="s">
        <v>17</v>
      </c>
      <c r="G313" s="75"/>
      <c r="H313" s="73">
        <v>2</v>
      </c>
      <c r="I313" s="97">
        <f t="shared" si="12"/>
        <v>0</v>
      </c>
    </row>
    <row r="314" spans="1:9" ht="14.25" customHeight="1" x14ac:dyDescent="0.25">
      <c r="A314" s="104" t="s">
        <v>527</v>
      </c>
      <c r="B314" s="176" t="s">
        <v>528</v>
      </c>
      <c r="C314" s="176" t="s">
        <v>528</v>
      </c>
      <c r="D314" s="176" t="s">
        <v>528</v>
      </c>
      <c r="E314" s="176" t="s">
        <v>528</v>
      </c>
      <c r="F314" s="73" t="s">
        <v>17</v>
      </c>
      <c r="G314" s="75"/>
      <c r="H314" s="73">
        <v>2</v>
      </c>
      <c r="I314" s="97">
        <f t="shared" si="12"/>
        <v>0</v>
      </c>
    </row>
    <row r="315" spans="1:9" ht="14.25" customHeight="1" x14ac:dyDescent="0.25">
      <c r="A315" s="104" t="s">
        <v>529</v>
      </c>
      <c r="B315" s="176" t="s">
        <v>530</v>
      </c>
      <c r="C315" s="176" t="s">
        <v>530</v>
      </c>
      <c r="D315" s="176" t="s">
        <v>530</v>
      </c>
      <c r="E315" s="176" t="s">
        <v>530</v>
      </c>
      <c r="F315" s="73" t="s">
        <v>17</v>
      </c>
      <c r="G315" s="75"/>
      <c r="H315" s="73">
        <v>1</v>
      </c>
      <c r="I315" s="97">
        <f t="shared" si="12"/>
        <v>0</v>
      </c>
    </row>
    <row r="316" spans="1:9" ht="14.25" customHeight="1" x14ac:dyDescent="0.25">
      <c r="A316" s="104" t="s">
        <v>531</v>
      </c>
      <c r="B316" s="176" t="s">
        <v>532</v>
      </c>
      <c r="C316" s="176" t="s">
        <v>532</v>
      </c>
      <c r="D316" s="176" t="s">
        <v>532</v>
      </c>
      <c r="E316" s="176" t="s">
        <v>532</v>
      </c>
      <c r="F316" s="73" t="s">
        <v>17</v>
      </c>
      <c r="G316" s="75"/>
      <c r="H316" s="73">
        <v>3</v>
      </c>
      <c r="I316" s="97">
        <f t="shared" si="12"/>
        <v>0</v>
      </c>
    </row>
    <row r="317" spans="1:9" ht="14.25" customHeight="1" x14ac:dyDescent="0.25">
      <c r="A317" s="104" t="s">
        <v>533</v>
      </c>
      <c r="B317" s="176" t="s">
        <v>534</v>
      </c>
      <c r="C317" s="176" t="s">
        <v>534</v>
      </c>
      <c r="D317" s="176" t="s">
        <v>534</v>
      </c>
      <c r="E317" s="176" t="s">
        <v>534</v>
      </c>
      <c r="F317" s="73" t="s">
        <v>17</v>
      </c>
      <c r="G317" s="75"/>
      <c r="H317" s="73">
        <v>1</v>
      </c>
      <c r="I317" s="97">
        <f t="shared" ref="I317:I322" si="13">G317*H317</f>
        <v>0</v>
      </c>
    </row>
    <row r="318" spans="1:9" ht="14.25" customHeight="1" x14ac:dyDescent="0.25">
      <c r="A318" s="104" t="s">
        <v>743</v>
      </c>
      <c r="B318" s="176" t="s">
        <v>744</v>
      </c>
      <c r="C318" s="176" t="s">
        <v>744</v>
      </c>
      <c r="D318" s="176" t="s">
        <v>744</v>
      </c>
      <c r="E318" s="176" t="s">
        <v>744</v>
      </c>
      <c r="F318" s="73" t="s">
        <v>14</v>
      </c>
      <c r="G318" s="70"/>
      <c r="H318" s="73">
        <v>144</v>
      </c>
      <c r="I318" s="97">
        <f t="shared" si="13"/>
        <v>0</v>
      </c>
    </row>
    <row r="319" spans="1:9" ht="14.25" customHeight="1" x14ac:dyDescent="0.25">
      <c r="A319" s="104" t="s">
        <v>745</v>
      </c>
      <c r="B319" s="176" t="s">
        <v>746</v>
      </c>
      <c r="C319" s="176" t="s">
        <v>746</v>
      </c>
      <c r="D319" s="176" t="s">
        <v>746</v>
      </c>
      <c r="E319" s="176" t="s">
        <v>746</v>
      </c>
      <c r="F319" s="73" t="s">
        <v>14</v>
      </c>
      <c r="G319" s="70"/>
      <c r="H319" s="73">
        <v>213</v>
      </c>
      <c r="I319" s="97">
        <f t="shared" si="13"/>
        <v>0</v>
      </c>
    </row>
    <row r="320" spans="1:9" ht="14.25" customHeight="1" x14ac:dyDescent="0.25">
      <c r="A320" s="104" t="s">
        <v>535</v>
      </c>
      <c r="B320" s="176" t="s">
        <v>536</v>
      </c>
      <c r="C320" s="176" t="s">
        <v>536</v>
      </c>
      <c r="D320" s="176" t="s">
        <v>536</v>
      </c>
      <c r="E320" s="176" t="s">
        <v>536</v>
      </c>
      <c r="F320" s="73" t="s">
        <v>14</v>
      </c>
      <c r="G320" s="70"/>
      <c r="H320" s="73">
        <v>125</v>
      </c>
      <c r="I320" s="97">
        <f t="shared" si="13"/>
        <v>0</v>
      </c>
    </row>
    <row r="321" spans="1:9" ht="14.25" customHeight="1" x14ac:dyDescent="0.25">
      <c r="A321" s="104" t="s">
        <v>747</v>
      </c>
      <c r="B321" s="176" t="s">
        <v>748</v>
      </c>
      <c r="C321" s="176" t="s">
        <v>748</v>
      </c>
      <c r="D321" s="176" t="s">
        <v>748</v>
      </c>
      <c r="E321" s="176" t="s">
        <v>748</v>
      </c>
      <c r="F321" s="73" t="s">
        <v>17</v>
      </c>
      <c r="G321" s="70"/>
      <c r="H321" s="73">
        <v>3</v>
      </c>
      <c r="I321" s="97">
        <f t="shared" si="13"/>
        <v>0</v>
      </c>
    </row>
    <row r="322" spans="1:9" ht="14.25" customHeight="1" x14ac:dyDescent="0.25">
      <c r="A322" s="104" t="s">
        <v>749</v>
      </c>
      <c r="B322" s="176" t="s">
        <v>537</v>
      </c>
      <c r="C322" s="176" t="s">
        <v>537</v>
      </c>
      <c r="D322" s="176" t="s">
        <v>537</v>
      </c>
      <c r="E322" s="176" t="s">
        <v>537</v>
      </c>
      <c r="F322" s="73" t="s">
        <v>17</v>
      </c>
      <c r="G322" s="70"/>
      <c r="H322" s="73">
        <v>1</v>
      </c>
      <c r="I322" s="97">
        <f t="shared" si="13"/>
        <v>0</v>
      </c>
    </row>
    <row r="323" spans="1:9" ht="14.25" customHeight="1" x14ac:dyDescent="0.3">
      <c r="A323" s="23"/>
      <c r="B323" s="193" t="s">
        <v>717</v>
      </c>
      <c r="C323" s="193"/>
      <c r="D323" s="193"/>
      <c r="E323" s="193"/>
      <c r="F323" s="193"/>
      <c r="G323" s="193"/>
      <c r="H323" s="193"/>
      <c r="I323" s="97">
        <f>SUM(I280:I322)</f>
        <v>0</v>
      </c>
    </row>
    <row r="324" spans="1:9" ht="14.25" customHeight="1" x14ac:dyDescent="0.3">
      <c r="A324" s="134" t="s">
        <v>767</v>
      </c>
      <c r="B324" s="194"/>
      <c r="C324" s="194"/>
      <c r="D324" s="194"/>
      <c r="E324" s="194"/>
      <c r="F324" s="194"/>
      <c r="G324" s="194"/>
      <c r="H324" s="194"/>
      <c r="I324" s="195"/>
    </row>
    <row r="325" spans="1:9" ht="14.25" customHeight="1" x14ac:dyDescent="0.3">
      <c r="A325" s="23" t="s">
        <v>750</v>
      </c>
      <c r="B325" s="176" t="s">
        <v>751</v>
      </c>
      <c r="C325" s="176" t="s">
        <v>14</v>
      </c>
      <c r="D325" s="176">
        <v>75</v>
      </c>
      <c r="E325" s="176">
        <v>66</v>
      </c>
      <c r="F325" s="73" t="s">
        <v>14</v>
      </c>
      <c r="G325" s="70"/>
      <c r="H325" s="73">
        <v>66</v>
      </c>
      <c r="I325" s="97">
        <f>G325*H325</f>
        <v>0</v>
      </c>
    </row>
    <row r="326" spans="1:9" ht="14.25" customHeight="1" x14ac:dyDescent="0.3">
      <c r="A326" s="23" t="s">
        <v>752</v>
      </c>
      <c r="B326" s="176" t="s">
        <v>753</v>
      </c>
      <c r="C326" s="176" t="s">
        <v>14</v>
      </c>
      <c r="D326" s="176">
        <v>110</v>
      </c>
      <c r="E326" s="176">
        <v>17</v>
      </c>
      <c r="F326" s="73" t="s">
        <v>14</v>
      </c>
      <c r="G326" s="70"/>
      <c r="H326" s="73">
        <v>17</v>
      </c>
      <c r="I326" s="97">
        <f t="shared" ref="I326:I353" si="14">G326*H326</f>
        <v>0</v>
      </c>
    </row>
    <row r="327" spans="1:9" ht="14.25" customHeight="1" x14ac:dyDescent="0.3">
      <c r="A327" s="23" t="s">
        <v>754</v>
      </c>
      <c r="B327" s="176" t="s">
        <v>755</v>
      </c>
      <c r="C327" s="176" t="s">
        <v>14</v>
      </c>
      <c r="D327" s="176">
        <v>140</v>
      </c>
      <c r="E327" s="176">
        <v>268</v>
      </c>
      <c r="F327" s="73" t="s">
        <v>14</v>
      </c>
      <c r="G327" s="70"/>
      <c r="H327" s="73">
        <v>268</v>
      </c>
      <c r="I327" s="97">
        <f t="shared" si="14"/>
        <v>0</v>
      </c>
    </row>
    <row r="328" spans="1:9" ht="14.25" customHeight="1" x14ac:dyDescent="0.3">
      <c r="A328" s="23" t="s">
        <v>538</v>
      </c>
      <c r="B328" s="176" t="s">
        <v>539</v>
      </c>
      <c r="C328" s="176" t="s">
        <v>14</v>
      </c>
      <c r="D328" s="176">
        <v>160</v>
      </c>
      <c r="E328" s="176">
        <v>25</v>
      </c>
      <c r="F328" s="73" t="s">
        <v>14</v>
      </c>
      <c r="G328" s="70"/>
      <c r="H328" s="73">
        <v>25</v>
      </c>
      <c r="I328" s="97">
        <f t="shared" si="14"/>
        <v>0</v>
      </c>
    </row>
    <row r="329" spans="1:9" ht="14.25" customHeight="1" x14ac:dyDescent="0.3">
      <c r="A329" s="23" t="s">
        <v>425</v>
      </c>
      <c r="B329" s="176" t="s">
        <v>540</v>
      </c>
      <c r="C329" s="176" t="s">
        <v>14</v>
      </c>
      <c r="D329" s="176">
        <v>190</v>
      </c>
      <c r="E329" s="176">
        <v>480</v>
      </c>
      <c r="F329" s="73" t="s">
        <v>14</v>
      </c>
      <c r="G329" s="70"/>
      <c r="H329" s="73">
        <v>480</v>
      </c>
      <c r="I329" s="97">
        <f t="shared" si="14"/>
        <v>0</v>
      </c>
    </row>
    <row r="330" spans="1:9" ht="14.25" customHeight="1" x14ac:dyDescent="0.3">
      <c r="A330" s="23" t="s">
        <v>541</v>
      </c>
      <c r="B330" s="176" t="s">
        <v>542</v>
      </c>
      <c r="C330" s="176" t="s">
        <v>14</v>
      </c>
      <c r="D330" s="176">
        <v>200</v>
      </c>
      <c r="E330" s="176">
        <v>154</v>
      </c>
      <c r="F330" s="73" t="s">
        <v>14</v>
      </c>
      <c r="G330" s="70"/>
      <c r="H330" s="73">
        <v>154</v>
      </c>
      <c r="I330" s="97">
        <f t="shared" si="14"/>
        <v>0</v>
      </c>
    </row>
    <row r="331" spans="1:9" ht="14.25" customHeight="1" x14ac:dyDescent="0.3">
      <c r="A331" s="23" t="s">
        <v>543</v>
      </c>
      <c r="B331" s="176" t="s">
        <v>544</v>
      </c>
      <c r="C331" s="176" t="s">
        <v>14</v>
      </c>
      <c r="D331" s="176">
        <v>275</v>
      </c>
      <c r="E331" s="176">
        <v>6753</v>
      </c>
      <c r="F331" s="73" t="s">
        <v>14</v>
      </c>
      <c r="G331" s="70"/>
      <c r="H331" s="73">
        <v>6015</v>
      </c>
      <c r="I331" s="97">
        <f t="shared" si="14"/>
        <v>0</v>
      </c>
    </row>
    <row r="332" spans="1:9" ht="14.25" customHeight="1" x14ac:dyDescent="0.3">
      <c r="A332" s="23" t="s">
        <v>545</v>
      </c>
      <c r="B332" s="176" t="s">
        <v>546</v>
      </c>
      <c r="C332" s="176" t="s">
        <v>14</v>
      </c>
      <c r="D332" s="176">
        <v>300</v>
      </c>
      <c r="E332" s="176">
        <v>266</v>
      </c>
      <c r="F332" s="73" t="s">
        <v>14</v>
      </c>
      <c r="G332" s="70"/>
      <c r="H332" s="73">
        <v>266</v>
      </c>
      <c r="I332" s="97">
        <f t="shared" si="14"/>
        <v>0</v>
      </c>
    </row>
    <row r="333" spans="1:9" ht="14.25" customHeight="1" x14ac:dyDescent="0.3">
      <c r="A333" s="23" t="s">
        <v>547</v>
      </c>
      <c r="B333" s="176" t="s">
        <v>548</v>
      </c>
      <c r="C333" s="176" t="s">
        <v>17</v>
      </c>
      <c r="D333" s="176">
        <v>2587</v>
      </c>
      <c r="E333" s="176">
        <v>4</v>
      </c>
      <c r="F333" s="73" t="s">
        <v>17</v>
      </c>
      <c r="G333" s="70"/>
      <c r="H333" s="73">
        <v>4</v>
      </c>
      <c r="I333" s="97">
        <f t="shared" si="14"/>
        <v>0</v>
      </c>
    </row>
    <row r="334" spans="1:9" ht="14.25" customHeight="1" x14ac:dyDescent="0.3">
      <c r="A334" s="23" t="s">
        <v>549</v>
      </c>
      <c r="B334" s="176" t="s">
        <v>550</v>
      </c>
      <c r="C334" s="176" t="s">
        <v>17</v>
      </c>
      <c r="D334" s="176">
        <v>6000</v>
      </c>
      <c r="E334" s="176">
        <v>3</v>
      </c>
      <c r="F334" s="73" t="s">
        <v>17</v>
      </c>
      <c r="G334" s="70"/>
      <c r="H334" s="73">
        <v>3</v>
      </c>
      <c r="I334" s="97">
        <f t="shared" si="14"/>
        <v>0</v>
      </c>
    </row>
    <row r="335" spans="1:9" ht="14.25" customHeight="1" x14ac:dyDescent="0.3">
      <c r="A335" s="23" t="s">
        <v>551</v>
      </c>
      <c r="B335" s="176" t="s">
        <v>552</v>
      </c>
      <c r="C335" s="176" t="s">
        <v>17</v>
      </c>
      <c r="D335" s="176">
        <v>7000</v>
      </c>
      <c r="E335" s="176">
        <v>4</v>
      </c>
      <c r="F335" s="73" t="s">
        <v>17</v>
      </c>
      <c r="G335" s="70"/>
      <c r="H335" s="73">
        <v>4</v>
      </c>
      <c r="I335" s="97">
        <f t="shared" si="14"/>
        <v>0</v>
      </c>
    </row>
    <row r="336" spans="1:9" ht="14.25" customHeight="1" x14ac:dyDescent="0.3">
      <c r="A336" s="23" t="s">
        <v>553</v>
      </c>
      <c r="B336" s="176" t="s">
        <v>554</v>
      </c>
      <c r="C336" s="176" t="s">
        <v>17</v>
      </c>
      <c r="D336" s="176">
        <v>8000</v>
      </c>
      <c r="E336" s="176">
        <v>2</v>
      </c>
      <c r="F336" s="73" t="s">
        <v>17</v>
      </c>
      <c r="G336" s="70"/>
      <c r="H336" s="73">
        <v>2</v>
      </c>
      <c r="I336" s="97">
        <f t="shared" si="14"/>
        <v>0</v>
      </c>
    </row>
    <row r="337" spans="1:9" ht="14.25" customHeight="1" x14ac:dyDescent="0.3">
      <c r="A337" s="23" t="s">
        <v>555</v>
      </c>
      <c r="B337" s="176" t="s">
        <v>556</v>
      </c>
      <c r="C337" s="176" t="s">
        <v>17</v>
      </c>
      <c r="D337" s="176">
        <v>10000</v>
      </c>
      <c r="E337" s="176">
        <v>4</v>
      </c>
      <c r="F337" s="73" t="s">
        <v>17</v>
      </c>
      <c r="G337" s="70"/>
      <c r="H337" s="73">
        <v>4</v>
      </c>
      <c r="I337" s="97">
        <f t="shared" si="14"/>
        <v>0</v>
      </c>
    </row>
    <row r="338" spans="1:9" ht="14.25" customHeight="1" x14ac:dyDescent="0.3">
      <c r="A338" s="23" t="s">
        <v>557</v>
      </c>
      <c r="B338" s="176" t="s">
        <v>436</v>
      </c>
      <c r="C338" s="176" t="s">
        <v>17</v>
      </c>
      <c r="D338" s="176">
        <v>12000</v>
      </c>
      <c r="E338" s="176">
        <v>2</v>
      </c>
      <c r="F338" s="73" t="s">
        <v>17</v>
      </c>
      <c r="G338" s="70"/>
      <c r="H338" s="73">
        <v>2</v>
      </c>
      <c r="I338" s="97">
        <f t="shared" si="14"/>
        <v>0</v>
      </c>
    </row>
    <row r="339" spans="1:9" ht="14.25" customHeight="1" x14ac:dyDescent="0.3">
      <c r="A339" s="23" t="s">
        <v>558</v>
      </c>
      <c r="B339" s="176" t="s">
        <v>438</v>
      </c>
      <c r="C339" s="176" t="s">
        <v>17</v>
      </c>
      <c r="D339" s="176">
        <v>16000</v>
      </c>
      <c r="E339" s="176">
        <v>7</v>
      </c>
      <c r="F339" s="73" t="s">
        <v>17</v>
      </c>
      <c r="G339" s="70"/>
      <c r="H339" s="73">
        <v>7</v>
      </c>
      <c r="I339" s="97">
        <f t="shared" si="14"/>
        <v>0</v>
      </c>
    </row>
    <row r="340" spans="1:9" ht="14.25" customHeight="1" x14ac:dyDescent="0.3">
      <c r="A340" s="23" t="s">
        <v>756</v>
      </c>
      <c r="B340" s="176" t="s">
        <v>757</v>
      </c>
      <c r="C340" s="176" t="s">
        <v>17</v>
      </c>
      <c r="D340" s="176">
        <v>250</v>
      </c>
      <c r="E340" s="176">
        <v>2</v>
      </c>
      <c r="F340" s="73" t="s">
        <v>17</v>
      </c>
      <c r="G340" s="70"/>
      <c r="H340" s="73">
        <v>2</v>
      </c>
      <c r="I340" s="97">
        <f t="shared" si="14"/>
        <v>0</v>
      </c>
    </row>
    <row r="341" spans="1:9" ht="14.25" customHeight="1" x14ac:dyDescent="0.3">
      <c r="A341" s="23" t="s">
        <v>486</v>
      </c>
      <c r="B341" s="176" t="s">
        <v>487</v>
      </c>
      <c r="C341" s="176" t="s">
        <v>17</v>
      </c>
      <c r="D341" s="176">
        <v>375</v>
      </c>
      <c r="E341" s="176">
        <v>4</v>
      </c>
      <c r="F341" s="73" t="s">
        <v>17</v>
      </c>
      <c r="G341" s="70"/>
      <c r="H341" s="73">
        <v>4</v>
      </c>
      <c r="I341" s="97">
        <f t="shared" si="14"/>
        <v>0</v>
      </c>
    </row>
    <row r="342" spans="1:9" ht="14.25" customHeight="1" x14ac:dyDescent="0.3">
      <c r="A342" s="23" t="s">
        <v>488</v>
      </c>
      <c r="B342" s="176" t="s">
        <v>430</v>
      </c>
      <c r="C342" s="176" t="s">
        <v>17</v>
      </c>
      <c r="D342" s="176">
        <v>575</v>
      </c>
      <c r="E342" s="176">
        <v>22</v>
      </c>
      <c r="F342" s="73" t="s">
        <v>17</v>
      </c>
      <c r="G342" s="70"/>
      <c r="H342" s="73">
        <v>22</v>
      </c>
      <c r="I342" s="97">
        <f t="shared" si="14"/>
        <v>0</v>
      </c>
    </row>
    <row r="343" spans="1:9" ht="14.25" customHeight="1" x14ac:dyDescent="0.3">
      <c r="A343" s="23" t="s">
        <v>489</v>
      </c>
      <c r="B343" s="176" t="s">
        <v>490</v>
      </c>
      <c r="C343" s="176" t="s">
        <v>17</v>
      </c>
      <c r="D343" s="176">
        <v>825</v>
      </c>
      <c r="E343" s="176">
        <v>4</v>
      </c>
      <c r="F343" s="73" t="s">
        <v>17</v>
      </c>
      <c r="G343" s="70"/>
      <c r="H343" s="73">
        <v>4</v>
      </c>
      <c r="I343" s="97">
        <f t="shared" si="14"/>
        <v>0</v>
      </c>
    </row>
    <row r="344" spans="1:9" ht="14.25" customHeight="1" x14ac:dyDescent="0.3">
      <c r="A344" s="23" t="s">
        <v>559</v>
      </c>
      <c r="B344" s="176" t="s">
        <v>560</v>
      </c>
      <c r="C344" s="176" t="s">
        <v>17</v>
      </c>
      <c r="D344" s="176">
        <v>1175</v>
      </c>
      <c r="E344" s="176">
        <v>21</v>
      </c>
      <c r="F344" s="73" t="s">
        <v>17</v>
      </c>
      <c r="G344" s="70"/>
      <c r="H344" s="73">
        <v>21</v>
      </c>
      <c r="I344" s="97">
        <f t="shared" si="14"/>
        <v>0</v>
      </c>
    </row>
    <row r="345" spans="1:9" ht="14.25" customHeight="1" x14ac:dyDescent="0.3">
      <c r="A345" s="23" t="s">
        <v>561</v>
      </c>
      <c r="B345" s="176" t="s">
        <v>432</v>
      </c>
      <c r="C345" s="176" t="s">
        <v>17</v>
      </c>
      <c r="D345" s="176">
        <v>1625</v>
      </c>
      <c r="E345" s="176">
        <v>2</v>
      </c>
      <c r="F345" s="73" t="s">
        <v>17</v>
      </c>
      <c r="G345" s="70"/>
      <c r="H345" s="73">
        <v>2</v>
      </c>
      <c r="I345" s="97">
        <f t="shared" si="14"/>
        <v>0</v>
      </c>
    </row>
    <row r="346" spans="1:9" ht="14.25" customHeight="1" x14ac:dyDescent="0.3">
      <c r="A346" s="23" t="s">
        <v>562</v>
      </c>
      <c r="B346" s="176" t="s">
        <v>434</v>
      </c>
      <c r="C346" s="176" t="s">
        <v>17</v>
      </c>
      <c r="D346" s="176">
        <v>3000</v>
      </c>
      <c r="E346" s="176">
        <v>85</v>
      </c>
      <c r="F346" s="73" t="s">
        <v>17</v>
      </c>
      <c r="G346" s="70"/>
      <c r="H346" s="73">
        <v>77</v>
      </c>
      <c r="I346" s="97">
        <f t="shared" si="14"/>
        <v>0</v>
      </c>
    </row>
    <row r="347" spans="1:9" ht="14.25" customHeight="1" x14ac:dyDescent="0.3">
      <c r="A347" s="23" t="s">
        <v>563</v>
      </c>
      <c r="B347" s="176" t="s">
        <v>564</v>
      </c>
      <c r="C347" s="176" t="s">
        <v>17</v>
      </c>
      <c r="D347" s="176">
        <v>360</v>
      </c>
      <c r="E347" s="176">
        <v>2</v>
      </c>
      <c r="F347" s="73" t="s">
        <v>17</v>
      </c>
      <c r="G347" s="70"/>
      <c r="H347" s="73">
        <v>2</v>
      </c>
      <c r="I347" s="97">
        <f t="shared" si="14"/>
        <v>0</v>
      </c>
    </row>
    <row r="348" spans="1:9" ht="14.25" customHeight="1" x14ac:dyDescent="0.3">
      <c r="A348" s="23" t="s">
        <v>491</v>
      </c>
      <c r="B348" s="176" t="s">
        <v>492</v>
      </c>
      <c r="C348" s="176" t="s">
        <v>17</v>
      </c>
      <c r="D348" s="176">
        <v>375</v>
      </c>
      <c r="E348" s="176">
        <v>1</v>
      </c>
      <c r="F348" s="73" t="s">
        <v>17</v>
      </c>
      <c r="G348" s="70"/>
      <c r="H348" s="73">
        <v>1</v>
      </c>
      <c r="I348" s="97">
        <f t="shared" si="14"/>
        <v>0</v>
      </c>
    </row>
    <row r="349" spans="1:9" ht="14.25" customHeight="1" x14ac:dyDescent="0.3">
      <c r="A349" s="23" t="s">
        <v>495</v>
      </c>
      <c r="B349" s="176" t="s">
        <v>496</v>
      </c>
      <c r="C349" s="176" t="s">
        <v>17</v>
      </c>
      <c r="D349" s="176">
        <v>450</v>
      </c>
      <c r="E349" s="176">
        <v>1</v>
      </c>
      <c r="F349" s="73" t="s">
        <v>17</v>
      </c>
      <c r="G349" s="70"/>
      <c r="H349" s="73">
        <v>1</v>
      </c>
      <c r="I349" s="97">
        <f t="shared" si="14"/>
        <v>0</v>
      </c>
    </row>
    <row r="350" spans="1:9" ht="14.25" customHeight="1" x14ac:dyDescent="0.3">
      <c r="A350" s="23" t="s">
        <v>565</v>
      </c>
      <c r="B350" s="176" t="s">
        <v>566</v>
      </c>
      <c r="C350" s="176" t="s">
        <v>17</v>
      </c>
      <c r="D350" s="176">
        <v>787</v>
      </c>
      <c r="E350" s="176">
        <v>1</v>
      </c>
      <c r="F350" s="73" t="s">
        <v>17</v>
      </c>
      <c r="G350" s="70"/>
      <c r="H350" s="73">
        <v>1</v>
      </c>
      <c r="I350" s="97">
        <f t="shared" si="14"/>
        <v>0</v>
      </c>
    </row>
    <row r="351" spans="1:9" ht="14.25" customHeight="1" x14ac:dyDescent="0.3">
      <c r="A351" s="23" t="s">
        <v>567</v>
      </c>
      <c r="B351" s="176" t="s">
        <v>568</v>
      </c>
      <c r="C351" s="176" t="s">
        <v>17</v>
      </c>
      <c r="D351" s="176">
        <v>1425</v>
      </c>
      <c r="E351" s="176">
        <v>1</v>
      </c>
      <c r="F351" s="73" t="s">
        <v>17</v>
      </c>
      <c r="G351" s="70"/>
      <c r="H351" s="73">
        <v>1</v>
      </c>
      <c r="I351" s="97">
        <f t="shared" si="14"/>
        <v>0</v>
      </c>
    </row>
    <row r="352" spans="1:9" ht="14.25" customHeight="1" x14ac:dyDescent="0.3">
      <c r="A352" s="23" t="s">
        <v>569</v>
      </c>
      <c r="B352" s="176" t="s">
        <v>570</v>
      </c>
      <c r="C352" s="176" t="s">
        <v>17</v>
      </c>
      <c r="D352" s="176">
        <v>2100</v>
      </c>
      <c r="E352" s="176">
        <v>1</v>
      </c>
      <c r="F352" s="73" t="s">
        <v>17</v>
      </c>
      <c r="G352" s="70"/>
      <c r="H352" s="73">
        <v>1</v>
      </c>
      <c r="I352" s="97">
        <f t="shared" si="14"/>
        <v>0</v>
      </c>
    </row>
    <row r="353" spans="1:9" ht="14.25" customHeight="1" x14ac:dyDescent="0.3">
      <c r="A353" s="23" t="s">
        <v>571</v>
      </c>
      <c r="B353" s="176" t="s">
        <v>572</v>
      </c>
      <c r="C353" s="176" t="s">
        <v>17</v>
      </c>
      <c r="D353" s="176">
        <v>4615</v>
      </c>
      <c r="E353" s="176">
        <v>1</v>
      </c>
      <c r="F353" s="73" t="s">
        <v>17</v>
      </c>
      <c r="G353" s="70"/>
      <c r="H353" s="73">
        <v>1</v>
      </c>
      <c r="I353" s="97">
        <f t="shared" si="14"/>
        <v>0</v>
      </c>
    </row>
    <row r="354" spans="1:9" ht="14.25" hidden="1" customHeight="1" x14ac:dyDescent="0.3">
      <c r="A354" s="23"/>
      <c r="B354" s="176"/>
      <c r="C354" s="176"/>
      <c r="D354" s="176"/>
      <c r="E354" s="176"/>
      <c r="F354" s="73"/>
      <c r="G354" s="70"/>
      <c r="H354" s="73"/>
      <c r="I354" s="97"/>
    </row>
    <row r="355" spans="1:9" ht="14.25" customHeight="1" x14ac:dyDescent="0.3">
      <c r="A355" s="23" t="s">
        <v>573</v>
      </c>
      <c r="B355" s="176" t="s">
        <v>537</v>
      </c>
      <c r="C355" s="176" t="s">
        <v>537</v>
      </c>
      <c r="D355" s="176" t="s">
        <v>537</v>
      </c>
      <c r="E355" s="176" t="s">
        <v>537</v>
      </c>
      <c r="F355" s="73" t="s">
        <v>17</v>
      </c>
      <c r="G355" s="70"/>
      <c r="H355" s="73">
        <v>2</v>
      </c>
      <c r="I355" s="97">
        <f t="shared" ref="I355:I403" si="15">G355*H355</f>
        <v>0</v>
      </c>
    </row>
    <row r="356" spans="1:9" ht="14.25" customHeight="1" x14ac:dyDescent="0.3">
      <c r="A356" s="23" t="s">
        <v>449</v>
      </c>
      <c r="B356" s="176" t="s">
        <v>575</v>
      </c>
      <c r="C356" s="176" t="s">
        <v>575</v>
      </c>
      <c r="D356" s="176" t="s">
        <v>575</v>
      </c>
      <c r="E356" s="176" t="s">
        <v>575</v>
      </c>
      <c r="F356" s="73" t="s">
        <v>17</v>
      </c>
      <c r="G356" s="70"/>
      <c r="H356" s="73">
        <v>1</v>
      </c>
      <c r="I356" s="97">
        <f t="shared" si="15"/>
        <v>0</v>
      </c>
    </row>
    <row r="357" spans="1:9" ht="14.25" customHeight="1" x14ac:dyDescent="0.3">
      <c r="A357" s="23" t="s">
        <v>576</v>
      </c>
      <c r="B357" s="176" t="s">
        <v>577</v>
      </c>
      <c r="C357" s="176" t="s">
        <v>577</v>
      </c>
      <c r="D357" s="176" t="s">
        <v>577</v>
      </c>
      <c r="E357" s="176" t="s">
        <v>577</v>
      </c>
      <c r="F357" s="73" t="s">
        <v>17</v>
      </c>
      <c r="G357" s="70"/>
      <c r="H357" s="73">
        <v>1</v>
      </c>
      <c r="I357" s="97">
        <f t="shared" si="15"/>
        <v>0</v>
      </c>
    </row>
    <row r="358" spans="1:9" ht="14.25" customHeight="1" x14ac:dyDescent="0.3">
      <c r="A358" s="23" t="s">
        <v>451</v>
      </c>
      <c r="B358" s="176" t="s">
        <v>452</v>
      </c>
      <c r="C358" s="176" t="s">
        <v>452</v>
      </c>
      <c r="D358" s="176" t="s">
        <v>452</v>
      </c>
      <c r="E358" s="176" t="s">
        <v>452</v>
      </c>
      <c r="F358" s="73" t="s">
        <v>17</v>
      </c>
      <c r="G358" s="70"/>
      <c r="H358" s="73">
        <v>5</v>
      </c>
      <c r="I358" s="97">
        <f t="shared" si="15"/>
        <v>0</v>
      </c>
    </row>
    <row r="359" spans="1:9" ht="14.25" customHeight="1" x14ac:dyDescent="0.3">
      <c r="A359" s="23" t="s">
        <v>461</v>
      </c>
      <c r="B359" s="176" t="s">
        <v>578</v>
      </c>
      <c r="C359" s="176" t="s">
        <v>578</v>
      </c>
      <c r="D359" s="176" t="s">
        <v>578</v>
      </c>
      <c r="E359" s="176" t="s">
        <v>578</v>
      </c>
      <c r="F359" s="73" t="s">
        <v>17</v>
      </c>
      <c r="G359" s="70"/>
      <c r="H359" s="73">
        <v>2</v>
      </c>
      <c r="I359" s="97">
        <f t="shared" si="15"/>
        <v>0</v>
      </c>
    </row>
    <row r="360" spans="1:9" ht="14.25" customHeight="1" x14ac:dyDescent="0.3">
      <c r="A360" s="23" t="s">
        <v>579</v>
      </c>
      <c r="B360" s="176" t="s">
        <v>580</v>
      </c>
      <c r="C360" s="176" t="s">
        <v>580</v>
      </c>
      <c r="D360" s="176" t="s">
        <v>580</v>
      </c>
      <c r="E360" s="176" t="s">
        <v>580</v>
      </c>
      <c r="F360" s="73" t="s">
        <v>17</v>
      </c>
      <c r="G360" s="70"/>
      <c r="H360" s="73">
        <v>1</v>
      </c>
      <c r="I360" s="97">
        <f t="shared" si="15"/>
        <v>0</v>
      </c>
    </row>
    <row r="361" spans="1:9" ht="14.25" customHeight="1" x14ac:dyDescent="0.3">
      <c r="A361" s="23" t="s">
        <v>581</v>
      </c>
      <c r="B361" s="176" t="s">
        <v>582</v>
      </c>
      <c r="C361" s="176" t="s">
        <v>582</v>
      </c>
      <c r="D361" s="176" t="s">
        <v>582</v>
      </c>
      <c r="E361" s="176" t="s">
        <v>582</v>
      </c>
      <c r="F361" s="73" t="s">
        <v>17</v>
      </c>
      <c r="G361" s="70"/>
      <c r="H361" s="73">
        <v>1</v>
      </c>
      <c r="I361" s="97">
        <f t="shared" si="15"/>
        <v>0</v>
      </c>
    </row>
    <row r="362" spans="1:9" ht="14.25" customHeight="1" x14ac:dyDescent="0.3">
      <c r="A362" s="23" t="s">
        <v>583</v>
      </c>
      <c r="B362" s="176" t="s">
        <v>440</v>
      </c>
      <c r="C362" s="176" t="s">
        <v>440</v>
      </c>
      <c r="D362" s="176" t="s">
        <v>440</v>
      </c>
      <c r="E362" s="176" t="s">
        <v>440</v>
      </c>
      <c r="F362" s="73" t="s">
        <v>17</v>
      </c>
      <c r="G362" s="70"/>
      <c r="H362" s="73">
        <v>4</v>
      </c>
      <c r="I362" s="97">
        <f t="shared" si="15"/>
        <v>0</v>
      </c>
    </row>
    <row r="363" spans="1:9" ht="14.25" customHeight="1" x14ac:dyDescent="0.3">
      <c r="A363" s="23" t="s">
        <v>584</v>
      </c>
      <c r="B363" s="176" t="s">
        <v>585</v>
      </c>
      <c r="C363" s="176" t="s">
        <v>585</v>
      </c>
      <c r="D363" s="176" t="s">
        <v>585</v>
      </c>
      <c r="E363" s="176" t="s">
        <v>585</v>
      </c>
      <c r="F363" s="73" t="s">
        <v>17</v>
      </c>
      <c r="G363" s="70"/>
      <c r="H363" s="73">
        <v>2</v>
      </c>
      <c r="I363" s="97">
        <f t="shared" si="15"/>
        <v>0</v>
      </c>
    </row>
    <row r="364" spans="1:9" ht="14.25" customHeight="1" x14ac:dyDescent="0.3">
      <c r="A364" s="23" t="s">
        <v>586</v>
      </c>
      <c r="B364" s="176" t="s">
        <v>587</v>
      </c>
      <c r="C364" s="176" t="s">
        <v>587</v>
      </c>
      <c r="D364" s="176" t="s">
        <v>587</v>
      </c>
      <c r="E364" s="176" t="s">
        <v>587</v>
      </c>
      <c r="F364" s="73" t="s">
        <v>17</v>
      </c>
      <c r="G364" s="70"/>
      <c r="H364" s="73">
        <v>3</v>
      </c>
      <c r="I364" s="97">
        <f t="shared" si="15"/>
        <v>0</v>
      </c>
    </row>
    <row r="365" spans="1:9" ht="14.25" customHeight="1" x14ac:dyDescent="0.3">
      <c r="A365" s="23" t="s">
        <v>758</v>
      </c>
      <c r="B365" s="176" t="s">
        <v>442</v>
      </c>
      <c r="C365" s="176" t="s">
        <v>442</v>
      </c>
      <c r="D365" s="176" t="s">
        <v>442</v>
      </c>
      <c r="E365" s="176" t="s">
        <v>442</v>
      </c>
      <c r="F365" s="73" t="s">
        <v>17</v>
      </c>
      <c r="G365" s="70"/>
      <c r="H365" s="73">
        <v>1</v>
      </c>
      <c r="I365" s="97">
        <f t="shared" si="15"/>
        <v>0</v>
      </c>
    </row>
    <row r="366" spans="1:9" ht="14.25" customHeight="1" x14ac:dyDescent="0.3">
      <c r="A366" s="23" t="s">
        <v>588</v>
      </c>
      <c r="B366" s="176" t="s">
        <v>444</v>
      </c>
      <c r="C366" s="176" t="s">
        <v>444</v>
      </c>
      <c r="D366" s="176" t="s">
        <v>444</v>
      </c>
      <c r="E366" s="176" t="s">
        <v>444</v>
      </c>
      <c r="F366" s="73" t="s">
        <v>17</v>
      </c>
      <c r="G366" s="70"/>
      <c r="H366" s="73">
        <v>1</v>
      </c>
      <c r="I366" s="97">
        <f t="shared" si="15"/>
        <v>0</v>
      </c>
    </row>
    <row r="367" spans="1:9" ht="14.25" customHeight="1" x14ac:dyDescent="0.3">
      <c r="A367" s="23" t="s">
        <v>759</v>
      </c>
      <c r="B367" s="176" t="s">
        <v>760</v>
      </c>
      <c r="C367" s="176" t="s">
        <v>760</v>
      </c>
      <c r="D367" s="176" t="s">
        <v>760</v>
      </c>
      <c r="E367" s="176" t="s">
        <v>760</v>
      </c>
      <c r="F367" s="73" t="s">
        <v>17</v>
      </c>
      <c r="G367" s="70"/>
      <c r="H367" s="73">
        <v>1</v>
      </c>
      <c r="I367" s="97">
        <f t="shared" si="15"/>
        <v>0</v>
      </c>
    </row>
    <row r="368" spans="1:9" ht="14.25" customHeight="1" x14ac:dyDescent="0.3">
      <c r="A368" s="23" t="s">
        <v>589</v>
      </c>
      <c r="B368" s="176" t="s">
        <v>590</v>
      </c>
      <c r="C368" s="176" t="s">
        <v>590</v>
      </c>
      <c r="D368" s="176" t="s">
        <v>590</v>
      </c>
      <c r="E368" s="176" t="s">
        <v>590</v>
      </c>
      <c r="F368" s="73" t="s">
        <v>17</v>
      </c>
      <c r="G368" s="70"/>
      <c r="H368" s="73">
        <v>1</v>
      </c>
      <c r="I368" s="97">
        <f t="shared" si="15"/>
        <v>0</v>
      </c>
    </row>
    <row r="369" spans="1:9" ht="14.25" customHeight="1" x14ac:dyDescent="0.3">
      <c r="A369" s="23" t="s">
        <v>591</v>
      </c>
      <c r="B369" s="176" t="s">
        <v>592</v>
      </c>
      <c r="C369" s="176" t="s">
        <v>592</v>
      </c>
      <c r="D369" s="176" t="s">
        <v>592</v>
      </c>
      <c r="E369" s="176" t="s">
        <v>592</v>
      </c>
      <c r="F369" s="73" t="s">
        <v>17</v>
      </c>
      <c r="G369" s="70"/>
      <c r="H369" s="73">
        <v>1</v>
      </c>
      <c r="I369" s="97">
        <f t="shared" si="15"/>
        <v>0</v>
      </c>
    </row>
    <row r="370" spans="1:9" ht="14.25" customHeight="1" x14ac:dyDescent="0.3">
      <c r="A370" s="23" t="s">
        <v>593</v>
      </c>
      <c r="B370" s="176" t="s">
        <v>594</v>
      </c>
      <c r="C370" s="176" t="s">
        <v>594</v>
      </c>
      <c r="D370" s="176" t="s">
        <v>594</v>
      </c>
      <c r="E370" s="176" t="s">
        <v>594</v>
      </c>
      <c r="F370" s="73" t="s">
        <v>17</v>
      </c>
      <c r="G370" s="70"/>
      <c r="H370" s="73">
        <v>1</v>
      </c>
      <c r="I370" s="97">
        <f t="shared" si="15"/>
        <v>0</v>
      </c>
    </row>
    <row r="371" spans="1:9" ht="14.25" customHeight="1" x14ac:dyDescent="0.3">
      <c r="A371" s="23" t="s">
        <v>595</v>
      </c>
      <c r="B371" s="176" t="s">
        <v>596</v>
      </c>
      <c r="C371" s="176" t="s">
        <v>596</v>
      </c>
      <c r="D371" s="176" t="s">
        <v>596</v>
      </c>
      <c r="E371" s="176" t="s">
        <v>596</v>
      </c>
      <c r="F371" s="73" t="s">
        <v>17</v>
      </c>
      <c r="G371" s="70"/>
      <c r="H371" s="73">
        <v>3</v>
      </c>
      <c r="I371" s="97">
        <f t="shared" si="15"/>
        <v>0</v>
      </c>
    </row>
    <row r="372" spans="1:9" ht="14.25" customHeight="1" x14ac:dyDescent="0.3">
      <c r="A372" s="23" t="s">
        <v>597</v>
      </c>
      <c r="B372" s="176" t="s">
        <v>598</v>
      </c>
      <c r="C372" s="176" t="s">
        <v>598</v>
      </c>
      <c r="D372" s="176" t="s">
        <v>598</v>
      </c>
      <c r="E372" s="176" t="s">
        <v>598</v>
      </c>
      <c r="F372" s="73" t="s">
        <v>14</v>
      </c>
      <c r="G372" s="70"/>
      <c r="H372" s="73">
        <v>146</v>
      </c>
      <c r="I372" s="97">
        <f t="shared" si="15"/>
        <v>0</v>
      </c>
    </row>
    <row r="373" spans="1:9" ht="14.25" customHeight="1" x14ac:dyDescent="0.3">
      <c r="A373" s="23" t="s">
        <v>761</v>
      </c>
      <c r="B373" s="176" t="s">
        <v>762</v>
      </c>
      <c r="C373" s="176" t="s">
        <v>762</v>
      </c>
      <c r="D373" s="176" t="s">
        <v>762</v>
      </c>
      <c r="E373" s="176" t="s">
        <v>762</v>
      </c>
      <c r="F373" s="73" t="s">
        <v>14</v>
      </c>
      <c r="G373" s="70"/>
      <c r="H373" s="73">
        <v>77</v>
      </c>
      <c r="I373" s="97">
        <f t="shared" si="15"/>
        <v>0</v>
      </c>
    </row>
    <row r="374" spans="1:9" ht="14.25" customHeight="1" x14ac:dyDescent="0.3">
      <c r="A374" s="23" t="s">
        <v>599</v>
      </c>
      <c r="B374" s="176" t="s">
        <v>600</v>
      </c>
      <c r="C374" s="176" t="s">
        <v>600</v>
      </c>
      <c r="D374" s="176" t="s">
        <v>600</v>
      </c>
      <c r="E374" s="176" t="s">
        <v>600</v>
      </c>
      <c r="F374" s="73" t="s">
        <v>14</v>
      </c>
      <c r="G374" s="70"/>
      <c r="H374" s="73">
        <v>4546</v>
      </c>
      <c r="I374" s="97">
        <f t="shared" si="15"/>
        <v>0</v>
      </c>
    </row>
    <row r="375" spans="1:9" ht="14.25" customHeight="1" x14ac:dyDescent="0.3">
      <c r="A375" s="23" t="s">
        <v>601</v>
      </c>
      <c r="B375" s="176" t="s">
        <v>602</v>
      </c>
      <c r="C375" s="176" t="s">
        <v>602</v>
      </c>
      <c r="D375" s="176" t="s">
        <v>602</v>
      </c>
      <c r="E375" s="176" t="s">
        <v>602</v>
      </c>
      <c r="F375" s="73" t="s">
        <v>14</v>
      </c>
      <c r="G375" s="70"/>
      <c r="H375" s="73">
        <v>2387</v>
      </c>
      <c r="I375" s="97">
        <f t="shared" si="15"/>
        <v>0</v>
      </c>
    </row>
    <row r="376" spans="1:9" ht="14.25" customHeight="1" x14ac:dyDescent="0.3">
      <c r="A376" s="23" t="s">
        <v>603</v>
      </c>
      <c r="B376" s="176" t="s">
        <v>604</v>
      </c>
      <c r="C376" s="176" t="s">
        <v>604</v>
      </c>
      <c r="D376" s="176" t="s">
        <v>604</v>
      </c>
      <c r="E376" s="176" t="s">
        <v>604</v>
      </c>
      <c r="F376" s="73" t="s">
        <v>14</v>
      </c>
      <c r="G376" s="70"/>
      <c r="H376" s="73">
        <v>167</v>
      </c>
      <c r="I376" s="97">
        <f t="shared" si="15"/>
        <v>0</v>
      </c>
    </row>
    <row r="377" spans="1:9" ht="14.25" customHeight="1" x14ac:dyDescent="0.3">
      <c r="A377" s="23" t="s">
        <v>605</v>
      </c>
      <c r="B377" s="176" t="s">
        <v>606</v>
      </c>
      <c r="C377" s="176" t="s">
        <v>606</v>
      </c>
      <c r="D377" s="176" t="s">
        <v>606</v>
      </c>
      <c r="E377" s="176" t="s">
        <v>606</v>
      </c>
      <c r="F377" s="73" t="s">
        <v>14</v>
      </c>
      <c r="G377" s="70"/>
      <c r="H377" s="73">
        <v>2157</v>
      </c>
      <c r="I377" s="97">
        <f t="shared" si="15"/>
        <v>0</v>
      </c>
    </row>
    <row r="378" spans="1:9" ht="14.25" customHeight="1" x14ac:dyDescent="0.3">
      <c r="A378" s="23" t="s">
        <v>607</v>
      </c>
      <c r="B378" s="176" t="s">
        <v>608</v>
      </c>
      <c r="C378" s="176" t="s">
        <v>608</v>
      </c>
      <c r="D378" s="176" t="s">
        <v>608</v>
      </c>
      <c r="E378" s="176" t="s">
        <v>608</v>
      </c>
      <c r="F378" s="73" t="s">
        <v>30</v>
      </c>
      <c r="G378" s="70"/>
      <c r="H378" s="73">
        <v>0.02</v>
      </c>
      <c r="I378" s="97">
        <f t="shared" si="15"/>
        <v>0</v>
      </c>
    </row>
    <row r="379" spans="1:9" ht="14.25" customHeight="1" x14ac:dyDescent="0.3">
      <c r="A379" s="23" t="s">
        <v>609</v>
      </c>
      <c r="B379" s="176" t="s">
        <v>610</v>
      </c>
      <c r="C379" s="176" t="s">
        <v>610</v>
      </c>
      <c r="D379" s="176" t="s">
        <v>610</v>
      </c>
      <c r="E379" s="176" t="s">
        <v>610</v>
      </c>
      <c r="F379" s="73" t="s">
        <v>30</v>
      </c>
      <c r="G379" s="70"/>
      <c r="H379" s="73">
        <v>0.2</v>
      </c>
      <c r="I379" s="97">
        <f t="shared" si="15"/>
        <v>0</v>
      </c>
    </row>
    <row r="380" spans="1:9" ht="14.25" customHeight="1" x14ac:dyDescent="0.3">
      <c r="A380" s="23" t="s">
        <v>611</v>
      </c>
      <c r="B380" s="176" t="s">
        <v>612</v>
      </c>
      <c r="C380" s="176" t="s">
        <v>612</v>
      </c>
      <c r="D380" s="176" t="s">
        <v>612</v>
      </c>
      <c r="E380" s="176" t="s">
        <v>612</v>
      </c>
      <c r="F380" s="73" t="s">
        <v>30</v>
      </c>
      <c r="G380" s="70"/>
      <c r="H380" s="73">
        <v>12.8</v>
      </c>
      <c r="I380" s="97">
        <f t="shared" si="15"/>
        <v>0</v>
      </c>
    </row>
    <row r="381" spans="1:9" ht="14.25" customHeight="1" x14ac:dyDescent="0.3">
      <c r="A381" s="23" t="s">
        <v>613</v>
      </c>
      <c r="B381" s="176" t="s">
        <v>614</v>
      </c>
      <c r="C381" s="176" t="s">
        <v>614</v>
      </c>
      <c r="D381" s="176" t="s">
        <v>614</v>
      </c>
      <c r="E381" s="176" t="s">
        <v>614</v>
      </c>
      <c r="F381" s="73" t="s">
        <v>30</v>
      </c>
      <c r="G381" s="70"/>
      <c r="H381" s="73">
        <v>6</v>
      </c>
      <c r="I381" s="97">
        <f t="shared" si="15"/>
        <v>0</v>
      </c>
    </row>
    <row r="382" spans="1:9" ht="14.25" customHeight="1" x14ac:dyDescent="0.3">
      <c r="A382" s="23" t="s">
        <v>615</v>
      </c>
      <c r="B382" s="176" t="s">
        <v>616</v>
      </c>
      <c r="C382" s="176" t="s">
        <v>616</v>
      </c>
      <c r="D382" s="176" t="s">
        <v>616</v>
      </c>
      <c r="E382" s="176" t="s">
        <v>616</v>
      </c>
      <c r="F382" s="73" t="s">
        <v>30</v>
      </c>
      <c r="G382" s="70"/>
      <c r="H382" s="73">
        <v>15.5</v>
      </c>
      <c r="I382" s="97">
        <f t="shared" si="15"/>
        <v>0</v>
      </c>
    </row>
    <row r="383" spans="1:9" ht="14.25" customHeight="1" x14ac:dyDescent="0.3">
      <c r="A383" s="23" t="s">
        <v>617</v>
      </c>
      <c r="B383" s="176" t="s">
        <v>618</v>
      </c>
      <c r="C383" s="176" t="s">
        <v>618</v>
      </c>
      <c r="D383" s="176" t="s">
        <v>618</v>
      </c>
      <c r="E383" s="176" t="s">
        <v>618</v>
      </c>
      <c r="F383" s="73" t="s">
        <v>30</v>
      </c>
      <c r="G383" s="70"/>
      <c r="H383" s="73">
        <v>5</v>
      </c>
      <c r="I383" s="97">
        <f t="shared" si="15"/>
        <v>0</v>
      </c>
    </row>
    <row r="384" spans="1:9" ht="14.25" customHeight="1" x14ac:dyDescent="0.3">
      <c r="A384" s="23" t="s">
        <v>523</v>
      </c>
      <c r="B384" s="176" t="s">
        <v>619</v>
      </c>
      <c r="C384" s="176" t="s">
        <v>619</v>
      </c>
      <c r="D384" s="176" t="s">
        <v>619</v>
      </c>
      <c r="E384" s="176" t="s">
        <v>619</v>
      </c>
      <c r="F384" s="73" t="s">
        <v>17</v>
      </c>
      <c r="G384" s="70"/>
      <c r="H384" s="73">
        <v>2</v>
      </c>
      <c r="I384" s="97">
        <f t="shared" si="15"/>
        <v>0</v>
      </c>
    </row>
    <row r="385" spans="1:9" ht="14.25" customHeight="1" x14ac:dyDescent="0.3">
      <c r="A385" s="23" t="s">
        <v>525</v>
      </c>
      <c r="B385" s="176" t="s">
        <v>620</v>
      </c>
      <c r="C385" s="176" t="s">
        <v>620</v>
      </c>
      <c r="D385" s="176" t="s">
        <v>620</v>
      </c>
      <c r="E385" s="176" t="s">
        <v>620</v>
      </c>
      <c r="F385" s="73" t="s">
        <v>17</v>
      </c>
      <c r="G385" s="70"/>
      <c r="H385" s="73">
        <v>1</v>
      </c>
      <c r="I385" s="97">
        <f t="shared" si="15"/>
        <v>0</v>
      </c>
    </row>
    <row r="386" spans="1:9" ht="14.25" customHeight="1" x14ac:dyDescent="0.3">
      <c r="A386" s="23" t="s">
        <v>621</v>
      </c>
      <c r="B386" s="176" t="s">
        <v>622</v>
      </c>
      <c r="C386" s="176" t="s">
        <v>622</v>
      </c>
      <c r="D386" s="176" t="s">
        <v>622</v>
      </c>
      <c r="E386" s="176" t="s">
        <v>622</v>
      </c>
      <c r="F386" s="73" t="s">
        <v>17</v>
      </c>
      <c r="G386" s="70"/>
      <c r="H386" s="73">
        <v>1</v>
      </c>
      <c r="I386" s="97">
        <f t="shared" si="15"/>
        <v>0</v>
      </c>
    </row>
    <row r="387" spans="1:9" ht="14.25" customHeight="1" x14ac:dyDescent="0.3">
      <c r="A387" s="23" t="s">
        <v>623</v>
      </c>
      <c r="B387" s="176" t="s">
        <v>624</v>
      </c>
      <c r="C387" s="176" t="s">
        <v>624</v>
      </c>
      <c r="D387" s="176" t="s">
        <v>624</v>
      </c>
      <c r="E387" s="176" t="s">
        <v>624</v>
      </c>
      <c r="F387" s="73" t="s">
        <v>17</v>
      </c>
      <c r="G387" s="70"/>
      <c r="H387" s="73">
        <v>1</v>
      </c>
      <c r="I387" s="97">
        <f t="shared" si="15"/>
        <v>0</v>
      </c>
    </row>
    <row r="388" spans="1:9" ht="14.25" customHeight="1" x14ac:dyDescent="0.3">
      <c r="A388" s="23" t="s">
        <v>625</v>
      </c>
      <c r="B388" s="176" t="s">
        <v>626</v>
      </c>
      <c r="C388" s="176" t="s">
        <v>626</v>
      </c>
      <c r="D388" s="176" t="s">
        <v>626</v>
      </c>
      <c r="E388" s="176" t="s">
        <v>626</v>
      </c>
      <c r="F388" s="73" t="s">
        <v>17</v>
      </c>
      <c r="G388" s="70"/>
      <c r="H388" s="73">
        <v>1</v>
      </c>
      <c r="I388" s="97">
        <f t="shared" si="15"/>
        <v>0</v>
      </c>
    </row>
    <row r="389" spans="1:9" ht="14.25" customHeight="1" x14ac:dyDescent="0.3">
      <c r="A389" s="23" t="s">
        <v>627</v>
      </c>
      <c r="B389" s="176" t="s">
        <v>628</v>
      </c>
      <c r="C389" s="176"/>
      <c r="D389" s="176"/>
      <c r="E389" s="176"/>
      <c r="F389" s="73" t="s">
        <v>17</v>
      </c>
      <c r="G389" s="70"/>
      <c r="H389" s="73">
        <v>1</v>
      </c>
      <c r="I389" s="97">
        <f t="shared" si="15"/>
        <v>0</v>
      </c>
    </row>
    <row r="390" spans="1:9" ht="14.25" customHeight="1" x14ac:dyDescent="0.3">
      <c r="A390" s="23" t="s">
        <v>629</v>
      </c>
      <c r="B390" s="176" t="s">
        <v>630</v>
      </c>
      <c r="C390" s="176"/>
      <c r="D390" s="176"/>
      <c r="E390" s="176"/>
      <c r="F390" s="73" t="s">
        <v>17</v>
      </c>
      <c r="G390" s="70"/>
      <c r="H390" s="73">
        <v>2</v>
      </c>
      <c r="I390" s="97">
        <f t="shared" si="15"/>
        <v>0</v>
      </c>
    </row>
    <row r="391" spans="1:9" ht="14.25" customHeight="1" x14ac:dyDescent="0.3">
      <c r="A391" s="23" t="s">
        <v>527</v>
      </c>
      <c r="B391" s="176" t="s">
        <v>528</v>
      </c>
      <c r="C391" s="176"/>
      <c r="D391" s="176"/>
      <c r="E391" s="176"/>
      <c r="F391" s="73" t="s">
        <v>17</v>
      </c>
      <c r="G391" s="70"/>
      <c r="H391" s="73">
        <v>1</v>
      </c>
      <c r="I391" s="97">
        <f t="shared" si="15"/>
        <v>0</v>
      </c>
    </row>
    <row r="392" spans="1:9" ht="14.25" customHeight="1" x14ac:dyDescent="0.3">
      <c r="A392" s="23" t="s">
        <v>533</v>
      </c>
      <c r="B392" s="176" t="s">
        <v>534</v>
      </c>
      <c r="C392" s="176"/>
      <c r="D392" s="176"/>
      <c r="E392" s="176"/>
      <c r="F392" s="73" t="s">
        <v>17</v>
      </c>
      <c r="G392" s="70"/>
      <c r="H392" s="73">
        <v>3</v>
      </c>
      <c r="I392" s="97">
        <f t="shared" si="15"/>
        <v>0</v>
      </c>
    </row>
    <row r="393" spans="1:9" ht="14.25" customHeight="1" x14ac:dyDescent="0.3">
      <c r="A393" s="23" t="s">
        <v>631</v>
      </c>
      <c r="B393" s="176" t="s">
        <v>632</v>
      </c>
      <c r="C393" s="176"/>
      <c r="D393" s="176"/>
      <c r="E393" s="176"/>
      <c r="F393" s="73" t="s">
        <v>17</v>
      </c>
      <c r="G393" s="70"/>
      <c r="H393" s="73">
        <v>5</v>
      </c>
      <c r="I393" s="97">
        <f t="shared" si="15"/>
        <v>0</v>
      </c>
    </row>
    <row r="394" spans="1:9" ht="14.25" customHeight="1" x14ac:dyDescent="0.3">
      <c r="A394" s="23" t="s">
        <v>763</v>
      </c>
      <c r="B394" s="176" t="s">
        <v>764</v>
      </c>
      <c r="C394" s="176" t="s">
        <v>764</v>
      </c>
      <c r="D394" s="176" t="s">
        <v>764</v>
      </c>
      <c r="E394" s="176" t="s">
        <v>764</v>
      </c>
      <c r="F394" s="73" t="s">
        <v>17</v>
      </c>
      <c r="G394" s="70"/>
      <c r="H394" s="73">
        <v>1</v>
      </c>
      <c r="I394" s="97">
        <f t="shared" si="15"/>
        <v>0</v>
      </c>
    </row>
    <row r="395" spans="1:9" ht="14.25" customHeight="1" x14ac:dyDescent="0.3">
      <c r="A395" s="23" t="s">
        <v>633</v>
      </c>
      <c r="B395" s="176" t="s">
        <v>634</v>
      </c>
      <c r="C395" s="176" t="s">
        <v>634</v>
      </c>
      <c r="D395" s="176" t="s">
        <v>634</v>
      </c>
      <c r="E395" s="176" t="s">
        <v>634</v>
      </c>
      <c r="F395" s="73" t="s">
        <v>17</v>
      </c>
      <c r="G395" s="70"/>
      <c r="H395" s="73">
        <v>2</v>
      </c>
      <c r="I395" s="97">
        <f t="shared" si="15"/>
        <v>0</v>
      </c>
    </row>
    <row r="396" spans="1:9" ht="14.25" customHeight="1" x14ac:dyDescent="0.3">
      <c r="A396" s="23" t="s">
        <v>635</v>
      </c>
      <c r="B396" s="176" t="s">
        <v>636</v>
      </c>
      <c r="C396" s="176" t="s">
        <v>636</v>
      </c>
      <c r="D396" s="176" t="s">
        <v>636</v>
      </c>
      <c r="E396" s="176" t="s">
        <v>636</v>
      </c>
      <c r="F396" s="73" t="s">
        <v>14</v>
      </c>
      <c r="G396" s="70"/>
      <c r="H396" s="73">
        <v>49</v>
      </c>
      <c r="I396" s="97">
        <f t="shared" si="15"/>
        <v>0</v>
      </c>
    </row>
    <row r="397" spans="1:9" ht="14.25" customHeight="1" x14ac:dyDescent="0.3">
      <c r="A397" s="23" t="s">
        <v>637</v>
      </c>
      <c r="B397" s="176" t="s">
        <v>638</v>
      </c>
      <c r="C397" s="176" t="s">
        <v>638</v>
      </c>
      <c r="D397" s="176" t="s">
        <v>638</v>
      </c>
      <c r="E397" s="176" t="s">
        <v>638</v>
      </c>
      <c r="F397" s="73" t="s">
        <v>14</v>
      </c>
      <c r="G397" s="70"/>
      <c r="H397" s="73">
        <v>70</v>
      </c>
      <c r="I397" s="97">
        <f t="shared" si="15"/>
        <v>0</v>
      </c>
    </row>
    <row r="398" spans="1:9" ht="14.25" customHeight="1" x14ac:dyDescent="0.3">
      <c r="A398" s="23" t="s">
        <v>639</v>
      </c>
      <c r="B398" s="176" t="s">
        <v>472</v>
      </c>
      <c r="C398" s="176" t="s">
        <v>472</v>
      </c>
      <c r="D398" s="176" t="s">
        <v>472</v>
      </c>
      <c r="E398" s="176" t="s">
        <v>472</v>
      </c>
      <c r="F398" s="73" t="s">
        <v>14</v>
      </c>
      <c r="G398" s="70"/>
      <c r="H398" s="73">
        <v>155</v>
      </c>
      <c r="I398" s="97">
        <f t="shared" si="15"/>
        <v>0</v>
      </c>
    </row>
    <row r="399" spans="1:9" ht="14.25" customHeight="1" x14ac:dyDescent="0.3">
      <c r="A399" s="23" t="s">
        <v>535</v>
      </c>
      <c r="B399" s="176" t="s">
        <v>536</v>
      </c>
      <c r="C399" s="176" t="s">
        <v>536</v>
      </c>
      <c r="D399" s="176" t="s">
        <v>536</v>
      </c>
      <c r="E399" s="176" t="s">
        <v>536</v>
      </c>
      <c r="F399" s="73" t="s">
        <v>14</v>
      </c>
      <c r="G399" s="70"/>
      <c r="H399" s="73">
        <v>107</v>
      </c>
      <c r="I399" s="97">
        <f t="shared" si="15"/>
        <v>0</v>
      </c>
    </row>
    <row r="400" spans="1:9" ht="14.25" customHeight="1" x14ac:dyDescent="0.3">
      <c r="A400" s="23" t="s">
        <v>640</v>
      </c>
      <c r="B400" s="176" t="s">
        <v>641</v>
      </c>
      <c r="C400" s="176" t="s">
        <v>641</v>
      </c>
      <c r="D400" s="176" t="s">
        <v>641</v>
      </c>
      <c r="E400" s="176" t="s">
        <v>641</v>
      </c>
      <c r="F400" s="73" t="s">
        <v>14</v>
      </c>
      <c r="G400" s="70"/>
      <c r="H400" s="73">
        <v>217</v>
      </c>
      <c r="I400" s="97">
        <f t="shared" si="15"/>
        <v>0</v>
      </c>
    </row>
    <row r="401" spans="1:9" ht="14.25" customHeight="1" x14ac:dyDescent="0.3">
      <c r="A401" s="23" t="s">
        <v>642</v>
      </c>
      <c r="B401" s="176" t="s">
        <v>643</v>
      </c>
      <c r="C401" s="176" t="s">
        <v>643</v>
      </c>
      <c r="D401" s="176" t="s">
        <v>643</v>
      </c>
      <c r="E401" s="176" t="s">
        <v>643</v>
      </c>
      <c r="F401" s="73" t="s">
        <v>14</v>
      </c>
      <c r="G401" s="70"/>
      <c r="H401" s="73">
        <v>54</v>
      </c>
      <c r="I401" s="97">
        <f t="shared" si="15"/>
        <v>0</v>
      </c>
    </row>
    <row r="402" spans="1:9" ht="14.25" customHeight="1" x14ac:dyDescent="0.3">
      <c r="A402" s="23" t="s">
        <v>644</v>
      </c>
      <c r="B402" s="176" t="s">
        <v>474</v>
      </c>
      <c r="C402" s="176" t="s">
        <v>474</v>
      </c>
      <c r="D402" s="176" t="s">
        <v>474</v>
      </c>
      <c r="E402" s="176" t="s">
        <v>474</v>
      </c>
      <c r="F402" s="73" t="s">
        <v>14</v>
      </c>
      <c r="G402" s="70"/>
      <c r="H402" s="73">
        <v>237</v>
      </c>
      <c r="I402" s="97">
        <f t="shared" si="15"/>
        <v>0</v>
      </c>
    </row>
    <row r="403" spans="1:9" ht="14.25" customHeight="1" x14ac:dyDescent="0.3">
      <c r="A403" s="23" t="s">
        <v>645</v>
      </c>
      <c r="B403" s="176" t="s">
        <v>646</v>
      </c>
      <c r="C403" s="176" t="s">
        <v>646</v>
      </c>
      <c r="D403" s="176" t="s">
        <v>646</v>
      </c>
      <c r="E403" s="176" t="s">
        <v>646</v>
      </c>
      <c r="F403" s="73" t="s">
        <v>14</v>
      </c>
      <c r="G403" s="70"/>
      <c r="H403" s="73">
        <v>365</v>
      </c>
      <c r="I403" s="97">
        <f t="shared" si="15"/>
        <v>0</v>
      </c>
    </row>
    <row r="404" spans="1:9" ht="14.25" customHeight="1" x14ac:dyDescent="0.3">
      <c r="A404" s="23"/>
      <c r="B404" s="193" t="s">
        <v>717</v>
      </c>
      <c r="C404" s="193"/>
      <c r="D404" s="193"/>
      <c r="E404" s="193"/>
      <c r="F404" s="193"/>
      <c r="G404" s="193"/>
      <c r="H404" s="193"/>
      <c r="I404" s="97">
        <f>SUM(I325:I403)</f>
        <v>0</v>
      </c>
    </row>
    <row r="405" spans="1:9" ht="14.25" customHeight="1" x14ac:dyDescent="0.3">
      <c r="A405" s="134" t="s">
        <v>768</v>
      </c>
      <c r="B405" s="194"/>
      <c r="C405" s="194"/>
      <c r="D405" s="194"/>
      <c r="E405" s="194"/>
      <c r="F405" s="194"/>
      <c r="G405" s="194"/>
      <c r="H405" s="194"/>
      <c r="I405" s="195"/>
    </row>
    <row r="406" spans="1:9" ht="14.25" customHeight="1" x14ac:dyDescent="0.25">
      <c r="A406" s="104" t="s">
        <v>647</v>
      </c>
      <c r="B406" s="176" t="s">
        <v>693</v>
      </c>
      <c r="C406" s="176" t="s">
        <v>693</v>
      </c>
      <c r="D406" s="176" t="s">
        <v>693</v>
      </c>
      <c r="E406" s="176" t="s">
        <v>693</v>
      </c>
      <c r="F406" s="73" t="s">
        <v>14</v>
      </c>
      <c r="G406" s="79"/>
      <c r="H406" s="73">
        <v>4349</v>
      </c>
      <c r="I406" s="97">
        <f>G406*H406</f>
        <v>0</v>
      </c>
    </row>
    <row r="407" spans="1:9" ht="14.25" customHeight="1" x14ac:dyDescent="0.25">
      <c r="A407" s="104" t="s">
        <v>648</v>
      </c>
      <c r="B407" s="176" t="s">
        <v>694</v>
      </c>
      <c r="C407" s="176" t="s">
        <v>694</v>
      </c>
      <c r="D407" s="176" t="s">
        <v>694</v>
      </c>
      <c r="E407" s="176" t="s">
        <v>694</v>
      </c>
      <c r="F407" s="73" t="s">
        <v>14</v>
      </c>
      <c r="G407" s="79"/>
      <c r="H407" s="73">
        <v>213</v>
      </c>
      <c r="I407" s="97">
        <f t="shared" ref="I407:I415" si="16">G407*H407</f>
        <v>0</v>
      </c>
    </row>
    <row r="408" spans="1:9" ht="14.25" customHeight="1" x14ac:dyDescent="0.25">
      <c r="A408" s="104" t="s">
        <v>649</v>
      </c>
      <c r="B408" s="176" t="s">
        <v>650</v>
      </c>
      <c r="C408" s="176" t="s">
        <v>650</v>
      </c>
      <c r="D408" s="176" t="s">
        <v>650</v>
      </c>
      <c r="E408" s="176" t="s">
        <v>650</v>
      </c>
      <c r="F408" s="73" t="s">
        <v>17</v>
      </c>
      <c r="G408" s="79"/>
      <c r="H408" s="73">
        <v>1</v>
      </c>
      <c r="I408" s="97">
        <f t="shared" si="16"/>
        <v>0</v>
      </c>
    </row>
    <row r="409" spans="1:9" ht="14.25" customHeight="1" x14ac:dyDescent="0.25">
      <c r="A409" s="104" t="s">
        <v>651</v>
      </c>
      <c r="B409" s="176" t="s">
        <v>652</v>
      </c>
      <c r="C409" s="176" t="s">
        <v>652</v>
      </c>
      <c r="D409" s="176" t="s">
        <v>652</v>
      </c>
      <c r="E409" s="176" t="s">
        <v>652</v>
      </c>
      <c r="F409" s="73" t="s">
        <v>17</v>
      </c>
      <c r="G409" s="79"/>
      <c r="H409" s="73">
        <v>31</v>
      </c>
      <c r="I409" s="97">
        <f t="shared" si="16"/>
        <v>0</v>
      </c>
    </row>
    <row r="410" spans="1:9" ht="14.25" customHeight="1" x14ac:dyDescent="0.25">
      <c r="A410" s="104" t="s">
        <v>653</v>
      </c>
      <c r="B410" s="176" t="s">
        <v>654</v>
      </c>
      <c r="C410" s="176" t="s">
        <v>654</v>
      </c>
      <c r="D410" s="176" t="s">
        <v>654</v>
      </c>
      <c r="E410" s="176" t="s">
        <v>654</v>
      </c>
      <c r="F410" s="73" t="s">
        <v>17</v>
      </c>
      <c r="G410" s="79"/>
      <c r="H410" s="73">
        <v>1</v>
      </c>
      <c r="I410" s="97">
        <f t="shared" si="16"/>
        <v>0</v>
      </c>
    </row>
    <row r="411" spans="1:9" ht="14.25" customHeight="1" x14ac:dyDescent="0.25">
      <c r="A411" s="104" t="s">
        <v>451</v>
      </c>
      <c r="B411" s="176" t="s">
        <v>452</v>
      </c>
      <c r="C411" s="176" t="s">
        <v>452</v>
      </c>
      <c r="D411" s="176" t="s">
        <v>452</v>
      </c>
      <c r="E411" s="176" t="s">
        <v>452</v>
      </c>
      <c r="F411" s="73" t="s">
        <v>17</v>
      </c>
      <c r="G411" s="79"/>
      <c r="H411" s="73">
        <v>1</v>
      </c>
      <c r="I411" s="97">
        <f t="shared" si="16"/>
        <v>0</v>
      </c>
    </row>
    <row r="412" spans="1:9" ht="14.25" customHeight="1" x14ac:dyDescent="0.25">
      <c r="A412" s="104" t="s">
        <v>655</v>
      </c>
      <c r="B412" s="176" t="s">
        <v>656</v>
      </c>
      <c r="C412" s="176" t="s">
        <v>656</v>
      </c>
      <c r="D412" s="176" t="s">
        <v>656</v>
      </c>
      <c r="E412" s="176" t="s">
        <v>656</v>
      </c>
      <c r="F412" s="73" t="s">
        <v>17</v>
      </c>
      <c r="G412" s="79"/>
      <c r="H412" s="73">
        <v>1</v>
      </c>
      <c r="I412" s="97">
        <f t="shared" si="16"/>
        <v>0</v>
      </c>
    </row>
    <row r="413" spans="1:9" ht="14.25" customHeight="1" x14ac:dyDescent="0.25">
      <c r="A413" s="104" t="s">
        <v>657</v>
      </c>
      <c r="B413" s="176" t="s">
        <v>658</v>
      </c>
      <c r="C413" s="176" t="s">
        <v>658</v>
      </c>
      <c r="D413" s="176" t="s">
        <v>658</v>
      </c>
      <c r="E413" s="176" t="s">
        <v>658</v>
      </c>
      <c r="F413" s="73" t="s">
        <v>17</v>
      </c>
      <c r="G413" s="79"/>
      <c r="H413" s="73">
        <v>4</v>
      </c>
      <c r="I413" s="97">
        <f t="shared" si="16"/>
        <v>0</v>
      </c>
    </row>
    <row r="414" spans="1:9" ht="14.25" customHeight="1" x14ac:dyDescent="0.25">
      <c r="A414" s="104" t="s">
        <v>625</v>
      </c>
      <c r="B414" s="176" t="s">
        <v>659</v>
      </c>
      <c r="C414" s="176" t="s">
        <v>659</v>
      </c>
      <c r="D414" s="176" t="s">
        <v>659</v>
      </c>
      <c r="E414" s="176" t="s">
        <v>659</v>
      </c>
      <c r="F414" s="73" t="s">
        <v>17</v>
      </c>
      <c r="G414" s="79"/>
      <c r="H414" s="73">
        <v>1</v>
      </c>
      <c r="I414" s="97">
        <f t="shared" si="16"/>
        <v>0</v>
      </c>
    </row>
    <row r="415" spans="1:9" ht="14.25" customHeight="1" x14ac:dyDescent="0.25">
      <c r="A415" s="104" t="s">
        <v>660</v>
      </c>
      <c r="B415" s="176" t="s">
        <v>661</v>
      </c>
      <c r="C415" s="176" t="s">
        <v>661</v>
      </c>
      <c r="D415" s="176" t="s">
        <v>661</v>
      </c>
      <c r="E415" s="176" t="s">
        <v>661</v>
      </c>
      <c r="F415" s="73" t="s">
        <v>17</v>
      </c>
      <c r="G415" s="79"/>
      <c r="H415" s="73">
        <v>1</v>
      </c>
      <c r="I415" s="97">
        <f t="shared" si="16"/>
        <v>0</v>
      </c>
    </row>
    <row r="416" spans="1:9" ht="14.25" customHeight="1" x14ac:dyDescent="0.3">
      <c r="A416" s="23"/>
      <c r="B416" s="193" t="s">
        <v>717</v>
      </c>
      <c r="C416" s="193"/>
      <c r="D416" s="193"/>
      <c r="E416" s="193"/>
      <c r="F416" s="193"/>
      <c r="G416" s="193"/>
      <c r="H416" s="193"/>
      <c r="I416" s="97">
        <f>SUM(I406:I415)</f>
        <v>0</v>
      </c>
    </row>
    <row r="417" spans="1:9" ht="14.25" customHeight="1" x14ac:dyDescent="0.3">
      <c r="A417" s="23"/>
      <c r="B417" s="193" t="s">
        <v>714</v>
      </c>
      <c r="C417" s="193"/>
      <c r="D417" s="193"/>
      <c r="E417" s="193"/>
      <c r="F417" s="193"/>
      <c r="G417" s="193"/>
      <c r="H417" s="193"/>
      <c r="I417" s="97">
        <f>I416+I404+I323+I278</f>
        <v>0</v>
      </c>
    </row>
    <row r="418" spans="1:9" ht="14.25" customHeight="1" x14ac:dyDescent="0.3">
      <c r="A418" s="204" t="s">
        <v>695</v>
      </c>
      <c r="B418" s="205"/>
      <c r="C418" s="205"/>
      <c r="D418" s="205"/>
      <c r="E418" s="205"/>
      <c r="F418" s="205"/>
      <c r="G418" s="205"/>
      <c r="H418" s="205"/>
      <c r="I418" s="206"/>
    </row>
    <row r="419" spans="1:9" ht="14.25" customHeight="1" x14ac:dyDescent="0.3">
      <c r="A419" s="134" t="s">
        <v>1</v>
      </c>
      <c r="B419" s="194" t="s">
        <v>2</v>
      </c>
      <c r="C419" s="194"/>
      <c r="D419" s="194"/>
      <c r="E419" s="194"/>
      <c r="F419" s="194" t="s">
        <v>3</v>
      </c>
      <c r="G419" s="203" t="s">
        <v>4</v>
      </c>
      <c r="H419" s="207" t="s">
        <v>5</v>
      </c>
      <c r="I419" s="126" t="s">
        <v>6</v>
      </c>
    </row>
    <row r="420" spans="1:9" ht="14.25" customHeight="1" x14ac:dyDescent="0.3">
      <c r="A420" s="134"/>
      <c r="B420" s="194"/>
      <c r="C420" s="194"/>
      <c r="D420" s="194"/>
      <c r="E420" s="194"/>
      <c r="F420" s="194"/>
      <c r="G420" s="203"/>
      <c r="H420" s="207"/>
      <c r="I420" s="126"/>
    </row>
    <row r="421" spans="1:9" ht="14.25" customHeight="1" x14ac:dyDescent="0.3">
      <c r="A421" s="23" t="s">
        <v>267</v>
      </c>
      <c r="B421" s="176" t="s">
        <v>8</v>
      </c>
      <c r="C421" s="176"/>
      <c r="D421" s="176"/>
      <c r="E421" s="176"/>
      <c r="F421" s="73" t="s">
        <v>9</v>
      </c>
      <c r="G421" s="75"/>
      <c r="H421" s="73">
        <v>1</v>
      </c>
      <c r="I421" s="97">
        <f>G421*H421</f>
        <v>0</v>
      </c>
    </row>
    <row r="422" spans="1:9" ht="14.25" customHeight="1" x14ac:dyDescent="0.3">
      <c r="A422" s="23" t="s">
        <v>268</v>
      </c>
      <c r="B422" s="176" t="s">
        <v>11</v>
      </c>
      <c r="C422" s="176"/>
      <c r="D422" s="176"/>
      <c r="E422" s="176"/>
      <c r="F422" s="73" t="s">
        <v>9</v>
      </c>
      <c r="G422" s="70"/>
      <c r="H422" s="73">
        <v>1</v>
      </c>
      <c r="I422" s="97">
        <f>G422*H422</f>
        <v>0</v>
      </c>
    </row>
    <row r="423" spans="1:9" ht="14.25" customHeight="1" x14ac:dyDescent="0.25">
      <c r="A423" s="23" t="s">
        <v>12</v>
      </c>
      <c r="B423" s="176" t="s">
        <v>13</v>
      </c>
      <c r="C423" s="176"/>
      <c r="D423" s="176"/>
      <c r="E423" s="176"/>
      <c r="F423" s="73" t="s">
        <v>14</v>
      </c>
      <c r="G423" s="80"/>
      <c r="H423" s="76">
        <v>333</v>
      </c>
      <c r="I423" s="97">
        <f>SUM(G423)*H423</f>
        <v>0</v>
      </c>
    </row>
    <row r="424" spans="1:9" ht="14.25" customHeight="1" x14ac:dyDescent="0.25">
      <c r="A424" s="23" t="s">
        <v>15</v>
      </c>
      <c r="B424" s="176" t="s">
        <v>16</v>
      </c>
      <c r="C424" s="176"/>
      <c r="D424" s="176"/>
      <c r="E424" s="176"/>
      <c r="F424" s="73" t="s">
        <v>17</v>
      </c>
      <c r="G424" s="80"/>
      <c r="H424" s="76">
        <v>4</v>
      </c>
      <c r="I424" s="97">
        <f>SUM(G424)*H424</f>
        <v>0</v>
      </c>
    </row>
    <row r="425" spans="1:9" ht="14.25" customHeight="1" x14ac:dyDescent="0.3">
      <c r="A425" s="23" t="s">
        <v>269</v>
      </c>
      <c r="B425" s="176" t="s">
        <v>19</v>
      </c>
      <c r="C425" s="176"/>
      <c r="D425" s="176"/>
      <c r="E425" s="176"/>
      <c r="F425" s="73" t="s">
        <v>20</v>
      </c>
      <c r="G425" s="70"/>
      <c r="H425" s="72">
        <v>0.09</v>
      </c>
      <c r="I425" s="97">
        <f t="shared" ref="I425:I436" si="17">SUM(G425)*H425</f>
        <v>0</v>
      </c>
    </row>
    <row r="426" spans="1:9" ht="14.25" customHeight="1" x14ac:dyDescent="0.3">
      <c r="A426" s="23" t="s">
        <v>270</v>
      </c>
      <c r="B426" s="176" t="s">
        <v>22</v>
      </c>
      <c r="C426" s="176"/>
      <c r="D426" s="176"/>
      <c r="E426" s="176"/>
      <c r="F426" s="73" t="s">
        <v>20</v>
      </c>
      <c r="G426" s="70"/>
      <c r="H426" s="72">
        <v>0.08</v>
      </c>
      <c r="I426" s="97">
        <f t="shared" si="17"/>
        <v>0</v>
      </c>
    </row>
    <row r="427" spans="1:9" ht="14.25" customHeight="1" x14ac:dyDescent="0.3">
      <c r="A427" s="23" t="s">
        <v>271</v>
      </c>
      <c r="B427" s="176" t="s">
        <v>24</v>
      </c>
      <c r="C427" s="176"/>
      <c r="D427" s="176"/>
      <c r="E427" s="176"/>
      <c r="F427" s="73" t="s">
        <v>20</v>
      </c>
      <c r="G427" s="70"/>
      <c r="H427" s="73">
        <v>0.21</v>
      </c>
      <c r="I427" s="97">
        <f t="shared" si="17"/>
        <v>0</v>
      </c>
    </row>
    <row r="428" spans="1:9" ht="14.25" customHeight="1" x14ac:dyDescent="0.3">
      <c r="A428" s="23" t="s">
        <v>272</v>
      </c>
      <c r="B428" s="176" t="s">
        <v>26</v>
      </c>
      <c r="C428" s="176"/>
      <c r="D428" s="176"/>
      <c r="E428" s="176"/>
      <c r="F428" s="73" t="s">
        <v>27</v>
      </c>
      <c r="G428" s="70"/>
      <c r="H428" s="73">
        <v>10</v>
      </c>
      <c r="I428" s="97">
        <f t="shared" si="17"/>
        <v>0</v>
      </c>
    </row>
    <row r="429" spans="1:9" ht="14.25" hidden="1" customHeight="1" x14ac:dyDescent="0.3">
      <c r="A429" s="23" t="s">
        <v>273</v>
      </c>
      <c r="B429" s="176" t="s">
        <v>29</v>
      </c>
      <c r="C429" s="176"/>
      <c r="D429" s="176"/>
      <c r="E429" s="176"/>
      <c r="F429" s="73" t="s">
        <v>30</v>
      </c>
      <c r="G429" s="70"/>
      <c r="H429" s="74">
        <v>0</v>
      </c>
      <c r="I429" s="97">
        <f t="shared" si="17"/>
        <v>0</v>
      </c>
    </row>
    <row r="430" spans="1:9" ht="14.25" customHeight="1" x14ac:dyDescent="0.3">
      <c r="A430" s="23" t="s">
        <v>274</v>
      </c>
      <c r="B430" s="176" t="s">
        <v>32</v>
      </c>
      <c r="C430" s="176"/>
      <c r="D430" s="176"/>
      <c r="E430" s="176"/>
      <c r="F430" s="73" t="s">
        <v>30</v>
      </c>
      <c r="G430" s="70"/>
      <c r="H430" s="74">
        <v>62.4</v>
      </c>
      <c r="I430" s="97">
        <f t="shared" si="17"/>
        <v>0</v>
      </c>
    </row>
    <row r="431" spans="1:9" ht="14.25" customHeight="1" x14ac:dyDescent="0.3">
      <c r="A431" s="23" t="s">
        <v>275</v>
      </c>
      <c r="B431" s="176" t="s">
        <v>34</v>
      </c>
      <c r="C431" s="176"/>
      <c r="D431" s="176"/>
      <c r="E431" s="176"/>
      <c r="F431" s="73" t="s">
        <v>27</v>
      </c>
      <c r="G431" s="70"/>
      <c r="H431" s="75">
        <v>349</v>
      </c>
      <c r="I431" s="97">
        <f t="shared" si="17"/>
        <v>0</v>
      </c>
    </row>
    <row r="432" spans="1:9" ht="17.25" customHeight="1" x14ac:dyDescent="0.3">
      <c r="A432" s="23" t="s">
        <v>662</v>
      </c>
      <c r="B432" s="176" t="s">
        <v>663</v>
      </c>
      <c r="C432" s="176"/>
      <c r="D432" s="176"/>
      <c r="E432" s="176"/>
      <c r="F432" s="73" t="s">
        <v>27</v>
      </c>
      <c r="G432" s="70"/>
      <c r="H432" s="75">
        <v>325</v>
      </c>
      <c r="I432" s="97">
        <f t="shared" si="17"/>
        <v>0</v>
      </c>
    </row>
    <row r="433" spans="1:9" ht="17.25" customHeight="1" x14ac:dyDescent="0.3">
      <c r="A433" s="23" t="s">
        <v>282</v>
      </c>
      <c r="B433" s="176" t="s">
        <v>42</v>
      </c>
      <c r="C433" s="176"/>
      <c r="D433" s="176"/>
      <c r="E433" s="176"/>
      <c r="F433" s="73" t="s">
        <v>27</v>
      </c>
      <c r="G433" s="70"/>
      <c r="H433" s="74">
        <v>289</v>
      </c>
      <c r="I433" s="97">
        <f t="shared" si="17"/>
        <v>0</v>
      </c>
    </row>
    <row r="434" spans="1:9" ht="17.25" customHeight="1" x14ac:dyDescent="0.3">
      <c r="A434" s="23" t="s">
        <v>283</v>
      </c>
      <c r="B434" s="176" t="s">
        <v>696</v>
      </c>
      <c r="C434" s="176"/>
      <c r="D434" s="176"/>
      <c r="E434" s="176"/>
      <c r="F434" s="73" t="s">
        <v>45</v>
      </c>
      <c r="G434" s="70"/>
      <c r="H434" s="74">
        <v>50.6</v>
      </c>
      <c r="I434" s="97">
        <f t="shared" si="17"/>
        <v>0</v>
      </c>
    </row>
    <row r="435" spans="1:9" ht="17.25" customHeight="1" x14ac:dyDescent="0.3">
      <c r="A435" s="23" t="s">
        <v>294</v>
      </c>
      <c r="B435" s="176" t="s">
        <v>295</v>
      </c>
      <c r="C435" s="176"/>
      <c r="D435" s="176"/>
      <c r="E435" s="176"/>
      <c r="F435" s="73" t="s">
        <v>14</v>
      </c>
      <c r="G435" s="70"/>
      <c r="H435" s="75">
        <v>407</v>
      </c>
      <c r="I435" s="97">
        <f t="shared" si="17"/>
        <v>0</v>
      </c>
    </row>
    <row r="436" spans="1:9" ht="17.25" customHeight="1" x14ac:dyDescent="0.3">
      <c r="A436" s="23" t="s">
        <v>296</v>
      </c>
      <c r="B436" s="176" t="s">
        <v>67</v>
      </c>
      <c r="C436" s="176"/>
      <c r="D436" s="176"/>
      <c r="E436" s="176"/>
      <c r="F436" s="73" t="s">
        <v>27</v>
      </c>
      <c r="G436" s="70"/>
      <c r="H436" s="75">
        <v>389</v>
      </c>
      <c r="I436" s="97">
        <f t="shared" si="17"/>
        <v>0</v>
      </c>
    </row>
    <row r="437" spans="1:9" ht="17.25" customHeight="1" x14ac:dyDescent="0.3">
      <c r="A437" s="23" t="s">
        <v>147</v>
      </c>
      <c r="B437" s="176" t="s">
        <v>148</v>
      </c>
      <c r="C437" s="176"/>
      <c r="D437" s="176"/>
      <c r="E437" s="176"/>
      <c r="F437" s="73" t="s">
        <v>149</v>
      </c>
      <c r="G437" s="70"/>
      <c r="H437" s="75">
        <v>3</v>
      </c>
      <c r="I437" s="97">
        <f t="shared" ref="I437:I443" si="18">SUM(G437)*H437</f>
        <v>0</v>
      </c>
    </row>
    <row r="438" spans="1:9" ht="17.25" customHeight="1" x14ac:dyDescent="0.3">
      <c r="A438" s="23" t="s">
        <v>664</v>
      </c>
      <c r="B438" s="176" t="s">
        <v>665</v>
      </c>
      <c r="C438" s="176"/>
      <c r="D438" s="176"/>
      <c r="E438" s="176"/>
      <c r="F438" s="73" t="s">
        <v>149</v>
      </c>
      <c r="G438" s="70"/>
      <c r="H438" s="75">
        <v>1</v>
      </c>
      <c r="I438" s="97">
        <f t="shared" si="18"/>
        <v>0</v>
      </c>
    </row>
    <row r="439" spans="1:9" ht="17.25" customHeight="1" x14ac:dyDescent="0.3">
      <c r="A439" s="23" t="s">
        <v>154</v>
      </c>
      <c r="B439" s="176" t="s">
        <v>155</v>
      </c>
      <c r="C439" s="176"/>
      <c r="D439" s="176"/>
      <c r="E439" s="176"/>
      <c r="F439" s="73" t="s">
        <v>149</v>
      </c>
      <c r="G439" s="70"/>
      <c r="H439" s="73">
        <v>6</v>
      </c>
      <c r="I439" s="97">
        <f t="shared" si="18"/>
        <v>0</v>
      </c>
    </row>
    <row r="440" spans="1:9" ht="17.25" customHeight="1" x14ac:dyDescent="0.3">
      <c r="A440" s="23" t="s">
        <v>168</v>
      </c>
      <c r="B440" s="176" t="s">
        <v>169</v>
      </c>
      <c r="C440" s="176"/>
      <c r="D440" s="176"/>
      <c r="E440" s="176"/>
      <c r="F440" s="73" t="s">
        <v>14</v>
      </c>
      <c r="G440" s="70"/>
      <c r="H440" s="74">
        <v>33</v>
      </c>
      <c r="I440" s="97">
        <f t="shared" si="18"/>
        <v>0</v>
      </c>
    </row>
    <row r="441" spans="1:9" ht="17.25" customHeight="1" x14ac:dyDescent="0.3">
      <c r="A441" s="31" t="s">
        <v>333</v>
      </c>
      <c r="B441" s="212" t="s">
        <v>334</v>
      </c>
      <c r="C441" s="212"/>
      <c r="D441" s="212"/>
      <c r="E441" s="212"/>
      <c r="F441" s="73" t="s">
        <v>172</v>
      </c>
      <c r="G441" s="70"/>
      <c r="H441" s="73">
        <v>6.0999999999999999E-2</v>
      </c>
      <c r="I441" s="97">
        <f t="shared" si="18"/>
        <v>0</v>
      </c>
    </row>
    <row r="442" spans="1:9" ht="17.25" customHeight="1" x14ac:dyDescent="0.3">
      <c r="A442" s="31" t="s">
        <v>185</v>
      </c>
      <c r="B442" s="212" t="s">
        <v>698</v>
      </c>
      <c r="C442" s="212"/>
      <c r="D442" s="212"/>
      <c r="E442" s="212"/>
      <c r="F442" s="73" t="s">
        <v>172</v>
      </c>
      <c r="G442" s="70"/>
      <c r="H442" s="73">
        <v>1.4999999999999999E-2</v>
      </c>
      <c r="I442" s="97">
        <f t="shared" si="18"/>
        <v>0</v>
      </c>
    </row>
    <row r="443" spans="1:9" ht="17.25" customHeight="1" x14ac:dyDescent="0.3">
      <c r="A443" s="31" t="s">
        <v>697</v>
      </c>
      <c r="B443" s="212" t="s">
        <v>699</v>
      </c>
      <c r="C443" s="212"/>
      <c r="D443" s="212"/>
      <c r="E443" s="212"/>
      <c r="F443" s="73" t="s">
        <v>65</v>
      </c>
      <c r="G443" s="70"/>
      <c r="H443" s="73">
        <v>80</v>
      </c>
      <c r="I443" s="97">
        <f t="shared" si="18"/>
        <v>0</v>
      </c>
    </row>
    <row r="444" spans="1:9" ht="17.25" customHeight="1" x14ac:dyDescent="0.3">
      <c r="A444" s="208" t="s">
        <v>715</v>
      </c>
      <c r="B444" s="193"/>
      <c r="C444" s="193"/>
      <c r="D444" s="193"/>
      <c r="E444" s="193"/>
      <c r="F444" s="193"/>
      <c r="G444" s="193"/>
      <c r="H444" s="193"/>
      <c r="I444" s="97">
        <f>SUM(I421:I443)</f>
        <v>0</v>
      </c>
    </row>
    <row r="445" spans="1:9" ht="17.25" customHeight="1" x14ac:dyDescent="0.3">
      <c r="A445" s="213" t="s">
        <v>716</v>
      </c>
      <c r="B445" s="214"/>
      <c r="C445" s="214"/>
      <c r="D445" s="214"/>
      <c r="E445" s="214"/>
      <c r="F445" s="214"/>
      <c r="G445" s="214"/>
      <c r="H445" s="214"/>
      <c r="I445" s="108">
        <f>I444+I268+I417</f>
        <v>0</v>
      </c>
    </row>
    <row r="446" spans="1:9" ht="17.25" customHeight="1" x14ac:dyDescent="0.3">
      <c r="A446" s="215"/>
      <c r="B446" s="216"/>
      <c r="C446" s="216"/>
      <c r="D446" s="216"/>
      <c r="E446" s="216"/>
      <c r="F446" s="216"/>
      <c r="G446" s="216"/>
      <c r="H446" s="216"/>
      <c r="I446" s="217"/>
    </row>
    <row r="447" spans="1:9" ht="17.25" customHeight="1" x14ac:dyDescent="0.3">
      <c r="A447" s="189" t="s">
        <v>775</v>
      </c>
      <c r="B447" s="190"/>
      <c r="C447" s="190"/>
      <c r="D447" s="190"/>
      <c r="E447" s="190"/>
      <c r="F447" s="190"/>
      <c r="G447" s="190"/>
      <c r="H447" s="190"/>
      <c r="I447" s="191"/>
    </row>
    <row r="448" spans="1:9" ht="17.25" customHeight="1" x14ac:dyDescent="0.3">
      <c r="A448" s="224" t="s">
        <v>776</v>
      </c>
      <c r="B448" s="225"/>
      <c r="C448" s="225"/>
      <c r="D448" s="225"/>
      <c r="E448" s="225"/>
      <c r="F448" s="225"/>
      <c r="G448" s="225"/>
      <c r="H448" s="225"/>
      <c r="I448" s="226"/>
    </row>
    <row r="449" spans="1:9" ht="17.25" customHeight="1" x14ac:dyDescent="0.3">
      <c r="A449" s="227" t="s">
        <v>777</v>
      </c>
      <c r="B449" s="228"/>
      <c r="C449" s="228"/>
      <c r="D449" s="228"/>
      <c r="E449" s="228"/>
      <c r="F449" s="228"/>
      <c r="G449" s="228"/>
      <c r="H449" s="228"/>
      <c r="I449" s="229"/>
    </row>
    <row r="450" spans="1:9" ht="21.75" customHeight="1" thickBot="1" x14ac:dyDescent="0.35">
      <c r="A450" s="196" t="s">
        <v>778</v>
      </c>
      <c r="B450" s="197"/>
      <c r="C450" s="197"/>
      <c r="D450" s="197"/>
      <c r="E450" s="197"/>
      <c r="F450" s="197"/>
      <c r="G450" s="197"/>
      <c r="H450" s="197"/>
      <c r="I450" s="198"/>
    </row>
    <row r="451" spans="1:9" ht="13.8" x14ac:dyDescent="0.3">
      <c r="A451" s="89"/>
      <c r="B451" s="89"/>
      <c r="C451" s="89"/>
      <c r="D451" s="89"/>
      <c r="E451" s="89"/>
      <c r="F451" s="89"/>
      <c r="G451" s="90"/>
      <c r="H451" s="89"/>
      <c r="I451" s="91"/>
    </row>
    <row r="452" spans="1:9" ht="17.25" customHeight="1" x14ac:dyDescent="0.3">
      <c r="A452" s="89"/>
      <c r="B452" s="89"/>
      <c r="C452" s="89"/>
      <c r="D452" s="89"/>
      <c r="E452" s="89"/>
      <c r="F452" s="89"/>
      <c r="G452" s="90"/>
      <c r="H452" s="89"/>
      <c r="I452" s="91"/>
    </row>
    <row r="453" spans="1:9" ht="17.25" customHeight="1" x14ac:dyDescent="0.3">
      <c r="A453" s="89"/>
      <c r="B453" s="89"/>
      <c r="C453" s="89"/>
      <c r="D453" s="89"/>
      <c r="E453" s="89"/>
      <c r="F453" s="89"/>
      <c r="G453" s="90"/>
      <c r="H453" s="89"/>
      <c r="I453" s="91"/>
    </row>
    <row r="454" spans="1:9" ht="17.25" customHeight="1" x14ac:dyDescent="0.3">
      <c r="A454" s="89"/>
      <c r="B454" s="89"/>
      <c r="C454" s="89"/>
      <c r="D454" s="89"/>
      <c r="E454" s="89"/>
      <c r="F454" s="89"/>
      <c r="G454" s="90"/>
      <c r="H454" s="89"/>
      <c r="I454" s="91"/>
    </row>
    <row r="455" spans="1:9" ht="17.25" customHeight="1" x14ac:dyDescent="0.3">
      <c r="A455" s="89"/>
      <c r="B455" s="89"/>
      <c r="C455" s="89"/>
      <c r="D455" s="89"/>
      <c r="E455" s="89"/>
      <c r="F455" s="89"/>
      <c r="G455" s="90"/>
      <c r="H455" s="89"/>
      <c r="I455" s="91"/>
    </row>
    <row r="456" spans="1:9" ht="17.25" customHeight="1" x14ac:dyDescent="0.3">
      <c r="A456" s="89"/>
      <c r="B456" s="89"/>
      <c r="C456" s="89"/>
      <c r="D456" s="89"/>
      <c r="E456" s="89"/>
      <c r="F456" s="89"/>
      <c r="G456" s="90"/>
      <c r="H456" s="89"/>
      <c r="I456" s="91"/>
    </row>
    <row r="457" spans="1:9" ht="17.25" customHeight="1" x14ac:dyDescent="0.3">
      <c r="A457" s="89"/>
      <c r="B457" s="89"/>
      <c r="C457" s="89"/>
      <c r="D457" s="89"/>
      <c r="E457" s="89"/>
      <c r="F457" s="89"/>
      <c r="G457" s="90"/>
      <c r="H457" s="89"/>
      <c r="I457" s="91"/>
    </row>
    <row r="458" spans="1:9" ht="17.25" customHeight="1" x14ac:dyDescent="0.3">
      <c r="A458" s="89"/>
      <c r="B458" s="89"/>
      <c r="C458" s="89"/>
      <c r="D458" s="89"/>
      <c r="E458" s="89"/>
      <c r="F458" s="89"/>
      <c r="G458" s="90"/>
      <c r="H458" s="89"/>
      <c r="I458" s="91"/>
    </row>
    <row r="459" spans="1:9" ht="17.25" customHeight="1" x14ac:dyDescent="0.3">
      <c r="A459" s="89"/>
      <c r="B459" s="89"/>
      <c r="C459" s="89"/>
      <c r="D459" s="89"/>
      <c r="E459" s="89"/>
      <c r="F459" s="89"/>
      <c r="G459" s="90"/>
      <c r="H459" s="89"/>
      <c r="I459" s="91"/>
    </row>
    <row r="460" spans="1:9" ht="17.25" customHeight="1" x14ac:dyDescent="0.3">
      <c r="A460" s="89"/>
      <c r="B460" s="89"/>
      <c r="C460" s="89"/>
      <c r="D460" s="89"/>
      <c r="E460" s="89"/>
      <c r="F460" s="89"/>
      <c r="G460" s="90"/>
      <c r="H460" s="89"/>
      <c r="I460" s="91"/>
    </row>
    <row r="461" spans="1:9" ht="17.25" customHeight="1" x14ac:dyDescent="0.3">
      <c r="A461" s="89"/>
      <c r="B461" s="89"/>
      <c r="C461" s="89"/>
      <c r="D461" s="89"/>
      <c r="E461" s="89"/>
      <c r="F461" s="89"/>
      <c r="G461" s="90"/>
      <c r="H461" s="89"/>
      <c r="I461" s="91"/>
    </row>
    <row r="462" spans="1:9" ht="17.25" customHeight="1" x14ac:dyDescent="0.3">
      <c r="A462" s="89"/>
      <c r="B462" s="89"/>
      <c r="C462" s="89"/>
      <c r="D462" s="89"/>
      <c r="E462" s="89"/>
      <c r="F462" s="89"/>
      <c r="G462" s="90"/>
      <c r="H462" s="89"/>
      <c r="I462" s="91"/>
    </row>
    <row r="463" spans="1:9" ht="17.25" customHeight="1" x14ac:dyDescent="0.3">
      <c r="A463" s="89"/>
      <c r="B463" s="89"/>
      <c r="C463" s="89"/>
      <c r="D463" s="89"/>
      <c r="E463" s="89"/>
      <c r="F463" s="89"/>
      <c r="G463" s="90"/>
      <c r="H463" s="89"/>
      <c r="I463" s="91"/>
    </row>
    <row r="464" spans="1:9" ht="17.25" customHeight="1" x14ac:dyDescent="0.3">
      <c r="A464" s="89"/>
      <c r="B464" s="89"/>
      <c r="C464" s="89"/>
      <c r="D464" s="89"/>
      <c r="E464" s="89"/>
      <c r="F464" s="89"/>
      <c r="G464" s="90"/>
      <c r="H464" s="89"/>
      <c r="I464" s="91"/>
    </row>
    <row r="465" spans="1:9" ht="17.25" customHeight="1" x14ac:dyDescent="0.3">
      <c r="A465" s="89"/>
      <c r="B465" s="89"/>
      <c r="C465" s="89"/>
      <c r="D465" s="89"/>
      <c r="E465" s="89"/>
      <c r="F465" s="89"/>
      <c r="G465" s="90"/>
      <c r="H465" s="89"/>
      <c r="I465" s="91"/>
    </row>
    <row r="466" spans="1:9" ht="17.25" customHeight="1" x14ac:dyDescent="0.3">
      <c r="A466" s="89"/>
      <c r="B466" s="89"/>
      <c r="C466" s="89"/>
      <c r="D466" s="89"/>
      <c r="E466" s="89"/>
      <c r="F466" s="89"/>
      <c r="G466" s="90"/>
      <c r="H466" s="89"/>
      <c r="I466" s="91"/>
    </row>
    <row r="467" spans="1:9" ht="17.25" customHeight="1" x14ac:dyDescent="0.3">
      <c r="A467" s="89"/>
      <c r="B467" s="89"/>
      <c r="C467" s="89"/>
      <c r="D467" s="89"/>
      <c r="E467" s="89"/>
      <c r="F467" s="89"/>
      <c r="G467" s="90"/>
      <c r="H467" s="89"/>
      <c r="I467" s="91"/>
    </row>
    <row r="468" spans="1:9" ht="17.25" customHeight="1" x14ac:dyDescent="0.3">
      <c r="A468" s="89"/>
      <c r="B468" s="89"/>
      <c r="C468" s="89"/>
      <c r="D468" s="89"/>
      <c r="E468" s="89"/>
      <c r="F468" s="89"/>
      <c r="G468" s="90"/>
      <c r="H468" s="89"/>
      <c r="I468" s="91"/>
    </row>
    <row r="469" spans="1:9" ht="17.25" customHeight="1" x14ac:dyDescent="0.3">
      <c r="A469" s="89"/>
      <c r="B469" s="89"/>
      <c r="C469" s="89"/>
      <c r="D469" s="89"/>
      <c r="E469" s="89"/>
      <c r="F469" s="89"/>
      <c r="G469" s="90"/>
      <c r="H469" s="89"/>
      <c r="I469" s="91"/>
    </row>
    <row r="470" spans="1:9" ht="17.25" customHeight="1" x14ac:dyDescent="0.3">
      <c r="A470" s="89"/>
      <c r="B470" s="89"/>
      <c r="C470" s="89"/>
      <c r="D470" s="89"/>
      <c r="E470" s="89"/>
      <c r="F470" s="89"/>
      <c r="G470" s="90"/>
      <c r="H470" s="89"/>
      <c r="I470" s="91"/>
    </row>
    <row r="471" spans="1:9" ht="17.25" customHeight="1" x14ac:dyDescent="0.3">
      <c r="A471" s="89"/>
      <c r="B471" s="89"/>
      <c r="C471" s="89"/>
      <c r="D471" s="89"/>
      <c r="E471" s="89"/>
      <c r="F471" s="89"/>
      <c r="G471" s="90"/>
      <c r="H471" s="89"/>
      <c r="I471" s="91"/>
    </row>
    <row r="472" spans="1:9" ht="17.25" customHeight="1" x14ac:dyDescent="0.3">
      <c r="A472" s="89"/>
      <c r="B472" s="89"/>
      <c r="C472" s="89"/>
      <c r="D472" s="89"/>
      <c r="E472" s="89"/>
      <c r="F472" s="89"/>
      <c r="G472" s="90"/>
      <c r="H472" s="89"/>
      <c r="I472" s="91"/>
    </row>
    <row r="473" spans="1:9" ht="17.25" customHeight="1" x14ac:dyDescent="0.3">
      <c r="A473" s="89"/>
      <c r="B473" s="89"/>
      <c r="C473" s="89"/>
      <c r="D473" s="89"/>
      <c r="E473" s="89"/>
      <c r="F473" s="89"/>
      <c r="G473" s="90"/>
      <c r="H473" s="89"/>
      <c r="I473" s="91"/>
    </row>
    <row r="474" spans="1:9" ht="17.25" customHeight="1" x14ac:dyDescent="0.3">
      <c r="A474" s="89"/>
      <c r="B474" s="89"/>
      <c r="C474" s="89"/>
      <c r="D474" s="89"/>
      <c r="E474" s="89"/>
      <c r="F474" s="89"/>
      <c r="G474" s="90"/>
      <c r="H474" s="89"/>
      <c r="I474" s="91"/>
    </row>
    <row r="475" spans="1:9" ht="17.25" customHeight="1" x14ac:dyDescent="0.3">
      <c r="A475" s="89"/>
      <c r="B475" s="89"/>
      <c r="C475" s="89"/>
      <c r="D475" s="89"/>
      <c r="E475" s="89"/>
      <c r="F475" s="89"/>
      <c r="G475" s="90"/>
      <c r="H475" s="89"/>
      <c r="I475" s="91"/>
    </row>
    <row r="476" spans="1:9" ht="17.25" customHeight="1" x14ac:dyDescent="0.3">
      <c r="A476" s="89"/>
      <c r="B476" s="89"/>
      <c r="C476" s="89"/>
      <c r="D476" s="89"/>
      <c r="E476" s="89"/>
      <c r="F476" s="89"/>
      <c r="G476" s="90"/>
      <c r="H476" s="89"/>
      <c r="I476" s="91"/>
    </row>
    <row r="477" spans="1:9" ht="17.25" customHeight="1" x14ac:dyDescent="0.3">
      <c r="A477" s="89"/>
      <c r="B477" s="89"/>
      <c r="C477" s="89"/>
      <c r="D477" s="89"/>
      <c r="E477" s="89"/>
      <c r="F477" s="89"/>
      <c r="G477" s="90"/>
      <c r="H477" s="89"/>
      <c r="I477" s="91"/>
    </row>
    <row r="478" spans="1:9" ht="17.25" customHeight="1" x14ac:dyDescent="0.3">
      <c r="A478" s="89"/>
      <c r="B478" s="89"/>
      <c r="C478" s="89"/>
      <c r="D478" s="89"/>
      <c r="E478" s="89"/>
      <c r="F478" s="89"/>
      <c r="G478" s="90"/>
      <c r="H478" s="89"/>
      <c r="I478" s="91"/>
    </row>
    <row r="479" spans="1:9" ht="17.25" customHeight="1" x14ac:dyDescent="0.3">
      <c r="A479" s="89"/>
      <c r="B479" s="89"/>
      <c r="C479" s="89"/>
      <c r="D479" s="89"/>
      <c r="E479" s="89"/>
      <c r="F479" s="89"/>
      <c r="G479" s="90"/>
      <c r="H479" s="89"/>
      <c r="I479" s="91"/>
    </row>
    <row r="480" spans="1:9" ht="17.25" customHeight="1" x14ac:dyDescent="0.3">
      <c r="A480" s="89"/>
      <c r="B480" s="89"/>
      <c r="C480" s="89"/>
      <c r="D480" s="89"/>
      <c r="E480" s="89"/>
      <c r="F480" s="89"/>
      <c r="G480" s="90"/>
      <c r="H480" s="89"/>
      <c r="I480" s="91"/>
    </row>
    <row r="481" spans="1:9" ht="17.25" customHeight="1" x14ac:dyDescent="0.3">
      <c r="A481" s="89"/>
      <c r="B481" s="89"/>
      <c r="C481" s="89"/>
      <c r="D481" s="89"/>
      <c r="E481" s="89"/>
      <c r="F481" s="89"/>
      <c r="G481" s="90"/>
      <c r="H481" s="89"/>
      <c r="I481" s="91"/>
    </row>
    <row r="482" spans="1:9" ht="17.25" customHeight="1" x14ac:dyDescent="0.3">
      <c r="A482" s="89"/>
      <c r="B482" s="89"/>
      <c r="C482" s="89"/>
      <c r="D482" s="89"/>
      <c r="E482" s="89"/>
      <c r="F482" s="89"/>
      <c r="G482" s="90"/>
      <c r="H482" s="89"/>
      <c r="I482" s="91"/>
    </row>
    <row r="483" spans="1:9" ht="17.25" customHeight="1" x14ac:dyDescent="0.3">
      <c r="A483" s="89"/>
      <c r="B483" s="89"/>
      <c r="C483" s="89"/>
      <c r="D483" s="89"/>
      <c r="E483" s="89"/>
      <c r="F483" s="89"/>
      <c r="G483" s="90"/>
      <c r="H483" s="89"/>
      <c r="I483" s="91"/>
    </row>
    <row r="484" spans="1:9" ht="17.25" customHeight="1" x14ac:dyDescent="0.3">
      <c r="A484" s="89"/>
      <c r="B484" s="89"/>
      <c r="C484" s="89"/>
      <c r="D484" s="89"/>
      <c r="E484" s="89"/>
      <c r="F484" s="89"/>
      <c r="G484" s="90"/>
      <c r="H484" s="89"/>
      <c r="I484" s="91"/>
    </row>
    <row r="485" spans="1:9" ht="17.25" customHeight="1" x14ac:dyDescent="0.3">
      <c r="A485" s="89"/>
      <c r="B485" s="89"/>
      <c r="C485" s="89"/>
      <c r="D485" s="89"/>
      <c r="E485" s="89"/>
      <c r="F485" s="89"/>
      <c r="G485" s="90"/>
      <c r="H485" s="89"/>
      <c r="I485" s="91"/>
    </row>
    <row r="486" spans="1:9" ht="17.25" customHeight="1" x14ac:dyDescent="0.3">
      <c r="A486" s="89"/>
      <c r="B486" s="89"/>
      <c r="C486" s="89"/>
      <c r="D486" s="89"/>
      <c r="E486" s="89"/>
      <c r="F486" s="89"/>
      <c r="G486" s="90"/>
      <c r="H486" s="89"/>
      <c r="I486" s="91"/>
    </row>
    <row r="487" spans="1:9" ht="17.25" customHeight="1" x14ac:dyDescent="0.3">
      <c r="A487" s="89"/>
      <c r="B487" s="89"/>
      <c r="C487" s="89"/>
      <c r="D487" s="89"/>
      <c r="E487" s="89"/>
      <c r="F487" s="89"/>
      <c r="G487" s="90"/>
      <c r="H487" s="89"/>
      <c r="I487" s="91"/>
    </row>
    <row r="488" spans="1:9" ht="17.25" customHeight="1" x14ac:dyDescent="0.3">
      <c r="A488" s="89"/>
      <c r="B488" s="89"/>
      <c r="C488" s="89"/>
      <c r="D488" s="89"/>
      <c r="E488" s="89"/>
      <c r="F488" s="89"/>
      <c r="G488" s="90"/>
      <c r="H488" s="89"/>
      <c r="I488" s="91"/>
    </row>
    <row r="489" spans="1:9" ht="17.25" customHeight="1" x14ac:dyDescent="0.3">
      <c r="A489" s="89"/>
      <c r="B489" s="89"/>
      <c r="C489" s="89"/>
      <c r="D489" s="89"/>
      <c r="E489" s="89"/>
      <c r="F489" s="89"/>
      <c r="G489" s="90"/>
      <c r="H489" s="89"/>
      <c r="I489" s="91"/>
    </row>
    <row r="490" spans="1:9" ht="17.25" customHeight="1" x14ac:dyDescent="0.3">
      <c r="A490" s="89"/>
      <c r="B490" s="89"/>
      <c r="C490" s="89"/>
      <c r="D490" s="89"/>
      <c r="E490" s="89"/>
      <c r="F490" s="89"/>
      <c r="G490" s="90"/>
      <c r="H490" s="89"/>
      <c r="I490" s="91"/>
    </row>
    <row r="491" spans="1:9" ht="17.25" customHeight="1" x14ac:dyDescent="0.3">
      <c r="A491" s="89"/>
      <c r="B491" s="89"/>
      <c r="C491" s="89"/>
      <c r="D491" s="89"/>
      <c r="E491" s="89"/>
      <c r="F491" s="89"/>
      <c r="G491" s="90"/>
      <c r="H491" s="89"/>
      <c r="I491" s="91"/>
    </row>
    <row r="492" spans="1:9" ht="17.25" customHeight="1" x14ac:dyDescent="0.3">
      <c r="A492" s="89"/>
      <c r="B492" s="89"/>
      <c r="C492" s="89"/>
      <c r="D492" s="89"/>
      <c r="E492" s="89"/>
      <c r="F492" s="89"/>
      <c r="G492" s="90"/>
      <c r="H492" s="89"/>
      <c r="I492" s="91"/>
    </row>
    <row r="493" spans="1:9" ht="17.25" customHeight="1" x14ac:dyDescent="0.3">
      <c r="A493" s="89"/>
      <c r="B493" s="89"/>
      <c r="C493" s="89"/>
      <c r="D493" s="89"/>
      <c r="E493" s="89"/>
      <c r="F493" s="89"/>
      <c r="G493" s="90"/>
      <c r="H493" s="89"/>
      <c r="I493" s="91"/>
    </row>
    <row r="494" spans="1:9" ht="17.25" customHeight="1" x14ac:dyDescent="0.3">
      <c r="A494" s="89"/>
      <c r="B494" s="89"/>
      <c r="C494" s="89"/>
      <c r="D494" s="89"/>
      <c r="E494" s="89"/>
      <c r="F494" s="89"/>
      <c r="G494" s="90"/>
      <c r="H494" s="89"/>
      <c r="I494" s="91"/>
    </row>
    <row r="495" spans="1:9" ht="17.25" customHeight="1" x14ac:dyDescent="0.3">
      <c r="A495" s="89"/>
      <c r="B495" s="89"/>
      <c r="C495" s="89"/>
      <c r="D495" s="89"/>
      <c r="E495" s="89"/>
      <c r="F495" s="89"/>
      <c r="G495" s="90"/>
      <c r="H495" s="89"/>
      <c r="I495" s="91"/>
    </row>
    <row r="496" spans="1:9" ht="17.25" customHeight="1" x14ac:dyDescent="0.3">
      <c r="A496" s="89"/>
      <c r="B496" s="89"/>
      <c r="C496" s="89"/>
      <c r="D496" s="89"/>
      <c r="E496" s="89"/>
      <c r="F496" s="89"/>
      <c r="G496" s="90"/>
      <c r="H496" s="89"/>
      <c r="I496" s="91"/>
    </row>
    <row r="497" spans="1:9" ht="17.25" customHeight="1" x14ac:dyDescent="0.3">
      <c r="A497" s="89"/>
      <c r="B497" s="89"/>
      <c r="C497" s="89"/>
      <c r="D497" s="89"/>
      <c r="E497" s="89"/>
      <c r="F497" s="89"/>
      <c r="G497" s="90"/>
      <c r="H497" s="89"/>
      <c r="I497" s="91"/>
    </row>
    <row r="498" spans="1:9" ht="17.25" customHeight="1" x14ac:dyDescent="0.3">
      <c r="A498" s="89"/>
      <c r="B498" s="89"/>
      <c r="C498" s="89"/>
      <c r="D498" s="89"/>
      <c r="E498" s="89"/>
      <c r="F498" s="89"/>
      <c r="G498" s="90"/>
      <c r="H498" s="89"/>
      <c r="I498" s="91"/>
    </row>
    <row r="499" spans="1:9" ht="17.25" customHeight="1" x14ac:dyDescent="0.3">
      <c r="A499" s="89"/>
      <c r="B499" s="89"/>
      <c r="C499" s="89"/>
      <c r="D499" s="89"/>
      <c r="E499" s="89"/>
      <c r="F499" s="89"/>
      <c r="G499" s="90"/>
      <c r="H499" s="89"/>
      <c r="I499" s="91"/>
    </row>
    <row r="500" spans="1:9" ht="17.25" customHeight="1" x14ac:dyDescent="0.3">
      <c r="A500" s="89"/>
      <c r="B500" s="89"/>
      <c r="C500" s="89"/>
      <c r="D500" s="89"/>
      <c r="E500" s="89"/>
      <c r="F500" s="89"/>
      <c r="G500" s="90"/>
      <c r="H500" s="89"/>
      <c r="I500" s="91"/>
    </row>
    <row r="501" spans="1:9" ht="17.25" customHeight="1" x14ac:dyDescent="0.3">
      <c r="A501" s="89"/>
      <c r="B501" s="89"/>
      <c r="C501" s="89"/>
      <c r="D501" s="89"/>
      <c r="E501" s="89"/>
      <c r="F501" s="89"/>
      <c r="G501" s="90"/>
      <c r="H501" s="89"/>
      <c r="I501" s="91"/>
    </row>
    <row r="502" spans="1:9" ht="17.25" customHeight="1" x14ac:dyDescent="0.3">
      <c r="A502" s="89"/>
      <c r="B502" s="89"/>
      <c r="C502" s="89"/>
      <c r="D502" s="89"/>
      <c r="E502" s="89"/>
      <c r="F502" s="89"/>
      <c r="G502" s="90"/>
      <c r="H502" s="89"/>
      <c r="I502" s="91"/>
    </row>
    <row r="503" spans="1:9" ht="17.25" customHeight="1" x14ac:dyDescent="0.3">
      <c r="A503" s="89"/>
      <c r="B503" s="89"/>
      <c r="C503" s="89"/>
      <c r="D503" s="89"/>
      <c r="E503" s="89"/>
      <c r="F503" s="89"/>
      <c r="G503" s="90"/>
      <c r="H503" s="89"/>
      <c r="I503" s="91"/>
    </row>
    <row r="504" spans="1:9" ht="17.25" customHeight="1" x14ac:dyDescent="0.3">
      <c r="A504" s="89"/>
      <c r="B504" s="89"/>
      <c r="C504" s="89"/>
      <c r="D504" s="89"/>
      <c r="E504" s="89"/>
      <c r="F504" s="89"/>
      <c r="G504" s="90"/>
      <c r="H504" s="89"/>
      <c r="I504" s="91"/>
    </row>
    <row r="505" spans="1:9" ht="17.25" customHeight="1" x14ac:dyDescent="0.3">
      <c r="A505" s="89"/>
      <c r="B505" s="89"/>
      <c r="C505" s="89"/>
      <c r="D505" s="89"/>
      <c r="E505" s="89"/>
      <c r="F505" s="89"/>
      <c r="G505" s="90"/>
      <c r="H505" s="89"/>
      <c r="I505" s="91"/>
    </row>
    <row r="506" spans="1:9" ht="17.25" customHeight="1" x14ac:dyDescent="0.3">
      <c r="A506" s="89"/>
      <c r="B506" s="89"/>
      <c r="C506" s="89"/>
      <c r="D506" s="89"/>
      <c r="E506" s="89"/>
      <c r="F506" s="89"/>
      <c r="G506" s="90"/>
      <c r="H506" s="89"/>
      <c r="I506" s="91"/>
    </row>
    <row r="507" spans="1:9" ht="17.25" customHeight="1" x14ac:dyDescent="0.3">
      <c r="A507" s="89"/>
      <c r="B507" s="89"/>
      <c r="C507" s="89"/>
      <c r="D507" s="89"/>
      <c r="E507" s="89"/>
      <c r="F507" s="89"/>
      <c r="G507" s="90"/>
      <c r="H507" s="89"/>
      <c r="I507" s="91"/>
    </row>
    <row r="508" spans="1:9" ht="17.25" customHeight="1" x14ac:dyDescent="0.3">
      <c r="A508" s="89"/>
      <c r="B508" s="89"/>
      <c r="C508" s="89"/>
      <c r="D508" s="89"/>
      <c r="E508" s="89"/>
      <c r="F508" s="89"/>
      <c r="G508" s="90"/>
      <c r="H508" s="89"/>
      <c r="I508" s="91"/>
    </row>
    <row r="509" spans="1:9" ht="17.25" customHeight="1" x14ac:dyDescent="0.3">
      <c r="A509" s="89"/>
      <c r="B509" s="89"/>
      <c r="C509" s="89"/>
      <c r="D509" s="89"/>
      <c r="E509" s="89"/>
      <c r="F509" s="89"/>
      <c r="G509" s="90"/>
      <c r="H509" s="89"/>
      <c r="I509" s="91"/>
    </row>
    <row r="510" spans="1:9" ht="17.25" customHeight="1" x14ac:dyDescent="0.3">
      <c r="A510" s="89"/>
      <c r="B510" s="89"/>
      <c r="C510" s="89"/>
      <c r="D510" s="89"/>
      <c r="E510" s="89"/>
      <c r="F510" s="89"/>
      <c r="G510" s="90"/>
      <c r="H510" s="89"/>
      <c r="I510" s="91"/>
    </row>
    <row r="511" spans="1:9" ht="17.25" customHeight="1" x14ac:dyDescent="0.3">
      <c r="A511" s="89"/>
      <c r="B511" s="89"/>
      <c r="C511" s="89"/>
      <c r="D511" s="89"/>
      <c r="E511" s="89"/>
      <c r="F511" s="89"/>
      <c r="G511" s="90"/>
      <c r="H511" s="89"/>
      <c r="I511" s="91"/>
    </row>
    <row r="512" spans="1:9" ht="17.25" customHeight="1" x14ac:dyDescent="0.3">
      <c r="A512" s="89"/>
      <c r="B512" s="89"/>
      <c r="C512" s="89"/>
      <c r="D512" s="89"/>
      <c r="E512" s="89"/>
      <c r="F512" s="89"/>
      <c r="G512" s="90"/>
      <c r="H512" s="89"/>
      <c r="I512" s="91"/>
    </row>
    <row r="513" spans="1:9" ht="17.25" customHeight="1" x14ac:dyDescent="0.3">
      <c r="A513" s="89"/>
      <c r="B513" s="89"/>
      <c r="C513" s="89"/>
      <c r="D513" s="89"/>
      <c r="E513" s="89"/>
      <c r="F513" s="89"/>
      <c r="G513" s="90"/>
      <c r="H513" s="89"/>
      <c r="I513" s="91"/>
    </row>
    <row r="514" spans="1:9" ht="17.25" customHeight="1" x14ac:dyDescent="0.3">
      <c r="A514" s="89"/>
      <c r="B514" s="89"/>
      <c r="C514" s="89"/>
      <c r="D514" s="89"/>
      <c r="E514" s="89"/>
      <c r="F514" s="89"/>
      <c r="G514" s="90"/>
      <c r="H514" s="89"/>
      <c r="I514" s="91"/>
    </row>
    <row r="515" spans="1:9" ht="17.25" customHeight="1" x14ac:dyDescent="0.3">
      <c r="A515" s="89"/>
      <c r="B515" s="89"/>
      <c r="C515" s="89"/>
      <c r="D515" s="89"/>
      <c r="E515" s="89"/>
      <c r="F515" s="89"/>
      <c r="G515" s="90"/>
      <c r="H515" s="89"/>
      <c r="I515" s="91"/>
    </row>
    <row r="516" spans="1:9" ht="17.25" customHeight="1" x14ac:dyDescent="0.3">
      <c r="A516" s="89"/>
      <c r="B516" s="89"/>
      <c r="C516" s="89"/>
      <c r="D516" s="89"/>
      <c r="E516" s="89"/>
      <c r="F516" s="89"/>
      <c r="G516" s="90"/>
      <c r="H516" s="89"/>
      <c r="I516" s="91"/>
    </row>
    <row r="517" spans="1:9" ht="17.25" customHeight="1" x14ac:dyDescent="0.3">
      <c r="A517" s="89"/>
      <c r="B517" s="89"/>
      <c r="C517" s="89"/>
      <c r="D517" s="89"/>
      <c r="E517" s="89"/>
      <c r="F517" s="89"/>
      <c r="G517" s="90"/>
      <c r="H517" s="89"/>
      <c r="I517" s="91"/>
    </row>
    <row r="518" spans="1:9" ht="17.25" customHeight="1" x14ac:dyDescent="0.3">
      <c r="A518" s="89"/>
      <c r="B518" s="89"/>
      <c r="C518" s="89"/>
      <c r="D518" s="89"/>
      <c r="E518" s="89"/>
      <c r="F518" s="89"/>
      <c r="G518" s="90"/>
      <c r="H518" s="89"/>
      <c r="I518" s="91"/>
    </row>
    <row r="519" spans="1:9" ht="17.25" customHeight="1" x14ac:dyDescent="0.3">
      <c r="A519" s="89"/>
      <c r="B519" s="89"/>
      <c r="C519" s="89"/>
      <c r="D519" s="89"/>
      <c r="E519" s="89"/>
      <c r="F519" s="89"/>
      <c r="G519" s="90"/>
      <c r="H519" s="89"/>
      <c r="I519" s="91"/>
    </row>
    <row r="520" spans="1:9" ht="17.25" customHeight="1" x14ac:dyDescent="0.3">
      <c r="A520" s="89"/>
      <c r="B520" s="89"/>
      <c r="C520" s="89"/>
      <c r="D520" s="89"/>
      <c r="E520" s="89"/>
      <c r="F520" s="89"/>
      <c r="G520" s="90"/>
      <c r="H520" s="89"/>
      <c r="I520" s="91"/>
    </row>
    <row r="521" spans="1:9" ht="17.25" customHeight="1" x14ac:dyDescent="0.3">
      <c r="A521" s="89"/>
      <c r="B521" s="89"/>
      <c r="C521" s="89"/>
      <c r="D521" s="89"/>
      <c r="E521" s="89"/>
      <c r="F521" s="89"/>
      <c r="G521" s="90"/>
      <c r="H521" s="89"/>
      <c r="I521" s="91"/>
    </row>
    <row r="522" spans="1:9" ht="17.25" customHeight="1" x14ac:dyDescent="0.3">
      <c r="A522" s="89"/>
      <c r="B522" s="89"/>
      <c r="C522" s="89"/>
      <c r="D522" s="89"/>
      <c r="E522" s="89"/>
      <c r="F522" s="89"/>
      <c r="G522" s="90"/>
      <c r="H522" s="89"/>
      <c r="I522" s="91"/>
    </row>
    <row r="523" spans="1:9" ht="17.25" customHeight="1" x14ac:dyDescent="0.3">
      <c r="A523" s="89"/>
      <c r="B523" s="89"/>
      <c r="C523" s="89"/>
      <c r="D523" s="89"/>
      <c r="E523" s="89"/>
      <c r="F523" s="89"/>
      <c r="G523" s="90"/>
      <c r="H523" s="89"/>
      <c r="I523" s="91"/>
    </row>
    <row r="524" spans="1:9" ht="17.25" customHeight="1" x14ac:dyDescent="0.3">
      <c r="A524" s="89"/>
      <c r="B524" s="89"/>
      <c r="C524" s="89"/>
      <c r="D524" s="89"/>
      <c r="E524" s="89"/>
      <c r="F524" s="89"/>
      <c r="G524" s="90"/>
      <c r="H524" s="89"/>
      <c r="I524" s="91"/>
    </row>
    <row r="525" spans="1:9" ht="17.25" customHeight="1" x14ac:dyDescent="0.3">
      <c r="A525" s="89"/>
      <c r="B525" s="89"/>
      <c r="C525" s="89"/>
      <c r="D525" s="89"/>
      <c r="E525" s="89"/>
      <c r="F525" s="89"/>
      <c r="G525" s="90"/>
      <c r="H525" s="89"/>
      <c r="I525" s="91"/>
    </row>
    <row r="526" spans="1:9" ht="17.25" customHeight="1" x14ac:dyDescent="0.3">
      <c r="A526" s="89"/>
      <c r="B526" s="89"/>
      <c r="C526" s="89"/>
      <c r="D526" s="89"/>
      <c r="E526" s="89"/>
      <c r="F526" s="89"/>
      <c r="G526" s="90"/>
      <c r="H526" s="89"/>
      <c r="I526" s="91"/>
    </row>
    <row r="527" spans="1:9" ht="17.25" customHeight="1" x14ac:dyDescent="0.3">
      <c r="A527" s="89"/>
      <c r="B527" s="89"/>
      <c r="C527" s="89"/>
      <c r="D527" s="89"/>
      <c r="E527" s="89"/>
      <c r="F527" s="89"/>
      <c r="G527" s="90"/>
      <c r="H527" s="89"/>
      <c r="I527" s="91"/>
    </row>
    <row r="528" spans="1:9" ht="17.25" customHeight="1" x14ac:dyDescent="0.3">
      <c r="A528" s="89"/>
      <c r="B528" s="89"/>
      <c r="C528" s="89"/>
      <c r="D528" s="89"/>
      <c r="E528" s="89"/>
      <c r="F528" s="89"/>
      <c r="G528" s="90"/>
      <c r="H528" s="89"/>
      <c r="I528" s="91"/>
    </row>
    <row r="529" spans="1:9" ht="17.25" customHeight="1" x14ac:dyDescent="0.3">
      <c r="A529" s="89"/>
      <c r="B529" s="89"/>
      <c r="C529" s="89"/>
      <c r="D529" s="89"/>
      <c r="E529" s="89"/>
      <c r="F529" s="89"/>
      <c r="G529" s="90"/>
      <c r="H529" s="89"/>
      <c r="I529" s="91"/>
    </row>
    <row r="530" spans="1:9" ht="17.25" customHeight="1" x14ac:dyDescent="0.3">
      <c r="A530" s="89"/>
      <c r="B530" s="89"/>
      <c r="C530" s="89"/>
      <c r="D530" s="89"/>
      <c r="E530" s="89"/>
      <c r="F530" s="89"/>
      <c r="G530" s="90"/>
      <c r="H530" s="89"/>
      <c r="I530" s="91"/>
    </row>
    <row r="531" spans="1:9" ht="17.25" customHeight="1" x14ac:dyDescent="0.3">
      <c r="A531" s="89"/>
      <c r="B531" s="89"/>
      <c r="C531" s="89"/>
      <c r="D531" s="89"/>
      <c r="E531" s="89"/>
      <c r="F531" s="89"/>
      <c r="G531" s="90"/>
      <c r="H531" s="89"/>
      <c r="I531" s="91"/>
    </row>
    <row r="532" spans="1:9" ht="17.25" customHeight="1" x14ac:dyDescent="0.3">
      <c r="A532" s="89"/>
      <c r="B532" s="89"/>
      <c r="C532" s="89"/>
      <c r="D532" s="89"/>
      <c r="E532" s="89"/>
      <c r="F532" s="89"/>
      <c r="G532" s="90"/>
      <c r="H532" s="89"/>
      <c r="I532" s="91"/>
    </row>
    <row r="533" spans="1:9" ht="17.25" customHeight="1" x14ac:dyDescent="0.3">
      <c r="A533" s="89"/>
      <c r="B533" s="89"/>
      <c r="C533" s="89"/>
      <c r="D533" s="89"/>
      <c r="E533" s="89"/>
      <c r="F533" s="89"/>
      <c r="G533" s="90"/>
      <c r="H533" s="89"/>
      <c r="I533" s="91"/>
    </row>
    <row r="534" spans="1:9" ht="17.25" customHeight="1" x14ac:dyDescent="0.3">
      <c r="A534" s="89"/>
      <c r="B534" s="89"/>
      <c r="C534" s="89"/>
      <c r="D534" s="89"/>
      <c r="E534" s="89"/>
      <c r="F534" s="89"/>
      <c r="G534" s="90"/>
      <c r="H534" s="89"/>
      <c r="I534" s="91"/>
    </row>
    <row r="535" spans="1:9" ht="17.25" customHeight="1" x14ac:dyDescent="0.3">
      <c r="A535" s="89"/>
      <c r="B535" s="89"/>
      <c r="C535" s="89"/>
      <c r="D535" s="89"/>
      <c r="E535" s="89"/>
      <c r="F535" s="89"/>
      <c r="G535" s="90"/>
      <c r="H535" s="89"/>
      <c r="I535" s="91"/>
    </row>
    <row r="536" spans="1:9" ht="17.25" customHeight="1" x14ac:dyDescent="0.3">
      <c r="A536" s="89"/>
      <c r="B536" s="89"/>
      <c r="C536" s="89"/>
      <c r="D536" s="89"/>
      <c r="E536" s="89"/>
      <c r="F536" s="89"/>
      <c r="G536" s="90"/>
      <c r="H536" s="89"/>
      <c r="I536" s="91"/>
    </row>
    <row r="537" spans="1:9" ht="17.25" customHeight="1" x14ac:dyDescent="0.3">
      <c r="A537" s="89"/>
      <c r="B537" s="89"/>
      <c r="C537" s="89"/>
      <c r="D537" s="89"/>
      <c r="E537" s="89"/>
      <c r="F537" s="89"/>
      <c r="G537" s="90"/>
      <c r="H537" s="89"/>
      <c r="I537" s="91"/>
    </row>
    <row r="538" spans="1:9" ht="17.25" customHeight="1" x14ac:dyDescent="0.3">
      <c r="A538" s="89"/>
      <c r="B538" s="89"/>
      <c r="C538" s="89"/>
      <c r="D538" s="89"/>
      <c r="E538" s="89"/>
      <c r="F538" s="89"/>
      <c r="G538" s="90"/>
      <c r="H538" s="89"/>
      <c r="I538" s="91"/>
    </row>
    <row r="539" spans="1:9" ht="17.25" customHeight="1" x14ac:dyDescent="0.3">
      <c r="A539" s="89"/>
      <c r="B539" s="89"/>
      <c r="C539" s="89"/>
      <c r="D539" s="89"/>
      <c r="E539" s="89"/>
      <c r="F539" s="89"/>
      <c r="G539" s="90"/>
      <c r="H539" s="89"/>
      <c r="I539" s="91"/>
    </row>
    <row r="540" spans="1:9" ht="17.25" customHeight="1" x14ac:dyDescent="0.3">
      <c r="A540" s="89"/>
      <c r="B540" s="89"/>
      <c r="C540" s="89"/>
      <c r="D540" s="89"/>
      <c r="E540" s="89"/>
      <c r="F540" s="89"/>
      <c r="G540" s="90"/>
      <c r="H540" s="89"/>
      <c r="I540" s="91"/>
    </row>
    <row r="541" spans="1:9" ht="17.25" customHeight="1" x14ac:dyDescent="0.3">
      <c r="A541" s="89"/>
      <c r="B541" s="89"/>
      <c r="C541" s="89"/>
      <c r="D541" s="89"/>
      <c r="E541" s="89"/>
      <c r="F541" s="89"/>
      <c r="G541" s="90"/>
      <c r="H541" s="89"/>
      <c r="I541" s="91"/>
    </row>
    <row r="542" spans="1:9" ht="17.25" customHeight="1" x14ac:dyDescent="0.3">
      <c r="A542" s="89"/>
      <c r="B542" s="89"/>
      <c r="C542" s="89"/>
      <c r="D542" s="89"/>
      <c r="E542" s="89"/>
      <c r="F542" s="89"/>
      <c r="G542" s="90"/>
      <c r="H542" s="89"/>
      <c r="I542" s="91"/>
    </row>
    <row r="543" spans="1:9" ht="17.25" customHeight="1" x14ac:dyDescent="0.3">
      <c r="A543" s="89"/>
      <c r="B543" s="89"/>
      <c r="C543" s="89"/>
      <c r="D543" s="89"/>
      <c r="E543" s="89"/>
      <c r="F543" s="89"/>
      <c r="G543" s="90"/>
      <c r="H543" s="89"/>
      <c r="I543" s="91"/>
    </row>
    <row r="544" spans="1:9" ht="17.25" customHeight="1" x14ac:dyDescent="0.3">
      <c r="A544" s="89"/>
      <c r="B544" s="89"/>
      <c r="C544" s="89"/>
      <c r="D544" s="89"/>
      <c r="E544" s="89"/>
      <c r="F544" s="89"/>
      <c r="G544" s="90"/>
      <c r="H544" s="89"/>
      <c r="I544" s="91"/>
    </row>
    <row r="545" spans="1:9" ht="17.25" customHeight="1" x14ac:dyDescent="0.3">
      <c r="A545" s="89"/>
      <c r="B545" s="89"/>
      <c r="C545" s="89"/>
      <c r="D545" s="89"/>
      <c r="E545" s="89"/>
      <c r="F545" s="89"/>
      <c r="G545" s="90"/>
      <c r="H545" s="89"/>
      <c r="I545" s="91"/>
    </row>
    <row r="546" spans="1:9" ht="17.25" customHeight="1" x14ac:dyDescent="0.3">
      <c r="A546" s="89"/>
      <c r="B546" s="89"/>
      <c r="C546" s="89"/>
      <c r="D546" s="89"/>
      <c r="E546" s="89"/>
      <c r="F546" s="89"/>
      <c r="G546" s="90"/>
      <c r="H546" s="89"/>
      <c r="I546" s="91"/>
    </row>
    <row r="547" spans="1:9" ht="17.25" customHeight="1" x14ac:dyDescent="0.3">
      <c r="A547" s="89"/>
      <c r="B547" s="89"/>
      <c r="C547" s="89"/>
      <c r="D547" s="89"/>
      <c r="E547" s="89"/>
      <c r="F547" s="89"/>
      <c r="G547" s="90"/>
      <c r="H547" s="89"/>
      <c r="I547" s="91"/>
    </row>
    <row r="548" spans="1:9" ht="17.25" customHeight="1" x14ac:dyDescent="0.3">
      <c r="A548" s="89"/>
      <c r="B548" s="89"/>
      <c r="C548" s="89"/>
      <c r="D548" s="89"/>
      <c r="E548" s="89"/>
      <c r="F548" s="89"/>
      <c r="G548" s="90"/>
      <c r="H548" s="89"/>
      <c r="I548" s="91"/>
    </row>
    <row r="549" spans="1:9" ht="17.25" customHeight="1" x14ac:dyDescent="0.3">
      <c r="A549" s="89"/>
      <c r="B549" s="89"/>
      <c r="C549" s="89"/>
      <c r="D549" s="89"/>
      <c r="E549" s="89"/>
      <c r="F549" s="89"/>
      <c r="G549" s="90"/>
      <c r="H549" s="89"/>
      <c r="I549" s="91"/>
    </row>
    <row r="550" spans="1:9" ht="17.25" customHeight="1" x14ac:dyDescent="0.3">
      <c r="A550" s="89"/>
      <c r="B550" s="89"/>
      <c r="C550" s="89"/>
      <c r="D550" s="89"/>
      <c r="E550" s="89"/>
      <c r="F550" s="89"/>
      <c r="G550" s="90"/>
      <c r="H550" s="89"/>
      <c r="I550" s="91"/>
    </row>
    <row r="551" spans="1:9" ht="17.25" customHeight="1" x14ac:dyDescent="0.3">
      <c r="A551" s="89"/>
      <c r="B551" s="89"/>
      <c r="C551" s="89"/>
      <c r="D551" s="89"/>
      <c r="E551" s="89"/>
      <c r="F551" s="89"/>
      <c r="G551" s="90"/>
      <c r="H551" s="89"/>
      <c r="I551" s="91"/>
    </row>
    <row r="552" spans="1:9" ht="17.25" customHeight="1" x14ac:dyDescent="0.3">
      <c r="A552" s="89"/>
      <c r="B552" s="89"/>
      <c r="C552" s="89"/>
      <c r="D552" s="89"/>
      <c r="E552" s="89"/>
      <c r="F552" s="89"/>
      <c r="G552" s="90"/>
      <c r="H552" s="89"/>
      <c r="I552" s="91"/>
    </row>
    <row r="553" spans="1:9" ht="17.25" customHeight="1" x14ac:dyDescent="0.3">
      <c r="A553" s="89"/>
      <c r="B553" s="89"/>
      <c r="C553" s="89"/>
      <c r="D553" s="89"/>
      <c r="E553" s="89"/>
      <c r="F553" s="89"/>
      <c r="G553" s="90"/>
      <c r="H553" s="89"/>
      <c r="I553" s="91"/>
    </row>
    <row r="554" spans="1:9" ht="17.25" customHeight="1" x14ac:dyDescent="0.3">
      <c r="A554" s="89"/>
      <c r="B554" s="89"/>
      <c r="C554" s="89"/>
      <c r="D554" s="89"/>
      <c r="E554" s="89"/>
      <c r="F554" s="89"/>
      <c r="G554" s="90"/>
      <c r="H554" s="89"/>
      <c r="I554" s="91"/>
    </row>
    <row r="555" spans="1:9" ht="17.25" customHeight="1" x14ac:dyDescent="0.3">
      <c r="A555" s="89"/>
      <c r="B555" s="89"/>
      <c r="C555" s="89"/>
      <c r="D555" s="89"/>
      <c r="E555" s="89"/>
      <c r="F555" s="89"/>
      <c r="G555" s="90"/>
      <c r="H555" s="89"/>
      <c r="I555" s="91"/>
    </row>
    <row r="556" spans="1:9" ht="17.25" customHeight="1" x14ac:dyDescent="0.3">
      <c r="A556" s="89"/>
      <c r="B556" s="89"/>
      <c r="C556" s="89"/>
      <c r="D556" s="89"/>
      <c r="E556" s="89"/>
      <c r="F556" s="89"/>
      <c r="G556" s="90"/>
      <c r="H556" s="89"/>
      <c r="I556" s="91"/>
    </row>
    <row r="557" spans="1:9" ht="17.25" customHeight="1" x14ac:dyDescent="0.3">
      <c r="A557" s="89"/>
      <c r="B557" s="89"/>
      <c r="C557" s="89"/>
      <c r="D557" s="89"/>
      <c r="E557" s="89"/>
      <c r="F557" s="89"/>
      <c r="G557" s="90"/>
      <c r="H557" s="89"/>
      <c r="I557" s="91"/>
    </row>
    <row r="558" spans="1:9" ht="17.25" customHeight="1" x14ac:dyDescent="0.3">
      <c r="H558" s="1"/>
    </row>
    <row r="559" spans="1:9" ht="17.25" customHeight="1" x14ac:dyDescent="0.3">
      <c r="H559" s="1"/>
    </row>
    <row r="560" spans="1:9" ht="17.25" customHeight="1" x14ac:dyDescent="0.3">
      <c r="H560" s="1"/>
    </row>
    <row r="561" spans="8:8" ht="17.25" customHeight="1" x14ac:dyDescent="0.3">
      <c r="H561" s="1"/>
    </row>
    <row r="562" spans="8:8" ht="17.25" customHeight="1" x14ac:dyDescent="0.3">
      <c r="H562" s="1"/>
    </row>
    <row r="563" spans="8:8" ht="17.25" customHeight="1" x14ac:dyDescent="0.3">
      <c r="H563" s="1"/>
    </row>
    <row r="564" spans="8:8" ht="17.25" customHeight="1" x14ac:dyDescent="0.3">
      <c r="H564" s="1"/>
    </row>
    <row r="565" spans="8:8" ht="17.25" customHeight="1" x14ac:dyDescent="0.3">
      <c r="H565" s="1"/>
    </row>
    <row r="566" spans="8:8" ht="17.25" customHeight="1" x14ac:dyDescent="0.3">
      <c r="H566" s="1"/>
    </row>
    <row r="567" spans="8:8" ht="17.25" customHeight="1" x14ac:dyDescent="0.3">
      <c r="H567" s="1"/>
    </row>
    <row r="568" spans="8:8" ht="17.25" customHeight="1" x14ac:dyDescent="0.3">
      <c r="H568" s="1"/>
    </row>
    <row r="569" spans="8:8" ht="17.25" customHeight="1" x14ac:dyDescent="0.3">
      <c r="H569" s="1"/>
    </row>
    <row r="570" spans="8:8" ht="17.25" customHeight="1" x14ac:dyDescent="0.3">
      <c r="H570" s="1"/>
    </row>
    <row r="571" spans="8:8" ht="17.25" customHeight="1" x14ac:dyDescent="0.3">
      <c r="H571" s="1"/>
    </row>
    <row r="572" spans="8:8" ht="17.25" customHeight="1" x14ac:dyDescent="0.3">
      <c r="H572" s="1"/>
    </row>
    <row r="573" spans="8:8" ht="17.25" customHeight="1" x14ac:dyDescent="0.3">
      <c r="H573" s="1"/>
    </row>
    <row r="574" spans="8:8" ht="17.25" customHeight="1" x14ac:dyDescent="0.3">
      <c r="H574" s="1"/>
    </row>
  </sheetData>
  <mergeCells count="461">
    <mergeCell ref="B237:E237"/>
    <mergeCell ref="B238:E238"/>
    <mergeCell ref="B239:E239"/>
    <mergeCell ref="B240:E240"/>
    <mergeCell ref="B225:E225"/>
    <mergeCell ref="A213:H213"/>
    <mergeCell ref="B183:E183"/>
    <mergeCell ref="B189:E189"/>
    <mergeCell ref="B190:E190"/>
    <mergeCell ref="B203:E203"/>
    <mergeCell ref="A270:I270"/>
    <mergeCell ref="A271:A272"/>
    <mergeCell ref="B271:E272"/>
    <mergeCell ref="F271:F272"/>
    <mergeCell ref="G271:G272"/>
    <mergeCell ref="H271:H272"/>
    <mergeCell ref="I271:I272"/>
    <mergeCell ref="B185:E185"/>
    <mergeCell ref="B186:E186"/>
    <mergeCell ref="B187:E187"/>
    <mergeCell ref="B188:E188"/>
    <mergeCell ref="A269:I269"/>
    <mergeCell ref="B255:E255"/>
    <mergeCell ref="B256:E256"/>
    <mergeCell ref="B263:E263"/>
    <mergeCell ref="B264:E264"/>
    <mergeCell ref="B265:E265"/>
    <mergeCell ref="B266:E266"/>
    <mergeCell ref="B249:E249"/>
    <mergeCell ref="B250:E250"/>
    <mergeCell ref="B251:E251"/>
    <mergeCell ref="B252:E252"/>
    <mergeCell ref="B253:E253"/>
    <mergeCell ref="B254:E254"/>
    <mergeCell ref="A448:I448"/>
    <mergeCell ref="A449:I449"/>
    <mergeCell ref="A268:H268"/>
    <mergeCell ref="B422:E422"/>
    <mergeCell ref="B438:E438"/>
    <mergeCell ref="B437:E437"/>
    <mergeCell ref="B439:E439"/>
    <mergeCell ref="B440:E440"/>
    <mergeCell ref="B443:E443"/>
    <mergeCell ref="A444:H444"/>
    <mergeCell ref="B424:E424"/>
    <mergeCell ref="B423:E423"/>
    <mergeCell ref="B436:E436"/>
    <mergeCell ref="B425:E425"/>
    <mergeCell ref="B427:E427"/>
    <mergeCell ref="B428:E428"/>
    <mergeCell ref="B429:E429"/>
    <mergeCell ref="B430:E430"/>
    <mergeCell ref="B431:E431"/>
    <mergeCell ref="B432:E432"/>
    <mergeCell ref="B434:E434"/>
    <mergeCell ref="B435:E435"/>
    <mergeCell ref="B426:E426"/>
    <mergeCell ref="B433:E433"/>
    <mergeCell ref="B441:E441"/>
    <mergeCell ref="B352:E352"/>
    <mergeCell ref="B353:E353"/>
    <mergeCell ref="B355:E355"/>
    <mergeCell ref="B356:E356"/>
    <mergeCell ref="B357:E357"/>
    <mergeCell ref="B358:E358"/>
    <mergeCell ref="B359:E359"/>
    <mergeCell ref="B360:E360"/>
    <mergeCell ref="B367:E367"/>
    <mergeCell ref="B361:E361"/>
    <mergeCell ref="B362:E362"/>
    <mergeCell ref="B363:E363"/>
    <mergeCell ref="B364:E364"/>
    <mergeCell ref="B365:E365"/>
    <mergeCell ref="B366:E366"/>
    <mergeCell ref="B416:H416"/>
    <mergeCell ref="B394:E394"/>
    <mergeCell ref="B395:E395"/>
    <mergeCell ref="B396:E396"/>
    <mergeCell ref="B397:E397"/>
    <mergeCell ref="B398:E398"/>
    <mergeCell ref="B399:E399"/>
    <mergeCell ref="B400:E400"/>
    <mergeCell ref="B343:E343"/>
    <mergeCell ref="B344:E344"/>
    <mergeCell ref="B345:E345"/>
    <mergeCell ref="B346:E346"/>
    <mergeCell ref="B347:E347"/>
    <mergeCell ref="B348:E348"/>
    <mergeCell ref="B349:E349"/>
    <mergeCell ref="B350:E350"/>
    <mergeCell ref="B351:E351"/>
    <mergeCell ref="B325:E325"/>
    <mergeCell ref="B335:E335"/>
    <mergeCell ref="B336:E336"/>
    <mergeCell ref="B337:E337"/>
    <mergeCell ref="B338:E338"/>
    <mergeCell ref="B339:E339"/>
    <mergeCell ref="B340:E340"/>
    <mergeCell ref="B341:E341"/>
    <mergeCell ref="B342:E342"/>
    <mergeCell ref="B326:E326"/>
    <mergeCell ref="B327:E327"/>
    <mergeCell ref="B328:E328"/>
    <mergeCell ref="B329:E329"/>
    <mergeCell ref="B330:E330"/>
    <mergeCell ref="B331:E331"/>
    <mergeCell ref="B332:E332"/>
    <mergeCell ref="B333:E333"/>
    <mergeCell ref="B334:E334"/>
    <mergeCell ref="A7:I7"/>
    <mergeCell ref="B229:E229"/>
    <mergeCell ref="B235:E235"/>
    <mergeCell ref="B258:E258"/>
    <mergeCell ref="B257:E257"/>
    <mergeCell ref="I215:I216"/>
    <mergeCell ref="B227:E227"/>
    <mergeCell ref="B230:E230"/>
    <mergeCell ref="B231:E231"/>
    <mergeCell ref="B217:E217"/>
    <mergeCell ref="B218:E218"/>
    <mergeCell ref="B219:E219"/>
    <mergeCell ref="A215:A216"/>
    <mergeCell ref="B215:E216"/>
    <mergeCell ref="H215:H216"/>
    <mergeCell ref="F215:F216"/>
    <mergeCell ref="B241:E241"/>
    <mergeCell ref="B242:E242"/>
    <mergeCell ref="B243:E243"/>
    <mergeCell ref="B244:E244"/>
    <mergeCell ref="B245:E245"/>
    <mergeCell ref="B246:E246"/>
    <mergeCell ref="B247:E247"/>
    <mergeCell ref="B248:E248"/>
    <mergeCell ref="A8:I8"/>
    <mergeCell ref="H91:H92"/>
    <mergeCell ref="B52:E52"/>
    <mergeCell ref="B53:E53"/>
    <mergeCell ref="B54:E54"/>
    <mergeCell ref="B80:E80"/>
    <mergeCell ref="I91:I92"/>
    <mergeCell ref="B101:E101"/>
    <mergeCell ref="B158:E158"/>
    <mergeCell ref="A123:I123"/>
    <mergeCell ref="A90:I90"/>
    <mergeCell ref="A155:I155"/>
    <mergeCell ref="B108:E108"/>
    <mergeCell ref="A122:H122"/>
    <mergeCell ref="F124:F125"/>
    <mergeCell ref="A91:A92"/>
    <mergeCell ref="F91:F92"/>
    <mergeCell ref="B141:E141"/>
    <mergeCell ref="B142:E142"/>
    <mergeCell ref="B143:E143"/>
    <mergeCell ref="B144:E144"/>
    <mergeCell ref="B145:E145"/>
    <mergeCell ref="B135:E135"/>
    <mergeCell ref="H156:H157"/>
    <mergeCell ref="I156:I157"/>
    <mergeCell ref="B137:E137"/>
    <mergeCell ref="H170:H171"/>
    <mergeCell ref="I170:I171"/>
    <mergeCell ref="B128:E128"/>
    <mergeCell ref="B124:E125"/>
    <mergeCell ref="B166:E166"/>
    <mergeCell ref="A154:H154"/>
    <mergeCell ref="B149:E149"/>
    <mergeCell ref="B150:E150"/>
    <mergeCell ref="B152:E152"/>
    <mergeCell ref="B161:E161"/>
    <mergeCell ref="B162:E162"/>
    <mergeCell ref="B130:E130"/>
    <mergeCell ref="B136:E136"/>
    <mergeCell ref="B134:E134"/>
    <mergeCell ref="B167:E167"/>
    <mergeCell ref="B159:E159"/>
    <mergeCell ref="B139:E139"/>
    <mergeCell ref="A170:A171"/>
    <mergeCell ref="B170:E171"/>
    <mergeCell ref="F170:F171"/>
    <mergeCell ref="G170:G171"/>
    <mergeCell ref="B151:E151"/>
    <mergeCell ref="B56:E56"/>
    <mergeCell ref="B57:E57"/>
    <mergeCell ref="B63:E63"/>
    <mergeCell ref="B64:E64"/>
    <mergeCell ref="B65:E65"/>
    <mergeCell ref="B66:E66"/>
    <mergeCell ref="B67:E67"/>
    <mergeCell ref="B74:E74"/>
    <mergeCell ref="B71:E71"/>
    <mergeCell ref="B60:E60"/>
    <mergeCell ref="B61:E61"/>
    <mergeCell ref="B68:E68"/>
    <mergeCell ref="B69:E69"/>
    <mergeCell ref="B70:E70"/>
    <mergeCell ref="B72:E72"/>
    <mergeCell ref="B73:E73"/>
    <mergeCell ref="B79:E79"/>
    <mergeCell ref="B82:E82"/>
    <mergeCell ref="B205:E205"/>
    <mergeCell ref="B211:E211"/>
    <mergeCell ref="B94:E94"/>
    <mergeCell ref="B160:E160"/>
    <mergeCell ref="B120:E120"/>
    <mergeCell ref="B111:E111"/>
    <mergeCell ref="B114:E114"/>
    <mergeCell ref="B91:E92"/>
    <mergeCell ref="B119:E119"/>
    <mergeCell ref="B97:E97"/>
    <mergeCell ref="B105:E105"/>
    <mergeCell ref="B106:E106"/>
    <mergeCell ref="B109:E109"/>
    <mergeCell ref="B121:E121"/>
    <mergeCell ref="B164:E164"/>
    <mergeCell ref="B172:E172"/>
    <mergeCell ref="B173:E173"/>
    <mergeCell ref="B174:E174"/>
    <mergeCell ref="B175:E175"/>
    <mergeCell ref="B177:E177"/>
    <mergeCell ref="B165:E165"/>
    <mergeCell ref="B153:E153"/>
    <mergeCell ref="F43:F44"/>
    <mergeCell ref="B77:E77"/>
    <mergeCell ref="B85:E85"/>
    <mergeCell ref="B50:E50"/>
    <mergeCell ref="B51:E51"/>
    <mergeCell ref="H43:H44"/>
    <mergeCell ref="B81:E81"/>
    <mergeCell ref="B78:E78"/>
    <mergeCell ref="A169:I169"/>
    <mergeCell ref="B140:E140"/>
    <mergeCell ref="B138:E138"/>
    <mergeCell ref="B132:E132"/>
    <mergeCell ref="A124:A125"/>
    <mergeCell ref="A156:A157"/>
    <mergeCell ref="H124:H125"/>
    <mergeCell ref="I124:I125"/>
    <mergeCell ref="B126:E126"/>
    <mergeCell ref="B147:E147"/>
    <mergeCell ref="I43:I44"/>
    <mergeCell ref="B58:E58"/>
    <mergeCell ref="B59:E59"/>
    <mergeCell ref="B107:E107"/>
    <mergeCell ref="B104:E104"/>
    <mergeCell ref="B75:E75"/>
    <mergeCell ref="B43:E44"/>
    <mergeCell ref="B76:E76"/>
    <mergeCell ref="B62:E62"/>
    <mergeCell ref="A9:A10"/>
    <mergeCell ref="B20:E20"/>
    <mergeCell ref="B21:E21"/>
    <mergeCell ref="B25:E25"/>
    <mergeCell ref="B22:E22"/>
    <mergeCell ref="B28:E28"/>
    <mergeCell ref="B55:E55"/>
    <mergeCell ref="B12:E12"/>
    <mergeCell ref="B11:E11"/>
    <mergeCell ref="B31:E31"/>
    <mergeCell ref="B35:E35"/>
    <mergeCell ref="B26:E26"/>
    <mergeCell ref="B29:E29"/>
    <mergeCell ref="B32:E32"/>
    <mergeCell ref="B23:E23"/>
    <mergeCell ref="B34:E34"/>
    <mergeCell ref="A41:H41"/>
    <mergeCell ref="A43:A44"/>
    <mergeCell ref="B47:E47"/>
    <mergeCell ref="B48:E48"/>
    <mergeCell ref="B49:E49"/>
    <mergeCell ref="B176:E176"/>
    <mergeCell ref="G43:G44"/>
    <mergeCell ref="A42:I42"/>
    <mergeCell ref="I9:I10"/>
    <mergeCell ref="B16:E16"/>
    <mergeCell ref="B17:E17"/>
    <mergeCell ref="B18:E18"/>
    <mergeCell ref="B19:E19"/>
    <mergeCell ref="B45:E45"/>
    <mergeCell ref="B46:E46"/>
    <mergeCell ref="G9:G10"/>
    <mergeCell ref="H9:H10"/>
    <mergeCell ref="B13:E13"/>
    <mergeCell ref="B14:E14"/>
    <mergeCell ref="B9:E10"/>
    <mergeCell ref="F9:F10"/>
    <mergeCell ref="B15:E15"/>
    <mergeCell ref="B30:E30"/>
    <mergeCell ref="B33:E33"/>
    <mergeCell ref="B36:E36"/>
    <mergeCell ref="B37:E37"/>
    <mergeCell ref="B39:E39"/>
    <mergeCell ref="B38:E38"/>
    <mergeCell ref="B40:E40"/>
    <mergeCell ref="B83:E83"/>
    <mergeCell ref="B110:E110"/>
    <mergeCell ref="B84:E84"/>
    <mergeCell ref="F156:F157"/>
    <mergeCell ref="G156:G157"/>
    <mergeCell ref="B95:E95"/>
    <mergeCell ref="B96:E96"/>
    <mergeCell ref="B93:E93"/>
    <mergeCell ref="B98:E98"/>
    <mergeCell ref="B99:E99"/>
    <mergeCell ref="B100:E100"/>
    <mergeCell ref="B102:E102"/>
    <mergeCell ref="B103:E103"/>
    <mergeCell ref="B156:E157"/>
    <mergeCell ref="B146:E146"/>
    <mergeCell ref="B148:E148"/>
    <mergeCell ref="B118:E118"/>
    <mergeCell ref="G124:G125"/>
    <mergeCell ref="B127:E127"/>
    <mergeCell ref="B86:E86"/>
    <mergeCell ref="B87:E87"/>
    <mergeCell ref="B88:E88"/>
    <mergeCell ref="A89:H89"/>
    <mergeCell ref="G91:G92"/>
    <mergeCell ref="A445:H445"/>
    <mergeCell ref="A446:I446"/>
    <mergeCell ref="A267:H267"/>
    <mergeCell ref="B233:E233"/>
    <mergeCell ref="B234:E234"/>
    <mergeCell ref="B236:E236"/>
    <mergeCell ref="B259:E259"/>
    <mergeCell ref="B261:E261"/>
    <mergeCell ref="B262:E262"/>
    <mergeCell ref="B260:E260"/>
    <mergeCell ref="B294:E294"/>
    <mergeCell ref="B307:E307"/>
    <mergeCell ref="B308:E308"/>
    <mergeCell ref="B309:E309"/>
    <mergeCell ref="B310:E310"/>
    <mergeCell ref="B311:E311"/>
    <mergeCell ref="B317:E317"/>
    <mergeCell ref="B312:E312"/>
    <mergeCell ref="A273:I273"/>
    <mergeCell ref="A279:I279"/>
    <mergeCell ref="B274:E274"/>
    <mergeCell ref="B277:E277"/>
    <mergeCell ref="F278:H278"/>
    <mergeCell ref="B300:E300"/>
    <mergeCell ref="A168:H168"/>
    <mergeCell ref="B184:E184"/>
    <mergeCell ref="B212:E212"/>
    <mergeCell ref="B228:E228"/>
    <mergeCell ref="B226:E226"/>
    <mergeCell ref="B194:E194"/>
    <mergeCell ref="B442:E442"/>
    <mergeCell ref="B419:E420"/>
    <mergeCell ref="B421:E421"/>
    <mergeCell ref="B220:E220"/>
    <mergeCell ref="B221:E221"/>
    <mergeCell ref="B222:E222"/>
    <mergeCell ref="B195:E195"/>
    <mergeCell ref="B196:E196"/>
    <mergeCell ref="B288:E288"/>
    <mergeCell ref="B297:E297"/>
    <mergeCell ref="B298:E298"/>
    <mergeCell ref="B319:E319"/>
    <mergeCell ref="B320:E320"/>
    <mergeCell ref="B291:E291"/>
    <mergeCell ref="B292:E292"/>
    <mergeCell ref="B293:E293"/>
    <mergeCell ref="B306:E306"/>
    <mergeCell ref="B323:H323"/>
    <mergeCell ref="A450:I450"/>
    <mergeCell ref="B223:E223"/>
    <mergeCell ref="B232:E232"/>
    <mergeCell ref="A214:I214"/>
    <mergeCell ref="B204:E204"/>
    <mergeCell ref="B206:E206"/>
    <mergeCell ref="B207:E207"/>
    <mergeCell ref="B208:E208"/>
    <mergeCell ref="B209:E209"/>
    <mergeCell ref="B210:E210"/>
    <mergeCell ref="G215:G216"/>
    <mergeCell ref="B224:E224"/>
    <mergeCell ref="B295:E295"/>
    <mergeCell ref="B296:E296"/>
    <mergeCell ref="B289:E289"/>
    <mergeCell ref="B290:E290"/>
    <mergeCell ref="B354:E354"/>
    <mergeCell ref="A419:A420"/>
    <mergeCell ref="A418:I418"/>
    <mergeCell ref="I419:I420"/>
    <mergeCell ref="H419:H420"/>
    <mergeCell ref="G419:G420"/>
    <mergeCell ref="F419:F420"/>
    <mergeCell ref="B286:E286"/>
    <mergeCell ref="A324:I324"/>
    <mergeCell ref="B275:E275"/>
    <mergeCell ref="B276:E276"/>
    <mergeCell ref="B313:E313"/>
    <mergeCell ref="B314:E314"/>
    <mergeCell ref="B315:E315"/>
    <mergeCell ref="B316:E316"/>
    <mergeCell ref="B318:E318"/>
    <mergeCell ref="B321:E321"/>
    <mergeCell ref="B322:E322"/>
    <mergeCell ref="B305:E305"/>
    <mergeCell ref="B299:E299"/>
    <mergeCell ref="B302:E302"/>
    <mergeCell ref="B303:E303"/>
    <mergeCell ref="B304:E304"/>
    <mergeCell ref="B283:E283"/>
    <mergeCell ref="B284:E284"/>
    <mergeCell ref="B285:E285"/>
    <mergeCell ref="B287:E287"/>
    <mergeCell ref="B301:E301"/>
    <mergeCell ref="B278:E278"/>
    <mergeCell ref="B280:E280"/>
    <mergeCell ref="B281:E281"/>
    <mergeCell ref="B282:E282"/>
    <mergeCell ref="B401:E401"/>
    <mergeCell ref="B402:E402"/>
    <mergeCell ref="B411:E411"/>
    <mergeCell ref="B412:E412"/>
    <mergeCell ref="B413:E413"/>
    <mergeCell ref="B414:E414"/>
    <mergeCell ref="B415:E415"/>
    <mergeCell ref="B407:E407"/>
    <mergeCell ref="B408:E408"/>
    <mergeCell ref="B409:E409"/>
    <mergeCell ref="B410:E410"/>
    <mergeCell ref="B368:E368"/>
    <mergeCell ref="B369:E369"/>
    <mergeCell ref="B370:E370"/>
    <mergeCell ref="B371:E371"/>
    <mergeCell ref="B372:E372"/>
    <mergeCell ref="B373:E373"/>
    <mergeCell ref="B380:E380"/>
    <mergeCell ref="B374:E374"/>
    <mergeCell ref="B375:E375"/>
    <mergeCell ref="B376:E376"/>
    <mergeCell ref="B377:E377"/>
    <mergeCell ref="B378:E378"/>
    <mergeCell ref="B379:E379"/>
    <mergeCell ref="B381:E381"/>
    <mergeCell ref="B384:E384"/>
    <mergeCell ref="B382:E382"/>
    <mergeCell ref="B383:E383"/>
    <mergeCell ref="A6:I6"/>
    <mergeCell ref="A5:I5"/>
    <mergeCell ref="A4:I4"/>
    <mergeCell ref="A1:I1"/>
    <mergeCell ref="A447:I447"/>
    <mergeCell ref="B24:E24"/>
    <mergeCell ref="B417:H417"/>
    <mergeCell ref="B389:E389"/>
    <mergeCell ref="B390:E390"/>
    <mergeCell ref="B391:E391"/>
    <mergeCell ref="B392:E392"/>
    <mergeCell ref="B393:E393"/>
    <mergeCell ref="B403:E403"/>
    <mergeCell ref="B385:E385"/>
    <mergeCell ref="B386:E386"/>
    <mergeCell ref="B387:E387"/>
    <mergeCell ref="B388:E388"/>
    <mergeCell ref="B404:H404"/>
    <mergeCell ref="A405:I405"/>
    <mergeCell ref="B406:E406"/>
  </mergeCells>
  <phoneticPr fontId="7" type="noConversion"/>
  <printOptions horizontalCentered="1"/>
  <pageMargins left="0.25" right="0.25" top="0.85" bottom="0.5" header="0.3" footer="0.3"/>
  <pageSetup paperSize="3" scale="97" fitToHeight="0" orientation="portrait" r:id="rId1"/>
  <headerFooter>
    <oddHeader xml:space="preserve">&amp;R
</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218792-0243-41C2-B7FC-1F127BF86B1B}">
  <dimension ref="A1"/>
  <sheetViews>
    <sheetView workbookViewId="0">
      <selection activeCell="R18" sqref="R18"/>
    </sheetView>
  </sheetViews>
  <sheetFormatPr defaultRowHeight="14.4" x14ac:dyDescent="0.3"/>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44117080EC7F984FB31AAEB0DFA8F7A3" ma:contentTypeVersion="2" ma:contentTypeDescription="Create a new document." ma:contentTypeScope="" ma:versionID="3ce30d157fb3420cfa24d826abc8d766">
  <xsd:schema xmlns:xsd="http://www.w3.org/2001/XMLSchema" xmlns:xs="http://www.w3.org/2001/XMLSchema" xmlns:p="http://schemas.microsoft.com/office/2006/metadata/properties" targetNamespace="http://schemas.microsoft.com/office/2006/metadata/properties" ma:root="true" ma:fieldsID="9abfe3f26f379ab2a533ed41fa8c29f5">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D7D6087-1F83-4467-8A00-364B841BCAE9}">
  <ds:schemaRefs>
    <ds:schemaRef ds:uri="http://schemas.microsoft.com/sharepoint/v3/contenttype/forms"/>
  </ds:schemaRefs>
</ds:datastoreItem>
</file>

<file path=customXml/itemProps2.xml><?xml version="1.0" encoding="utf-8"?>
<ds:datastoreItem xmlns:ds="http://schemas.openxmlformats.org/officeDocument/2006/customXml" ds:itemID="{BBCA42E1-077C-45A0-A93F-ABA3EADDB9EE}">
  <ds:schemaRefs>
    <ds:schemaRef ds:uri="84752067-4f4c-4d71-8600-d236b67f474f"/>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95816f5c-bb69-4756-a700-762ff5eef31f"/>
    <ds:schemaRef ds:uri="http://purl.org/dc/elements/1.1/"/>
    <ds:schemaRef ds:uri="http://schemas.microsoft.com/office/2006/metadata/properties"/>
    <ds:schemaRef ds:uri="http://www.w3.org/XML/1998/namespace"/>
    <ds:schemaRef ds:uri="http://purl.org/dc/dcmitype/"/>
    <ds:schemaRef ds:uri="a4b70bd3-010c-4c16-9753-567554a643f3"/>
    <ds:schemaRef ds:uri="7a26d48b-492f-42a5-8cb6-eec2cafae5ed"/>
  </ds:schemaRefs>
</ds:datastoreItem>
</file>

<file path=customXml/itemProps3.xml><?xml version="1.0" encoding="utf-8"?>
<ds:datastoreItem xmlns:ds="http://schemas.openxmlformats.org/officeDocument/2006/customXml" ds:itemID="{D7A44D6D-6EE8-4FBE-992C-F1A913B6205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Estimate (FDOT 12 MONTH)</vt:lpstr>
      <vt:lpstr>SOV</vt:lpstr>
      <vt:lpstr>Sheet1</vt:lpstr>
      <vt:lpstr>'Estimate (FDOT 12 MONTH)'!Print_Area</vt:lpstr>
    </vt:vector>
  </TitlesOfParts>
  <Manager/>
  <Company>KCA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Joseph Bernardini</dc:creator>
  <cp:keywords/>
  <dc:description/>
  <cp:lastModifiedBy>Adrienne Wisdom</cp:lastModifiedBy>
  <cp:revision/>
  <cp:lastPrinted>2023-10-03T18:32:49Z</cp:lastPrinted>
  <dcterms:created xsi:type="dcterms:W3CDTF">2014-10-23T20:44:50Z</dcterms:created>
  <dcterms:modified xsi:type="dcterms:W3CDTF">2023-12-08T17:53:32Z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0x01010044117080EC7F984FB31AAEB0DFA8F7A3</vt:lpwstr>
  </property>
  <property fmtid="{D5CDD505-2E9C-101B-9397-08002B2CF9AE}" pid="3" name="_dlc_DocIdItemGuid">
    <vt:lpwstr>f59b8a8e-4045-4cd4-b4a4-ad1bb594d377</vt:lpwstr>
  </property>
  <property fmtid="{D5CDD505-2E9C-101B-9397-08002B2CF9AE}" pid="4" name="MediaServiceImageTags">
    <vt:lpwstr/>
  </property>
</Properties>
</file>