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S:\Procurement Management\WORKAREA\KACEY\Active\B230041KLB - Three Oaks Parkway Extension - Phase 1 Construction\6 - Addendum\Addendum 2\"/>
    </mc:Choice>
  </mc:AlternateContent>
  <xr:revisionPtr revIDLastSave="0" documentId="8_{94FBDB6A-C472-4EB5-81EA-989D306CE1D5}" xr6:coauthVersionLast="47" xr6:coauthVersionMax="47" xr10:uidLastSave="{00000000-0000-0000-0000-000000000000}"/>
  <bookViews>
    <workbookView xWindow="28680" yWindow="120" windowWidth="29040" windowHeight="15840" tabRatio="601" xr2:uid="{00000000-000D-0000-FFFF-FFFF00000000}"/>
  </bookViews>
  <sheets>
    <sheet name="BID-PROPOSAL FORM" sheetId="4" r:id="rId1"/>
  </sheets>
  <externalReferences>
    <externalReference r:id="rId2"/>
    <externalReference r:id="rId3"/>
    <externalReference r:id="rId4"/>
  </externalReferences>
  <definedNames>
    <definedName name="_xlnm.Print_Area" localSheetId="0">'BID-PROPOSAL FORM'!$A$1:$F$140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4" l="1"/>
  <c r="F150" i="4"/>
  <c r="F149" i="4"/>
  <c r="F148" i="4"/>
  <c r="F147" i="4"/>
  <c r="F146" i="4"/>
  <c r="F145" i="4"/>
  <c r="F144" i="4"/>
  <c r="F143" i="4"/>
  <c r="F142" i="4"/>
  <c r="F141" i="4"/>
  <c r="F140" i="4"/>
  <c r="F139" i="4"/>
  <c r="F138" i="4"/>
  <c r="F137" i="4"/>
  <c r="F136" i="4"/>
  <c r="F135" i="4"/>
  <c r="F134" i="4"/>
  <c r="F151" i="4" l="1"/>
  <c r="F120" i="4"/>
  <c r="F119" i="4"/>
  <c r="F114" i="4"/>
  <c r="F113" i="4"/>
  <c r="F112" i="4"/>
  <c r="F111" i="4"/>
  <c r="F110" i="4"/>
  <c r="F91" i="4"/>
  <c r="F92" i="4"/>
  <c r="F93" i="4"/>
  <c r="F94" i="4"/>
  <c r="F95" i="4"/>
  <c r="F96" i="4"/>
  <c r="F97" i="4"/>
  <c r="F98" i="4"/>
  <c r="F99" i="4"/>
  <c r="F100" i="4"/>
  <c r="F101" i="4"/>
  <c r="F102" i="4"/>
  <c r="F103" i="4"/>
  <c r="F104" i="4"/>
  <c r="F105" i="4"/>
  <c r="D90" i="4"/>
  <c r="F90" i="4" s="1"/>
  <c r="F79" i="4"/>
  <c r="F80" i="4"/>
  <c r="F81" i="4"/>
  <c r="F82" i="4"/>
  <c r="F83" i="4"/>
  <c r="F85" i="4"/>
  <c r="F84" i="4"/>
  <c r="F78" i="4"/>
  <c r="F31" i="4"/>
  <c r="F34" i="4"/>
  <c r="F35" i="4"/>
  <c r="F36" i="4"/>
  <c r="F37" i="4"/>
  <c r="F38" i="4"/>
  <c r="F39" i="4"/>
  <c r="F51" i="4"/>
  <c r="F61" i="4"/>
  <c r="F62" i="4"/>
  <c r="F63" i="4"/>
  <c r="F64" i="4"/>
  <c r="F65" i="4"/>
  <c r="F66" i="4"/>
  <c r="F67" i="4"/>
  <c r="F68" i="4"/>
  <c r="F69" i="4"/>
  <c r="F70" i="4"/>
  <c r="F72" i="4"/>
  <c r="F73" i="4"/>
  <c r="D71" i="4"/>
  <c r="F71" i="4" s="1"/>
  <c r="D60" i="4"/>
  <c r="F60" i="4" s="1"/>
  <c r="D59" i="4"/>
  <c r="F59" i="4" s="1"/>
  <c r="D58" i="4"/>
  <c r="F58" i="4" s="1"/>
  <c r="D57" i="4"/>
  <c r="F57" i="4" s="1"/>
  <c r="D56" i="4"/>
  <c r="F56" i="4" s="1"/>
  <c r="D55" i="4"/>
  <c r="F55" i="4" s="1"/>
  <c r="D54" i="4"/>
  <c r="F54" i="4" s="1"/>
  <c r="D53" i="4"/>
  <c r="F53" i="4" s="1"/>
  <c r="D52" i="4"/>
  <c r="F52" i="4" s="1"/>
  <c r="D50" i="4"/>
  <c r="F50" i="4" s="1"/>
  <c r="D49" i="4"/>
  <c r="F49" i="4" s="1"/>
  <c r="D48" i="4"/>
  <c r="F48" i="4" s="1"/>
  <c r="D47" i="4"/>
  <c r="F47" i="4" s="1"/>
  <c r="D46" i="4"/>
  <c r="F46" i="4" s="1"/>
  <c r="D45" i="4"/>
  <c r="F45" i="4" s="1"/>
  <c r="D44" i="4"/>
  <c r="F44" i="4" s="1"/>
  <c r="D43" i="4"/>
  <c r="F43" i="4" s="1"/>
  <c r="D42" i="4"/>
  <c r="F42" i="4" s="1"/>
  <c r="D41" i="4"/>
  <c r="F41" i="4" s="1"/>
  <c r="D40" i="4"/>
  <c r="F40" i="4" s="1"/>
  <c r="D32" i="4"/>
  <c r="F32" i="4" s="1"/>
  <c r="D30" i="4"/>
  <c r="F115" i="4" l="1"/>
  <c r="F121" i="4"/>
  <c r="F86" i="4"/>
  <c r="F106" i="4"/>
  <c r="F20" i="4" l="1"/>
  <c r="F21" i="4" l="1"/>
  <c r="F22" i="4"/>
  <c r="F23" i="4"/>
  <c r="F24" i="4"/>
  <c r="F25" i="4"/>
  <c r="F26" i="4"/>
  <c r="F27" i="4"/>
  <c r="F28" i="4"/>
  <c r="F29" i="4"/>
  <c r="F30" i="4"/>
  <c r="F74" i="4" l="1"/>
  <c r="E124" i="4" l="1"/>
  <c r="E153" i="4" s="1"/>
</calcChain>
</file>

<file path=xl/sharedStrings.xml><?xml version="1.0" encoding="utf-8"?>
<sst xmlns="http://schemas.openxmlformats.org/spreadsheetml/2006/main" count="373" uniqueCount="235">
  <si>
    <t>COMPANY NAME:</t>
  </si>
  <si>
    <t>SOLICITATION:</t>
  </si>
  <si>
    <t>Item</t>
  </si>
  <si>
    <t>Description</t>
  </si>
  <si>
    <t>Unit Price</t>
  </si>
  <si>
    <t>**Quantities are not guaranteed.  Final payment will be based on actual quantities.</t>
  </si>
  <si>
    <t>(Use Words to Write Total)</t>
  </si>
  <si>
    <t>Estimated
Quantity</t>
  </si>
  <si>
    <t>Having carefully examined the Contract Documents, Contractor/Vendor proposes to furnish the following which meeting these specifications.</t>
  </si>
  <si>
    <r>
      <t xml:space="preserve">PROCUREMENT MANAGEMENT DEPARTMENT
</t>
    </r>
    <r>
      <rPr>
        <b/>
        <u/>
        <sz val="18"/>
        <rFont val="Arial"/>
        <family val="2"/>
      </rPr>
      <t>BID/PROPOSAL FORM</t>
    </r>
  </si>
  <si>
    <t xml:space="preserve">Unit of
Measure </t>
  </si>
  <si>
    <t>Extended
Amount</t>
  </si>
  <si>
    <t>101-1</t>
  </si>
  <si>
    <t>102-1</t>
  </si>
  <si>
    <t>104-10-3</t>
  </si>
  <si>
    <t>104-11</t>
  </si>
  <si>
    <t>104-15</t>
  </si>
  <si>
    <t>104-18</t>
  </si>
  <si>
    <t>104-100</t>
  </si>
  <si>
    <t>107-2</t>
  </si>
  <si>
    <t>110-1-1</t>
  </si>
  <si>
    <t>110-4-10</t>
  </si>
  <si>
    <t>120-1</t>
  </si>
  <si>
    <t>120-4</t>
  </si>
  <si>
    <t>120-6</t>
  </si>
  <si>
    <t>160-4</t>
  </si>
  <si>
    <t>285-709</t>
  </si>
  <si>
    <t>327-70-1</t>
  </si>
  <si>
    <t>334-1-13</t>
  </si>
  <si>
    <t>339-1</t>
  </si>
  <si>
    <t>400-1-2</t>
  </si>
  <si>
    <t>425-1-351</t>
  </si>
  <si>
    <t>425-1-361</t>
  </si>
  <si>
    <t>425-1-452</t>
  </si>
  <si>
    <t>425-1-461</t>
  </si>
  <si>
    <t>425-1-462</t>
  </si>
  <si>
    <t>425-1-521</t>
  </si>
  <si>
    <t>425-1-559</t>
  </si>
  <si>
    <t>425-2-41</t>
  </si>
  <si>
    <t>425-2-61</t>
  </si>
  <si>
    <t>425-2-91</t>
  </si>
  <si>
    <t>425-2-92</t>
  </si>
  <si>
    <t>425-11</t>
  </si>
  <si>
    <t>430-175-118</t>
  </si>
  <si>
    <t>430-175-124</t>
  </si>
  <si>
    <t>430-175-130</t>
  </si>
  <si>
    <t>430-175-136</t>
  </si>
  <si>
    <t>430-175-142</t>
  </si>
  <si>
    <t>430-175-148</t>
  </si>
  <si>
    <t>430-175-218</t>
  </si>
  <si>
    <t>430-982-129</t>
  </si>
  <si>
    <t>430-982-625</t>
  </si>
  <si>
    <t>520-1-10</t>
  </si>
  <si>
    <t>520-70</t>
  </si>
  <si>
    <t>522-2</t>
  </si>
  <si>
    <t>527-2</t>
  </si>
  <si>
    <t>530-3-4</t>
  </si>
  <si>
    <t>536-1-0</t>
  </si>
  <si>
    <t>536-85-24</t>
  </si>
  <si>
    <t>536-85-20</t>
  </si>
  <si>
    <t>550-10-110</t>
  </si>
  <si>
    <t>550-60-112</t>
  </si>
  <si>
    <t>570-1-2</t>
  </si>
  <si>
    <t>580-1-4</t>
  </si>
  <si>
    <t>1080-21-5</t>
  </si>
  <si>
    <t>MOBILIZATION, SURVEY, LAYOUT, AND RECORD DRAWINGS</t>
  </si>
  <si>
    <t>MAINTENANCE OF TRAFFIC</t>
  </si>
  <si>
    <t>SEDIMENT BARRIER - SILT FENCE STAKED (TYPE III)</t>
  </si>
  <si>
    <t>TURBIDITY BARRIER (FLOATING)</t>
  </si>
  <si>
    <t>SOIL TRACKING PREVENTION DEVICE</t>
  </si>
  <si>
    <t xml:space="preserve">INLET PROTECTION SYSTEM </t>
  </si>
  <si>
    <t>NPDES POLLUTION CONTROL</t>
  </si>
  <si>
    <t>MOWING (46 AC x 36 CYCLES)</t>
  </si>
  <si>
    <t>CLEARING AND GRUBBING</t>
  </si>
  <si>
    <t>REMOVAL OF EXISTING CONCRETE</t>
  </si>
  <si>
    <t>EXCAVATION REGULAR</t>
  </si>
  <si>
    <t>SUBSOIL EXCAVATION</t>
  </si>
  <si>
    <t>EMBANKMENT (ON SITE) - IN PLACE</t>
  </si>
  <si>
    <t>STABILIZATION TYPE B (12")</t>
  </si>
  <si>
    <t>OPTIONAL BASE (BASE GROUP #09)</t>
  </si>
  <si>
    <t>MILLING EXIST ASPH PAVT (1.5" AVG DEPTH)</t>
  </si>
  <si>
    <t>SUPERPAVE ASPHALTIC CONCRETE TYPE SP-12.5 STRUCTURE COURSE (2.5")</t>
  </si>
  <si>
    <t>MISCELLANEOUS ASPHALT PAVEMENT</t>
  </si>
  <si>
    <t>CONCRETE CLASS I (ENDWALLS) (INCLUDES REINFORCEMENT)</t>
  </si>
  <si>
    <t>INLETS (CURB) ( TYPE P-5) (&lt;10')</t>
  </si>
  <si>
    <t>INLETS (CURB) ( TYPE P-6) (&lt;10')</t>
  </si>
  <si>
    <t>INLETS (CURB) ( TYPE J-5) (&gt;10')</t>
  </si>
  <si>
    <t>INLETS (CURB) ( TYPE J-6) (&lt;10')</t>
  </si>
  <si>
    <t>INLETS (CURB) ( TYPE J-6) (&gt;10')</t>
  </si>
  <si>
    <t>INLETS (TYPE C) (DITCH BOTTOM) (&lt;10')</t>
  </si>
  <si>
    <t xml:space="preserve">INLETS (TYPE E) (STANDARD AND MODIFIED) </t>
  </si>
  <si>
    <t>MANHOLE (TYPE P-7T) (&lt;10')</t>
  </si>
  <si>
    <t>MANHOLE (TYPE P-8T) (&lt;10')</t>
  </si>
  <si>
    <t>MANHOLE ( TYPE P-8T) (&lt;10') (W / J BOTTOM)</t>
  </si>
  <si>
    <t>MANHOLE ( TYPE P-8T) (&gt;10') (W / J BOTTOM)</t>
  </si>
  <si>
    <t>MODIFY EXISTING DRAINAGE STRUCTURE</t>
  </si>
  <si>
    <t>PIPE CULVERT OPTIONAL MATERIAL (18" RCP)</t>
  </si>
  <si>
    <t>PIPE CULVERT OPTIONAL MATERIAL (24" RCP)</t>
  </si>
  <si>
    <t>PIPE CULVERT OPTIONAL MATERIAL (30" RCP)</t>
  </si>
  <si>
    <t>PIPE CULVERT OPTIONAL MATERIAL (36" RCP)</t>
  </si>
  <si>
    <t>PIPE CULVERT OPTIONAL MATERIAL (42" RCP)</t>
  </si>
  <si>
    <t>PIPE CULVERT OPTIONAL MATERIAL (48" RCP)</t>
  </si>
  <si>
    <t>PIPE CULVERT OPTIONAL MATERIAL (23" x 14" ERCP)</t>
  </si>
  <si>
    <t>MITERED END SECTION (24")</t>
  </si>
  <si>
    <t>MITERED END SECTION (23" x 14")</t>
  </si>
  <si>
    <t>CONCRETE CURB AND GUTTER (TYPE F)</t>
  </si>
  <si>
    <t>CONCRETE TRAFFIC SEPARATOR, SPECIAL VARIABLE WIDTH</t>
  </si>
  <si>
    <t>SIDEWALK CONCRETE (6" THICK)</t>
  </si>
  <si>
    <t>DETECTABLE WARNINGS</t>
  </si>
  <si>
    <t>RIP RAP RUBBLE - DITCH LINING (FDOT SPECIFICATION SECTION 530)</t>
  </si>
  <si>
    <t>GUARDRAIL (ROADWAY, W-BEAM GENERAL) TL-3</t>
  </si>
  <si>
    <t>GUARDRAIL END TREATMENT - PARALLEL APPROACH TERMINAL</t>
  </si>
  <si>
    <t>GUARDRAIL END TREATMENT - TRAILING ANCHORAGE</t>
  </si>
  <si>
    <t>FENCING TYPE 'A' (5' HEIGHT)</t>
  </si>
  <si>
    <t>FENCE GATE TYPE 'A' (12' OPENING)</t>
  </si>
  <si>
    <t>PERFORMANCE TURF, SOD (BAHIA)</t>
  </si>
  <si>
    <t>LITTORAL PLANTINGS (MINIMUM 128 PLANTS PER 50 LF OF SHORELINE PLANTING AREA)</t>
  </si>
  <si>
    <t>UTILITY FIXTURE VALVE BOX ADJUST</t>
  </si>
  <si>
    <t>LS</t>
  </si>
  <si>
    <t>LF</t>
  </si>
  <si>
    <t>EA</t>
  </si>
  <si>
    <t>AC</t>
  </si>
  <si>
    <t>SY</t>
  </si>
  <si>
    <t>CY</t>
  </si>
  <si>
    <t>TN</t>
  </si>
  <si>
    <t>SF</t>
  </si>
  <si>
    <t>700-1-11</t>
  </si>
  <si>
    <t>705-10-3</t>
  </si>
  <si>
    <t>706-1-1</t>
  </si>
  <si>
    <t>710-11-101</t>
  </si>
  <si>
    <t>710-11-131</t>
  </si>
  <si>
    <t>710-11-160</t>
  </si>
  <si>
    <t>710-11-201</t>
  </si>
  <si>
    <t>710-11-290</t>
  </si>
  <si>
    <t>SINGLE POST SIGN F &amp; I  F &amp; I (LESS THAN 12 SF)</t>
  </si>
  <si>
    <t>OBJECT MARKER TYPE 3</t>
  </si>
  <si>
    <t>RETRO-REFLECTIVE/RAISED PAVEMENT MARKER</t>
  </si>
  <si>
    <t>PAINTED PAVEMENT MARKINGS, STANDARD, WHITE, SOLID, 6"</t>
  </si>
  <si>
    <t>PAINTED PAVEMENT MARKINGS,STANDARD,WHITE, 10-30 SKIP,6" WIDE</t>
  </si>
  <si>
    <t>PAINTED PAVEMENT MARKING, STANDARD, WHITE, MESSAGE,(INCLUDES BIKE SYM)</t>
  </si>
  <si>
    <t>PAINTED PAVEMENT MARKINGS, STANDARD, YELLOW, SOLID, 6"</t>
  </si>
  <si>
    <t>PAINTED PAVEMENT MARKINGS,STANDARD,YELLOW (ISLAND NOSE)</t>
  </si>
  <si>
    <t>AS</t>
  </si>
  <si>
    <t>GM</t>
  </si>
  <si>
    <t>630-2-11</t>
  </si>
  <si>
    <t xml:space="preserve">630-2-11A </t>
  </si>
  <si>
    <t>630-2-12</t>
  </si>
  <si>
    <t>630-2-12A</t>
  </si>
  <si>
    <t>633-1-123</t>
  </si>
  <si>
    <t>635-2-11</t>
  </si>
  <si>
    <t>635-2-12</t>
  </si>
  <si>
    <t>635-2-13</t>
  </si>
  <si>
    <t>639-1-122</t>
  </si>
  <si>
    <t>641-2-12</t>
  </si>
  <si>
    <t>715-1-11</t>
  </si>
  <si>
    <t>715-1-12</t>
  </si>
  <si>
    <t>715-1-13</t>
  </si>
  <si>
    <t>715-4-13</t>
  </si>
  <si>
    <t>715-7-11</t>
  </si>
  <si>
    <t>715-500-1</t>
  </si>
  <si>
    <t>CONDUIT FURNISH &amp; INSTALL (OPEN TRENCH)</t>
  </si>
  <si>
    <t>CONDUIT FURNISH &amp; INSTALL (INTERCONNECT)</t>
  </si>
  <si>
    <t>CONDUIT FURNISH &amp; INSTALL (DIRECTIONAL BORE)</t>
  </si>
  <si>
    <t>CONDUIT FURNISH &amp; INSTALL (8" DIRECTIONAL BORE INTERCONNECT)</t>
  </si>
  <si>
    <t>FIBER OPTIC CABLE, F&amp;I, UNDERGROUND (49-96 FIBERS)</t>
  </si>
  <si>
    <t>PULL &amp; SPLICE BOX, F&amp;I (13"X24" COVER)</t>
  </si>
  <si>
    <t>PULL &amp; SPLICE BOX, F&amp;I (24"X36" COVER)</t>
  </si>
  <si>
    <t>PULL &amp; SPLICE BOX, F&amp;I (30"X60" COVER)</t>
  </si>
  <si>
    <t>ELECTRICAL POWER SERVICE, F&amp;I, UNDERGROUND</t>
  </si>
  <si>
    <t>PRESTRESSED CONCRETE POLE, F&amp;I, TYPE P-11 SERVICE POLE</t>
  </si>
  <si>
    <t>LIGHTING CONDUCTORS, F&amp;I, INSULATED, (#10 AWG OR UNDER)</t>
  </si>
  <si>
    <t>LIGHTING CONDUCTORS, F&amp;I, INSULATED, (#8 - #6  AWG)</t>
  </si>
  <si>
    <t>LIGHTING CONDUCTORS, F&amp;I, INSULATED, (#4 - #2 AWG)</t>
  </si>
  <si>
    <t xml:space="preserve">LIGHT POLE COMPLETE, FURNISH &amp; INSTALL STANDRAD POLE AND FOUNDATION </t>
  </si>
  <si>
    <t>LOAD CENTER, F&amp;I, SECONDARY VOLTAGE</t>
  </si>
  <si>
    <t>POLE CABLE DISTRIBUTION SYSTEM, CONVENTIONAL</t>
  </si>
  <si>
    <t>410-BC1</t>
  </si>
  <si>
    <t>400-2-1</t>
  </si>
  <si>
    <t>30" CL 52 D.I. PIPE WITH DOUBLE CEMENT LINING</t>
  </si>
  <si>
    <t>48" X 0.375" WALL STEEL CASING PIPE</t>
  </si>
  <si>
    <t>30" GATE VALVE</t>
  </si>
  <si>
    <t>AIR RELIEF VALVE WITH BOX</t>
  </si>
  <si>
    <t>BACTERIAL SAMPLE POINT</t>
  </si>
  <si>
    <t>PRECAST CONCRETE BOX CULVERT - 3-10x10 BOX CULVERTS</t>
  </si>
  <si>
    <t>CLASS II CONCRETE (CULVERTS) - 2-8'x3' BOX CULVERTS</t>
  </si>
  <si>
    <t>ASPHALTIC CONCRETE FRICTION COURSE, TRAFFIC C, FC-12.5, PG 76-22 (1.5")</t>
  </si>
  <si>
    <t>B230041KLB - Three Oaks Parkway Extension - Phase 1 Construction</t>
  </si>
  <si>
    <t>Three Oaks Parkway Extension - Phase I Construction</t>
  </si>
  <si>
    <t>1050-51230</t>
  </si>
  <si>
    <t>1050-61148</t>
  </si>
  <si>
    <t>1080-24130</t>
  </si>
  <si>
    <t>1080-26130</t>
  </si>
  <si>
    <t>1080-33130</t>
  </si>
  <si>
    <t xml:space="preserve">                    ADDENDUM 2</t>
  </si>
  <si>
    <t>Category 1 - Roadway</t>
  </si>
  <si>
    <t xml:space="preserve">Category 2 - Signing &amp; Striping </t>
  </si>
  <si>
    <t>Category 3 - Lighting</t>
  </si>
  <si>
    <t>Category 4 - Utilites</t>
  </si>
  <si>
    <t xml:space="preserve">Category 5 - Box Culverts </t>
  </si>
  <si>
    <t>BASE BID SUMMARY</t>
  </si>
  <si>
    <t>PROJECT BASE BID TOTAL</t>
  </si>
  <si>
    <r>
      <t xml:space="preserve">PRICING                                                                                                                                                                                                                                                                                                                                                                                                                                                         
Pricing shall be inclusive of all labor, equipment, supplies, overhead, profit, material, and any other incidental costs required to perform and complete all work as specified in the Contract Documents.  Quantities are not guaranteed.  Final payment will be based on actual quantities.   Any material deviation dependent on field conditions is at owners discrection and at no additional cost to owner.  All Unit Prices will be bid at the nearest whole penny.  The Excel document contains formulas for convenience, however it is the Contractor’s responsibility to verify all pricing and calculations are CORRECT.  Lee County is not responsible for errors in formulas or calculations contained within Excel document(s).   
REMINDER  
</t>
    </r>
    <r>
      <rPr>
        <b/>
        <sz val="11"/>
        <color rgb="FFFF0000"/>
        <rFont val="Arial"/>
        <family val="2"/>
      </rPr>
      <t xml:space="preserve">Bidders are required to bid on ALL base bid line items (Categories 1, 2, 3, 4 and 5) and MUST select to bid on all items under the "Alternate - Category 1 - Roadway" section in order to be considered for award of this bid.  
</t>
    </r>
    <r>
      <rPr>
        <b/>
        <sz val="11"/>
        <rFont val="Arial"/>
        <family val="2"/>
      </rPr>
      <t xml:space="preserve">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PLEASE ENSURE you have provided a printed copy of the Bid Schedule with your hard copy submission packages and provided the excel version with your digital submission package.</t>
    </r>
  </si>
  <si>
    <t>ALTERNATE</t>
  </si>
  <si>
    <t>A104-10-3</t>
  </si>
  <si>
    <t>A104-18</t>
  </si>
  <si>
    <t>A110-1-1</t>
  </si>
  <si>
    <t>A120-6</t>
  </si>
  <si>
    <t>A160-4</t>
  </si>
  <si>
    <t>A285-709</t>
  </si>
  <si>
    <t>A334-1-13</t>
  </si>
  <si>
    <t>A33-7-87</t>
  </si>
  <si>
    <t>A425-1-351</t>
  </si>
  <si>
    <t>A425-2-61</t>
  </si>
  <si>
    <t>A430-175-118</t>
  </si>
  <si>
    <t>A430-175-136</t>
  </si>
  <si>
    <t>A520-1-10</t>
  </si>
  <si>
    <t>A520-70</t>
  </si>
  <si>
    <t>A522-2</t>
  </si>
  <si>
    <t>A527-2</t>
  </si>
  <si>
    <t>A570-1-2</t>
  </si>
  <si>
    <t xml:space="preserve">ALTERNATE INSTRUCTIONS: Bidders are to complete Alternate "CATEGORY 1 - ROADWAY" in addition to ALL above Base Bid Line items </t>
  </si>
  <si>
    <t>PROJECT BASE BID TOTAL:</t>
  </si>
  <si>
    <t>ALTERNATE PROJECT TOTAL:</t>
  </si>
  <si>
    <t>SUBTOTAL:  CATEGORY 1 - ROADWAY ITEMS</t>
  </si>
  <si>
    <t>SUBTOTAL:  CATEGORY 2 - SIGNING &amp; STRIPING</t>
  </si>
  <si>
    <t>SUBTOTAL:  CATEGORY 3 - LIGHTING</t>
  </si>
  <si>
    <t>SUBTOTAL: CATEGORY 4 - UTILITES</t>
  </si>
  <si>
    <t>SUBTOTAL:  CATEGORY 5 - BOX CULVERTS</t>
  </si>
  <si>
    <t>Turn Lane used  with these additional / deleted quantities</t>
  </si>
  <si>
    <t>ALTERNATE PROJECT TOTAL (BASE BID + ALTERNATE)</t>
  </si>
  <si>
    <t>ALTERNATE BID SUMMARY</t>
  </si>
  <si>
    <t>ALTERNATE to CATEGORY 1 - ROADWAY TOTAL</t>
  </si>
  <si>
    <t>ALTERNATE to "CATEGORY 1 - ROADWAY"</t>
  </si>
  <si>
    <t>120-6A</t>
  </si>
  <si>
    <t>EMBANKMENT (OFF SITE) - IN 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</si>
</sst>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00"/>
    <numFmt numFmtId="166" formatCode="#,##0.0"/>
  </numFmts>
  <fonts count="32">
    <font>
      <sz val="10"/>
      <name val="Arial"/>
    </font>
    <font>
      <sz val="11"/>
      <color theme="1"/>
      <name val="Calibri"/>
      <family val="2"/>
      <scheme val="minor"/>
    </font>
    <font>
      <sz val="10"/>
      <name val="Arial"/>
      <family val="2"/>
    </font>
    <font>
      <sz val="12"/>
      <name val="Arial"/>
      <family val="2"/>
    </font>
    <font>
      <sz val="10"/>
      <name val="Arial"/>
      <family val="2"/>
    </font>
    <font>
      <sz val="18"/>
      <name val="Arial"/>
      <family val="2"/>
    </font>
    <font>
      <b/>
      <u/>
      <sz val="18"/>
      <name val="Arial"/>
      <family val="2"/>
    </font>
    <font>
      <sz val="9"/>
      <name val="Arial"/>
      <family val="2"/>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sz val="14"/>
      <name val="FDOT"/>
    </font>
    <font>
      <b/>
      <i/>
      <sz val="16"/>
      <color theme="1"/>
      <name val="Arial"/>
      <family val="2"/>
    </font>
    <font>
      <b/>
      <sz val="14"/>
      <color theme="1"/>
      <name val="Arial"/>
      <family val="2"/>
    </font>
    <font>
      <b/>
      <sz val="18"/>
      <name val="Arial"/>
      <family val="2"/>
    </font>
    <font>
      <sz val="10"/>
      <color theme="1"/>
      <name val="Arial"/>
      <family val="2"/>
    </font>
    <font>
      <sz val="11"/>
      <name val="Arial"/>
      <family val="2"/>
    </font>
    <font>
      <b/>
      <sz val="11"/>
      <name val="Arial"/>
      <family val="2"/>
    </font>
    <font>
      <sz val="10"/>
      <name val="Arial"/>
    </font>
    <font>
      <b/>
      <sz val="11"/>
      <color rgb="FFFF0000"/>
      <name val="Arial"/>
      <family val="2"/>
    </font>
    <font>
      <b/>
      <sz val="18"/>
      <color rgb="FFFF0000"/>
      <name val="Arial"/>
      <family val="2"/>
    </font>
    <font>
      <sz val="12"/>
      <name val="FDOT"/>
    </font>
    <font>
      <b/>
      <i/>
      <sz val="16"/>
      <name val="Arial"/>
      <family val="2"/>
    </font>
    <font>
      <b/>
      <i/>
      <sz val="14"/>
      <color rgb="FFFF0000"/>
      <name val="Arial"/>
      <family val="2"/>
    </font>
    <font>
      <b/>
      <i/>
      <sz val="14"/>
      <name val="Arial"/>
      <family val="2"/>
    </font>
    <font>
      <b/>
      <sz val="9"/>
      <name val="Arial"/>
      <family val="2"/>
    </font>
    <font>
      <sz val="12"/>
      <color rgb="FFFF0000"/>
      <name val="Arial"/>
      <family val="2"/>
    </font>
    <font>
      <sz val="12"/>
      <color rgb="FFFF0000"/>
      <name val="FDOT"/>
    </font>
  </fonts>
  <fills count="11">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5">
    <xf numFmtId="0" fontId="0" fillId="0" borderId="0"/>
    <xf numFmtId="0" fontId="4" fillId="0" borderId="0"/>
    <xf numFmtId="0" fontId="4" fillId="0" borderId="0"/>
    <xf numFmtId="0" fontId="1" fillId="0" borderId="0"/>
    <xf numFmtId="44" fontId="22" fillId="0" borderId="0" applyFont="0" applyFill="0" applyBorder="0" applyAlignment="0" applyProtection="0"/>
  </cellStyleXfs>
  <cellXfs count="124">
    <xf numFmtId="0" fontId="0" fillId="0" borderId="0" xfId="0"/>
    <xf numFmtId="0" fontId="3" fillId="0" borderId="0" xfId="0" applyFont="1"/>
    <xf numFmtId="0" fontId="0" fillId="0" borderId="0" xfId="0" applyAlignment="1">
      <alignment vertical="center"/>
    </xf>
    <xf numFmtId="44" fontId="0" fillId="0" borderId="0" xfId="0" applyNumberFormat="1" applyAlignment="1">
      <alignment horizontal="center" vertical="center"/>
    </xf>
    <xf numFmtId="44" fontId="3" fillId="0" borderId="0" xfId="0" applyNumberFormat="1" applyFont="1"/>
    <xf numFmtId="44" fontId="3" fillId="0" borderId="0" xfId="0" applyNumberFormat="1" applyFont="1" applyAlignment="1">
      <alignment horizontal="left"/>
    </xf>
    <xf numFmtId="0" fontId="0" fillId="0" borderId="0" xfId="0" applyAlignment="1">
      <alignment horizontal="center"/>
    </xf>
    <xf numFmtId="0" fontId="4" fillId="0" borderId="0" xfId="0" applyFont="1" applyAlignment="1">
      <alignment horizontal="left" vertical="top" wrapText="1"/>
    </xf>
    <xf numFmtId="0" fontId="9" fillId="0" borderId="0" xfId="0" applyFont="1"/>
    <xf numFmtId="0" fontId="10" fillId="0" borderId="0" xfId="0" applyFont="1"/>
    <xf numFmtId="0" fontId="0" fillId="0" borderId="7" xfId="0" applyBorder="1"/>
    <xf numFmtId="0" fontId="0" fillId="0" borderId="10" xfId="0" applyBorder="1"/>
    <xf numFmtId="44" fontId="4" fillId="0" borderId="11" xfId="0" applyNumberFormat="1" applyFont="1" applyBorder="1" applyAlignment="1">
      <alignment horizontal="center" vertical="center"/>
    </xf>
    <xf numFmtId="0" fontId="4" fillId="0" borderId="11" xfId="0" applyFont="1" applyBorder="1" applyAlignment="1">
      <alignment horizontal="left" vertical="top" wrapText="1"/>
    </xf>
    <xf numFmtId="44" fontId="15" fillId="3" borderId="1" xfId="0" applyNumberFormat="1" applyFont="1" applyFill="1" applyBorder="1" applyAlignment="1">
      <alignment horizontal="right" vertical="center"/>
    </xf>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164" fontId="2" fillId="7" borderId="1" xfId="0" applyNumberFormat="1" applyFont="1" applyFill="1" applyBorder="1" applyAlignment="1">
      <alignment horizontal="center" vertical="center" wrapText="1"/>
    </xf>
    <xf numFmtId="0" fontId="0" fillId="0" borderId="1" xfId="0" applyBorder="1"/>
    <xf numFmtId="0" fontId="0" fillId="0" borderId="3" xfId="0" applyBorder="1"/>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14" fillId="6" borderId="1" xfId="0" applyFont="1" applyFill="1" applyBorder="1" applyAlignment="1">
      <alignment horizontal="center" vertical="center"/>
    </xf>
    <xf numFmtId="44" fontId="14" fillId="6" borderId="1" xfId="0" applyNumberFormat="1" applyFont="1" applyFill="1" applyBorder="1" applyAlignment="1">
      <alignment horizontal="center" vertical="center"/>
    </xf>
    <xf numFmtId="0" fontId="14" fillId="6" borderId="1" xfId="0" applyFont="1" applyFill="1" applyBorder="1" applyAlignment="1">
      <alignment horizontal="center" vertical="center" wrapText="1"/>
    </xf>
    <xf numFmtId="0" fontId="14" fillId="6" borderId="12" xfId="0" applyFont="1" applyFill="1" applyBorder="1" applyAlignment="1">
      <alignment horizontal="center" vertical="center"/>
    </xf>
    <xf numFmtId="44" fontId="14" fillId="6" borderId="1" xfId="0" applyNumberFormat="1" applyFont="1" applyFill="1" applyBorder="1" applyAlignment="1">
      <alignment horizontal="center" vertical="center" wrapText="1"/>
    </xf>
    <xf numFmtId="0" fontId="21" fillId="0" borderId="10" xfId="0" applyFont="1" applyBorder="1"/>
    <xf numFmtId="0" fontId="3" fillId="0" borderId="15" xfId="0" applyFont="1" applyBorder="1" applyAlignment="1">
      <alignment horizontal="center" vertical="center"/>
    </xf>
    <xf numFmtId="0" fontId="3" fillId="0" borderId="17" xfId="0" applyFont="1" applyBorder="1" applyAlignment="1">
      <alignment horizontal="center" vertical="center"/>
    </xf>
    <xf numFmtId="3" fontId="3" fillId="0" borderId="17" xfId="0" applyNumberFormat="1" applyFont="1" applyBorder="1" applyAlignment="1">
      <alignment horizontal="center" vertical="center"/>
    </xf>
    <xf numFmtId="44" fontId="25" fillId="0" borderId="1" xfId="0" applyNumberFormat="1" applyFont="1" applyBorder="1" applyAlignment="1">
      <alignment horizontal="right"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166" fontId="3" fillId="0" borderId="1" xfId="0" applyNumberFormat="1" applyFont="1" applyBorder="1" applyAlignment="1">
      <alignment horizontal="center" vertical="center"/>
    </xf>
    <xf numFmtId="0" fontId="3" fillId="0" borderId="16" xfId="0" applyFont="1" applyBorder="1" applyAlignment="1">
      <alignment horizontal="center"/>
    </xf>
    <xf numFmtId="0" fontId="3" fillId="0" borderId="18" xfId="0" applyFont="1" applyBorder="1" applyAlignment="1">
      <alignment horizontal="center" vertical="center"/>
    </xf>
    <xf numFmtId="0" fontId="3" fillId="0" borderId="14" xfId="0" applyFont="1" applyBorder="1" applyAlignment="1">
      <alignment horizontal="center" vertical="center"/>
    </xf>
    <xf numFmtId="3" fontId="3" fillId="0" borderId="14" xfId="0" applyNumberFormat="1" applyFont="1" applyBorder="1" applyAlignment="1">
      <alignment horizontal="center" vertical="center"/>
    </xf>
    <xf numFmtId="165" fontId="3" fillId="0" borderId="1" xfId="0" applyNumberFormat="1" applyFont="1" applyBorder="1" applyAlignment="1">
      <alignment horizontal="center" vertical="center"/>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wrapText="1"/>
    </xf>
    <xf numFmtId="0" fontId="3" fillId="0" borderId="1" xfId="0" applyFont="1" applyBorder="1" applyAlignment="1">
      <alignment horizontal="left" wrapText="1"/>
    </xf>
    <xf numFmtId="0" fontId="3" fillId="0" borderId="14" xfId="0" applyFont="1" applyBorder="1" applyAlignment="1">
      <alignment horizontal="center"/>
    </xf>
    <xf numFmtId="3" fontId="3" fillId="0" borderId="14" xfId="0" applyNumberFormat="1" applyFont="1" applyBorder="1" applyAlignment="1">
      <alignment horizontal="center"/>
    </xf>
    <xf numFmtId="0" fontId="3" fillId="0" borderId="1" xfId="0" applyFont="1" applyBorder="1" applyAlignment="1">
      <alignment horizontal="center"/>
    </xf>
    <xf numFmtId="3" fontId="3" fillId="0" borderId="1" xfId="0" applyNumberFormat="1" applyFont="1" applyBorder="1" applyAlignment="1">
      <alignment horizontal="center"/>
    </xf>
    <xf numFmtId="0" fontId="3" fillId="0" borderId="19" xfId="0" applyFont="1" applyBorder="1" applyAlignment="1">
      <alignment horizontal="center"/>
    </xf>
    <xf numFmtId="0" fontId="3" fillId="0" borderId="12" xfId="0" applyFont="1" applyBorder="1" applyAlignment="1">
      <alignment horizontal="center"/>
    </xf>
    <xf numFmtId="3" fontId="3" fillId="0" borderId="12" xfId="0" applyNumberFormat="1" applyFont="1" applyBorder="1" applyAlignment="1">
      <alignment horizontal="center"/>
    </xf>
    <xf numFmtId="0" fontId="3" fillId="0" borderId="12" xfId="0" applyFont="1" applyBorder="1" applyAlignment="1">
      <alignment horizontal="left" wrapText="1"/>
    </xf>
    <xf numFmtId="0" fontId="25" fillId="0" borderId="1" xfId="0" applyFont="1" applyBorder="1" applyAlignment="1">
      <alignment horizontal="center" vertical="center"/>
    </xf>
    <xf numFmtId="3" fontId="25" fillId="0" borderId="1" xfId="2" applyNumberFormat="1" applyFont="1" applyBorder="1" applyAlignment="1">
      <alignment horizontal="center" vertical="center"/>
    </xf>
    <xf numFmtId="0" fontId="25" fillId="0" borderId="2" xfId="0" applyFont="1" applyBorder="1" applyAlignment="1">
      <alignment horizontal="left" vertical="center"/>
    </xf>
    <xf numFmtId="0" fontId="0" fillId="7" borderId="4" xfId="0" applyFill="1" applyBorder="1"/>
    <xf numFmtId="0" fontId="19" fillId="7" borderId="5" xfId="0" applyFont="1" applyFill="1" applyBorder="1" applyAlignment="1">
      <alignment horizontal="center" vertical="top"/>
    </xf>
    <xf numFmtId="0" fontId="19" fillId="7" borderId="6" xfId="0" applyFont="1" applyFill="1" applyBorder="1" applyAlignment="1">
      <alignment horizontal="center" vertical="top"/>
    </xf>
    <xf numFmtId="49" fontId="26" fillId="7" borderId="7" xfId="0" applyNumberFormat="1" applyFont="1" applyFill="1" applyBorder="1" applyAlignment="1">
      <alignment horizontal="center" vertical="center"/>
    </xf>
    <xf numFmtId="49" fontId="26" fillId="7" borderId="8" xfId="0" applyNumberFormat="1" applyFont="1" applyFill="1" applyBorder="1" applyAlignment="1">
      <alignment horizontal="center" vertical="center"/>
    </xf>
    <xf numFmtId="49" fontId="26" fillId="7" borderId="9" xfId="0" applyNumberFormat="1" applyFont="1" applyFill="1" applyBorder="1" applyAlignment="1">
      <alignment horizontal="center" vertical="center"/>
    </xf>
    <xf numFmtId="0" fontId="14" fillId="0" borderId="12" xfId="0" applyFont="1" applyBorder="1" applyAlignment="1">
      <alignment horizontal="center" vertical="center"/>
    </xf>
    <xf numFmtId="0" fontId="3" fillId="0" borderId="6" xfId="0" applyFont="1" applyBorder="1" applyAlignment="1">
      <alignment horizontal="center" vertical="center"/>
    </xf>
    <xf numFmtId="0" fontId="17" fillId="7" borderId="4" xfId="0" applyFont="1" applyFill="1" applyBorder="1"/>
    <xf numFmtId="0" fontId="17" fillId="7" borderId="5" xfId="0" applyFont="1" applyFill="1" applyBorder="1"/>
    <xf numFmtId="0" fontId="17" fillId="7" borderId="6" xfId="0" applyFont="1" applyFill="1" applyBorder="1"/>
    <xf numFmtId="49" fontId="14" fillId="7" borderId="12" xfId="0" applyNumberFormat="1" applyFont="1" applyFill="1" applyBorder="1" applyAlignment="1">
      <alignment horizontal="right" vertical="center"/>
    </xf>
    <xf numFmtId="44" fontId="15" fillId="7" borderId="12" xfId="0" applyNumberFormat="1" applyFont="1" applyFill="1" applyBorder="1" applyAlignment="1">
      <alignment horizontal="right" vertical="center"/>
    </xf>
    <xf numFmtId="0" fontId="29" fillId="6" borderId="1" xfId="0" applyFont="1" applyFill="1" applyBorder="1" applyAlignment="1">
      <alignment horizontal="center" vertical="center" wrapText="1"/>
    </xf>
    <xf numFmtId="44" fontId="3" fillId="0" borderId="4" xfId="4" applyNumberFormat="1" applyFont="1" applyBorder="1" applyAlignment="1">
      <alignment vertical="center"/>
    </xf>
    <xf numFmtId="44" fontId="3" fillId="0" borderId="3" xfId="4" applyNumberFormat="1" applyFont="1" applyBorder="1" applyAlignment="1">
      <alignment vertical="center"/>
    </xf>
    <xf numFmtId="44" fontId="3" fillId="0" borderId="1" xfId="4" applyNumberFormat="1" applyFont="1" applyBorder="1" applyAlignment="1">
      <alignment horizontal="right" vertical="center"/>
    </xf>
    <xf numFmtId="44" fontId="3" fillId="0" borderId="1" xfId="4" applyNumberFormat="1" applyFont="1" applyBorder="1" applyAlignment="1">
      <alignment horizontal="right"/>
    </xf>
    <xf numFmtId="3" fontId="30" fillId="0" borderId="1" xfId="0" applyNumberFormat="1" applyFont="1" applyBorder="1" applyAlignment="1">
      <alignment horizontal="center" vertical="center"/>
    </xf>
    <xf numFmtId="44" fontId="31" fillId="0" borderId="1" xfId="0" applyNumberFormat="1" applyFont="1" applyBorder="1" applyAlignment="1">
      <alignment horizontal="right" vertical="center"/>
    </xf>
    <xf numFmtId="49" fontId="14" fillId="3" borderId="1" xfId="0" applyNumberFormat="1" applyFont="1" applyFill="1" applyBorder="1" applyAlignment="1">
      <alignment horizontal="right" vertical="center"/>
    </xf>
    <xf numFmtId="0" fontId="11" fillId="4" borderId="12" xfId="0" applyFont="1" applyFill="1" applyBorder="1" applyAlignment="1">
      <alignment horizontal="left" vertical="center"/>
    </xf>
    <xf numFmtId="0" fontId="12" fillId="4" borderId="12" xfId="0" applyFont="1" applyFill="1" applyBorder="1" applyAlignment="1">
      <alignment horizontal="left" vertical="center"/>
    </xf>
    <xf numFmtId="0" fontId="17" fillId="0" borderId="4" xfId="0" applyFont="1" applyBorder="1"/>
    <xf numFmtId="0" fontId="17" fillId="0" borderId="5" xfId="0" applyFont="1" applyBorder="1"/>
    <xf numFmtId="0" fontId="17" fillId="0" borderId="6" xfId="0" applyFont="1" applyBorder="1"/>
    <xf numFmtId="164"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12" xfId="0" applyFont="1" applyBorder="1" applyAlignment="1">
      <alignment horizontal="left" vertical="center" wrapText="1"/>
    </xf>
    <xf numFmtId="0" fontId="16" fillId="8" borderId="1" xfId="0" applyFont="1" applyFill="1" applyBorder="1" applyAlignment="1">
      <alignment horizontal="left" vertical="center" wrapText="1"/>
    </xf>
    <xf numFmtId="0" fontId="8" fillId="2" borderId="3" xfId="0" applyFont="1" applyFill="1" applyBorder="1" applyAlignment="1">
      <alignment horizontal="right" vertical="center" wrapText="1"/>
    </xf>
    <xf numFmtId="0" fontId="8" fillId="2" borderId="13" xfId="0" applyFont="1" applyFill="1" applyBorder="1" applyAlignment="1">
      <alignment horizontal="right" vertical="center" wrapText="1"/>
    </xf>
    <xf numFmtId="0" fontId="8" fillId="2" borderId="2" xfId="0" applyFont="1" applyFill="1" applyBorder="1" applyAlignment="1">
      <alignment horizontal="right" vertical="center" wrapText="1"/>
    </xf>
    <xf numFmtId="0" fontId="13" fillId="9" borderId="1" xfId="0" applyFont="1" applyFill="1" applyBorder="1" applyAlignment="1">
      <alignment horizontal="center" vertical="center" wrapText="1"/>
    </xf>
    <xf numFmtId="0" fontId="13" fillId="9" borderId="1" xfId="0" applyFont="1" applyFill="1" applyBorder="1" applyAlignment="1">
      <alignment horizontal="center" vertical="center"/>
    </xf>
    <xf numFmtId="49" fontId="28" fillId="10" borderId="3" xfId="0" applyNumberFormat="1" applyFont="1" applyFill="1" applyBorder="1" applyAlignment="1">
      <alignment horizontal="center" vertical="center"/>
    </xf>
    <xf numFmtId="49" fontId="26" fillId="10" borderId="13" xfId="0" applyNumberFormat="1" applyFont="1" applyFill="1" applyBorder="1" applyAlignment="1">
      <alignment horizontal="center" vertical="center"/>
    </xf>
    <xf numFmtId="49" fontId="26" fillId="10" borderId="2" xfId="0" applyNumberFormat="1" applyFont="1" applyFill="1" applyBorder="1" applyAlignment="1">
      <alignment horizontal="center" vertical="center"/>
    </xf>
    <xf numFmtId="0" fontId="27" fillId="5" borderId="12" xfId="0" applyFont="1" applyFill="1" applyBorder="1" applyAlignment="1">
      <alignment horizontal="left" vertical="center"/>
    </xf>
    <xf numFmtId="0" fontId="9" fillId="5" borderId="12" xfId="0" applyFont="1" applyFill="1" applyBorder="1" applyAlignment="1">
      <alignment horizontal="left" vertical="center"/>
    </xf>
    <xf numFmtId="0" fontId="18" fillId="0" borderId="8"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5" fillId="0" borderId="0" xfId="0" applyFont="1" applyAlignment="1">
      <alignment horizontal="center" wrapText="1"/>
    </xf>
    <xf numFmtId="0" fontId="5" fillId="0" borderId="11" xfId="0" applyFont="1" applyBorder="1" applyAlignment="1">
      <alignment horizontal="center" wrapText="1"/>
    </xf>
    <xf numFmtId="0" fontId="21" fillId="0" borderId="5" xfId="0" applyFont="1" applyBorder="1" applyAlignment="1">
      <alignment horizontal="left"/>
    </xf>
    <xf numFmtId="0" fontId="21" fillId="0" borderId="6" xfId="0" applyFont="1" applyBorder="1" applyAlignment="1">
      <alignment horizontal="left"/>
    </xf>
    <xf numFmtId="0" fontId="21" fillId="0" borderId="10" xfId="0" applyFont="1" applyBorder="1" applyAlignment="1">
      <alignment horizontal="left" vertical="center" wrapText="1"/>
    </xf>
    <xf numFmtId="0" fontId="21" fillId="0" borderId="0" xfId="0" applyFont="1" applyAlignment="1">
      <alignment horizontal="left" vertical="center" wrapText="1"/>
    </xf>
    <xf numFmtId="0" fontId="21" fillId="0" borderId="11" xfId="0" applyFont="1" applyBorder="1" applyAlignment="1">
      <alignment horizontal="left" vertical="center" wrapText="1"/>
    </xf>
    <xf numFmtId="0" fontId="21" fillId="0" borderId="10" xfId="0" applyFont="1" applyBorder="1" applyAlignment="1">
      <alignment horizontal="left" vertical="top" wrapText="1"/>
    </xf>
    <xf numFmtId="0" fontId="20" fillId="0" borderId="0" xfId="0" applyFont="1" applyAlignment="1">
      <alignment horizontal="left" vertical="top" wrapText="1"/>
    </xf>
    <xf numFmtId="0" fontId="20" fillId="0" borderId="11" xfId="0" applyFont="1" applyBorder="1" applyAlignment="1">
      <alignment horizontal="left" vertical="top" wrapText="1"/>
    </xf>
    <xf numFmtId="0" fontId="20" fillId="0" borderId="10" xfId="0" applyFont="1" applyBorder="1" applyAlignment="1">
      <alignment horizontal="left" vertical="top" wrapText="1"/>
    </xf>
    <xf numFmtId="0" fontId="20" fillId="0" borderId="4" xfId="0" applyFont="1" applyBorder="1" applyAlignment="1">
      <alignment horizontal="left" vertical="top" wrapText="1"/>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0" fontId="13" fillId="5"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4" fillId="0" borderId="5" xfId="0" applyFont="1" applyBorder="1" applyAlignment="1">
      <alignment horizontal="left"/>
    </xf>
    <xf numFmtId="0" fontId="4" fillId="0" borderId="6" xfId="0" applyFont="1" applyBorder="1" applyAlignment="1">
      <alignment horizontal="left"/>
    </xf>
    <xf numFmtId="0" fontId="24" fillId="0" borderId="10" xfId="0" applyFont="1" applyBorder="1" applyAlignment="1">
      <alignment horizontal="center"/>
    </xf>
    <xf numFmtId="0" fontId="0" fillId="0" borderId="0" xfId="0" applyAlignment="1">
      <alignment horizontal="center"/>
    </xf>
    <xf numFmtId="0" fontId="0" fillId="0" borderId="11" xfId="0" applyBorder="1" applyAlignment="1">
      <alignment horizontal="center"/>
    </xf>
    <xf numFmtId="0" fontId="19" fillId="0" borderId="13" xfId="0" applyFont="1" applyBorder="1" applyAlignment="1">
      <alignment horizontal="center" vertical="top"/>
    </xf>
    <xf numFmtId="0" fontId="19" fillId="0" borderId="2" xfId="0" applyFont="1" applyBorder="1" applyAlignment="1">
      <alignment horizontal="center" vertical="top"/>
    </xf>
    <xf numFmtId="49" fontId="14" fillId="3" borderId="14" xfId="0" applyNumberFormat="1" applyFont="1" applyFill="1" applyBorder="1" applyAlignment="1">
      <alignment horizontal="right" vertical="center"/>
    </xf>
  </cellXfs>
  <cellStyles count="5">
    <cellStyle name="Currency" xfId="4" builtinId="4"/>
    <cellStyle name="Normal" xfId="0" builtinId="0"/>
    <cellStyle name="Normal 2" xfId="1" xr:uid="{00000000-0005-0000-0000-000001000000}"/>
    <cellStyle name="Normal 2 3" xfId="2" xr:uid="{00000000-0005-0000-0000-000002000000}"/>
    <cellStyle name="Normal 2 4" xfId="3" xr:uid="{00000000-0005-0000-0000-000003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65088</xdr:rowOff>
    </xdr:from>
    <xdr:to>
      <xdr:col>1</xdr:col>
      <xdr:colOff>1073150</xdr:colOff>
      <xdr:row>4</xdr:row>
      <xdr:rowOff>198438</xdr:rowOff>
    </xdr:to>
    <xdr:pic>
      <xdr:nvPicPr>
        <xdr:cNvPr id="4" name="Picture 1" descr="Lee-County-logo 2021 small">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088"/>
          <a:ext cx="2501900" cy="92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AD\2017\17-372\3-Oaks-Ph1\QUANTITIES\SUM-PAY-ITEMS\3OAKS_PH1_sum-earthwork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AD\2017\17-372\3-Oaks-Ph1\STRUCTURES_PHASE1\SUMMARY%20DRAINAGE%20STRUCTURES\SUMMARY%20DRAINAGE%20TAB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AD\2017\17-372\3-Oaks-Ph1\QUANTITIES\SUM-PAY-ITEMS\3OAKS_PH1_SUM_S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LINK"/>
      <sheetName val="RIPRAP AREA"/>
    </sheetNames>
    <sheetDataSet>
      <sheetData sheetId="0">
        <row r="9">
          <cell r="B9">
            <v>270224.14703703701</v>
          </cell>
        </row>
        <row r="16">
          <cell r="B16">
            <v>256606</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14">
          <cell r="F214">
            <v>3084</v>
          </cell>
          <cell r="G214">
            <v>1627</v>
          </cell>
          <cell r="H214">
            <v>2072</v>
          </cell>
          <cell r="I214">
            <v>2071</v>
          </cell>
          <cell r="J214">
            <v>768</v>
          </cell>
          <cell r="K214">
            <v>2877</v>
          </cell>
          <cell r="L214">
            <v>150</v>
          </cell>
          <cell r="M214">
            <v>12</v>
          </cell>
          <cell r="N214">
            <v>2</v>
          </cell>
          <cell r="O214">
            <v>35</v>
          </cell>
          <cell r="P214">
            <v>6</v>
          </cell>
          <cell r="Q214">
            <v>11</v>
          </cell>
          <cell r="R214">
            <v>2</v>
          </cell>
          <cell r="S214">
            <v>3</v>
          </cell>
          <cell r="T214">
            <v>1</v>
          </cell>
          <cell r="U214">
            <v>18</v>
          </cell>
          <cell r="V214">
            <v>1</v>
          </cell>
          <cell r="W214">
            <v>3</v>
          </cell>
          <cell r="X214">
            <v>2</v>
          </cell>
          <cell r="Y214">
            <v>1</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B"/>
    </sheetNames>
    <sheetDataSet>
      <sheetData sheetId="0">
        <row r="27">
          <cell r="E27">
            <v>223931.89902777778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156"/>
  <sheetViews>
    <sheetView tabSelected="1" topLeftCell="A4" zoomScale="90" zoomScaleNormal="90" workbookViewId="0">
      <selection activeCell="E33" sqref="E33"/>
    </sheetView>
  </sheetViews>
  <sheetFormatPr defaultColWidth="9.28515625" defaultRowHeight="15"/>
  <cols>
    <col min="1" max="1" width="19.42578125" style="1" bestFit="1" customWidth="1"/>
    <col min="2" max="2" width="95.28515625" style="1" customWidth="1"/>
    <col min="3" max="3" width="12.85546875" style="1" bestFit="1" customWidth="1"/>
    <col min="4" max="4" width="14.5703125" style="1" bestFit="1" customWidth="1"/>
    <col min="5" max="5" width="21.5703125" style="4" customWidth="1"/>
    <col min="6" max="6" width="26.7109375" style="5" bestFit="1" customWidth="1"/>
  </cols>
  <sheetData>
    <row r="1" spans="1:6" ht="12.75">
      <c r="A1" s="10"/>
      <c r="B1" s="97" t="s">
        <v>9</v>
      </c>
      <c r="C1" s="98"/>
      <c r="D1" s="98"/>
      <c r="E1" s="98"/>
      <c r="F1" s="99"/>
    </row>
    <row r="2" spans="1:6" ht="12.75">
      <c r="A2" s="11"/>
      <c r="B2" s="100"/>
      <c r="C2" s="100"/>
      <c r="D2" s="100"/>
      <c r="E2" s="100"/>
      <c r="F2" s="101"/>
    </row>
    <row r="3" spans="1:6" s="2" customFormat="1" ht="12.75">
      <c r="A3" s="11"/>
      <c r="B3" s="100"/>
      <c r="C3" s="100"/>
      <c r="D3" s="100"/>
      <c r="E3" s="100"/>
      <c r="F3" s="101"/>
    </row>
    <row r="4" spans="1:6" ht="12.75">
      <c r="A4" s="11"/>
      <c r="B4" s="100"/>
      <c r="C4" s="100"/>
      <c r="D4" s="100"/>
      <c r="E4" s="100"/>
      <c r="F4" s="101"/>
    </row>
    <row r="5" spans="1:6" ht="29.25" customHeight="1">
      <c r="A5" s="118" t="s">
        <v>193</v>
      </c>
      <c r="B5" s="119"/>
      <c r="C5" s="119"/>
      <c r="D5" s="119"/>
      <c r="E5" s="119"/>
      <c r="F5" s="120"/>
    </row>
    <row r="6" spans="1:6" ht="12.75">
      <c r="A6" s="11"/>
      <c r="B6"/>
      <c r="C6"/>
      <c r="D6" s="6"/>
      <c r="E6" s="3"/>
      <c r="F6" s="12"/>
    </row>
    <row r="7" spans="1:6">
      <c r="A7" s="27" t="s">
        <v>0</v>
      </c>
      <c r="B7" s="116"/>
      <c r="C7" s="116"/>
      <c r="D7" s="116"/>
      <c r="E7" s="116"/>
      <c r="F7" s="117"/>
    </row>
    <row r="8" spans="1:6" ht="12.75">
      <c r="A8" s="11"/>
      <c r="B8"/>
      <c r="C8"/>
      <c r="D8" s="6"/>
      <c r="E8" s="3"/>
      <c r="F8" s="12"/>
    </row>
    <row r="9" spans="1:6">
      <c r="A9" s="27" t="s">
        <v>1</v>
      </c>
      <c r="B9" s="102" t="s">
        <v>186</v>
      </c>
      <c r="C9" s="102"/>
      <c r="D9" s="102"/>
      <c r="E9" s="102"/>
      <c r="F9" s="103"/>
    </row>
    <row r="10" spans="1:6" ht="12.75">
      <c r="A10" s="11"/>
      <c r="B10"/>
      <c r="C10"/>
      <c r="D10" s="6"/>
      <c r="E10" s="3"/>
      <c r="F10" s="12"/>
    </row>
    <row r="11" spans="1:6" ht="26.25" customHeight="1">
      <c r="A11" s="104" t="s">
        <v>8</v>
      </c>
      <c r="B11" s="105"/>
      <c r="C11" s="105"/>
      <c r="D11" s="105"/>
      <c r="E11" s="105"/>
      <c r="F11" s="106"/>
    </row>
    <row r="12" spans="1:6" ht="12.75">
      <c r="A12" s="107" t="s">
        <v>201</v>
      </c>
      <c r="B12" s="108"/>
      <c r="C12" s="108"/>
      <c r="D12" s="108"/>
      <c r="E12" s="108"/>
      <c r="F12" s="109"/>
    </row>
    <row r="13" spans="1:6" ht="12.75">
      <c r="A13" s="110"/>
      <c r="B13" s="108"/>
      <c r="C13" s="108"/>
      <c r="D13" s="108"/>
      <c r="E13" s="108"/>
      <c r="F13" s="109"/>
    </row>
    <row r="14" spans="1:6" ht="12.75">
      <c r="A14" s="110"/>
      <c r="B14" s="108"/>
      <c r="C14" s="108"/>
      <c r="D14" s="108"/>
      <c r="E14" s="108"/>
      <c r="F14" s="109"/>
    </row>
    <row r="15" spans="1:6" ht="223.5" customHeight="1">
      <c r="A15" s="111"/>
      <c r="B15" s="112"/>
      <c r="C15" s="112"/>
      <c r="D15" s="112"/>
      <c r="E15" s="112"/>
      <c r="F15" s="113"/>
    </row>
    <row r="16" spans="1:6" ht="12.75">
      <c r="A16" s="20"/>
      <c r="B16" s="21"/>
      <c r="C16" s="21"/>
      <c r="D16" s="21"/>
      <c r="E16" s="7"/>
      <c r="F16" s="13"/>
    </row>
    <row r="17" spans="1:6" s="9" customFormat="1" ht="23.25">
      <c r="A17" s="114" t="s">
        <v>187</v>
      </c>
      <c r="B17" s="115"/>
      <c r="C17" s="115"/>
      <c r="D17" s="115"/>
      <c r="E17" s="115"/>
      <c r="F17" s="115"/>
    </row>
    <row r="18" spans="1:6" ht="18.75">
      <c r="A18" s="78" t="s">
        <v>194</v>
      </c>
      <c r="B18" s="79"/>
      <c r="C18" s="79"/>
      <c r="D18" s="79"/>
      <c r="E18" s="79"/>
      <c r="F18" s="79"/>
    </row>
    <row r="19" spans="1:6" s="8" customFormat="1" ht="36.75" thickBot="1">
      <c r="A19" s="25" t="s">
        <v>2</v>
      </c>
      <c r="B19" s="22" t="s">
        <v>3</v>
      </c>
      <c r="C19" s="24" t="s">
        <v>10</v>
      </c>
      <c r="D19" s="24" t="s">
        <v>7</v>
      </c>
      <c r="E19" s="23" t="s">
        <v>4</v>
      </c>
      <c r="F19" s="26" t="s">
        <v>11</v>
      </c>
    </row>
    <row r="20" spans="1:6" ht="15" customHeight="1">
      <c r="A20" s="28" t="s">
        <v>12</v>
      </c>
      <c r="B20" s="44" t="s">
        <v>65</v>
      </c>
      <c r="C20" s="29" t="s">
        <v>118</v>
      </c>
      <c r="D20" s="30">
        <v>1</v>
      </c>
      <c r="E20" s="71">
        <v>0</v>
      </c>
      <c r="F20" s="31">
        <f>E20*D20</f>
        <v>0</v>
      </c>
    </row>
    <row r="21" spans="1:6" ht="15" customHeight="1">
      <c r="A21" s="32" t="s">
        <v>13</v>
      </c>
      <c r="B21" s="45" t="s">
        <v>66</v>
      </c>
      <c r="C21" s="33" t="s">
        <v>118</v>
      </c>
      <c r="D21" s="34">
        <v>1</v>
      </c>
      <c r="E21" s="72">
        <v>0</v>
      </c>
      <c r="F21" s="31">
        <f t="shared" ref="F21:F73" si="0">E21*D21</f>
        <v>0</v>
      </c>
    </row>
    <row r="22" spans="1:6" ht="15" customHeight="1">
      <c r="A22" s="32" t="s">
        <v>14</v>
      </c>
      <c r="B22" s="45" t="s">
        <v>67</v>
      </c>
      <c r="C22" s="33" t="s">
        <v>119</v>
      </c>
      <c r="D22" s="34">
        <v>30998</v>
      </c>
      <c r="E22" s="73">
        <v>0</v>
      </c>
      <c r="F22" s="31">
        <f t="shared" si="0"/>
        <v>0</v>
      </c>
    </row>
    <row r="23" spans="1:6" ht="15" customHeight="1">
      <c r="A23" s="32" t="s">
        <v>15</v>
      </c>
      <c r="B23" s="45" t="s">
        <v>68</v>
      </c>
      <c r="C23" s="33" t="s">
        <v>119</v>
      </c>
      <c r="D23" s="34">
        <v>1800</v>
      </c>
      <c r="E23" s="73">
        <v>0</v>
      </c>
      <c r="F23" s="31">
        <f t="shared" si="0"/>
        <v>0</v>
      </c>
    </row>
    <row r="24" spans="1:6" ht="15" customHeight="1">
      <c r="A24" s="32" t="s">
        <v>16</v>
      </c>
      <c r="B24" s="45" t="s">
        <v>69</v>
      </c>
      <c r="C24" s="33" t="s">
        <v>120</v>
      </c>
      <c r="D24" s="34">
        <v>1</v>
      </c>
      <c r="E24" s="73">
        <v>0</v>
      </c>
      <c r="F24" s="31">
        <f t="shared" si="0"/>
        <v>0</v>
      </c>
    </row>
    <row r="25" spans="1:6" ht="15" customHeight="1">
      <c r="A25" s="32" t="s">
        <v>17</v>
      </c>
      <c r="B25" s="45" t="s">
        <v>70</v>
      </c>
      <c r="C25" s="33" t="s">
        <v>120</v>
      </c>
      <c r="D25" s="34">
        <v>103</v>
      </c>
      <c r="E25" s="73">
        <v>0</v>
      </c>
      <c r="F25" s="31">
        <f t="shared" si="0"/>
        <v>0</v>
      </c>
    </row>
    <row r="26" spans="1:6" ht="15" customHeight="1">
      <c r="A26" s="32" t="s">
        <v>18</v>
      </c>
      <c r="B26" s="45" t="s">
        <v>71</v>
      </c>
      <c r="C26" s="33" t="s">
        <v>118</v>
      </c>
      <c r="D26" s="34">
        <v>1</v>
      </c>
      <c r="E26" s="72">
        <v>0</v>
      </c>
      <c r="F26" s="31">
        <f t="shared" si="0"/>
        <v>0</v>
      </c>
    </row>
    <row r="27" spans="1:6" ht="15" customHeight="1">
      <c r="A27" s="32" t="s">
        <v>19</v>
      </c>
      <c r="B27" s="45" t="s">
        <v>72</v>
      </c>
      <c r="C27" s="33" t="s">
        <v>121</v>
      </c>
      <c r="D27" s="34">
        <v>1667</v>
      </c>
      <c r="E27" s="72">
        <v>0</v>
      </c>
      <c r="F27" s="31">
        <f t="shared" si="0"/>
        <v>0</v>
      </c>
    </row>
    <row r="28" spans="1:6" ht="15" customHeight="1">
      <c r="A28" s="32" t="s">
        <v>20</v>
      </c>
      <c r="B28" s="43" t="s">
        <v>73</v>
      </c>
      <c r="C28" s="33" t="s">
        <v>121</v>
      </c>
      <c r="D28" s="35">
        <v>77.72</v>
      </c>
      <c r="E28" s="73">
        <v>0</v>
      </c>
      <c r="F28" s="31">
        <f t="shared" si="0"/>
        <v>0</v>
      </c>
    </row>
    <row r="29" spans="1:6" ht="15" customHeight="1">
      <c r="A29" s="32" t="s">
        <v>21</v>
      </c>
      <c r="B29" s="43" t="s">
        <v>74</v>
      </c>
      <c r="C29" s="33" t="s">
        <v>122</v>
      </c>
      <c r="D29" s="34">
        <v>209</v>
      </c>
      <c r="E29" s="73">
        <v>0</v>
      </c>
      <c r="F29" s="31">
        <f t="shared" si="0"/>
        <v>0</v>
      </c>
    </row>
    <row r="30" spans="1:6" ht="15" customHeight="1">
      <c r="A30" s="32" t="s">
        <v>22</v>
      </c>
      <c r="B30" s="43" t="s">
        <v>75</v>
      </c>
      <c r="C30" s="33" t="s">
        <v>123</v>
      </c>
      <c r="D30" s="34">
        <f>'[1]SUMMARY-LINK'!$B$9</f>
        <v>270224.14703703701</v>
      </c>
      <c r="E30" s="73">
        <v>0</v>
      </c>
      <c r="F30" s="31">
        <f t="shared" si="0"/>
        <v>0</v>
      </c>
    </row>
    <row r="31" spans="1:6" ht="15" customHeight="1">
      <c r="A31" s="32" t="s">
        <v>23</v>
      </c>
      <c r="B31" s="43" t="s">
        <v>76</v>
      </c>
      <c r="C31" s="33" t="s">
        <v>123</v>
      </c>
      <c r="D31" s="34">
        <v>29000</v>
      </c>
      <c r="E31" s="73">
        <v>0</v>
      </c>
      <c r="F31" s="31">
        <f t="shared" si="0"/>
        <v>0</v>
      </c>
    </row>
    <row r="32" spans="1:6" ht="15" customHeight="1">
      <c r="A32" s="32" t="s">
        <v>24</v>
      </c>
      <c r="B32" s="43" t="s">
        <v>77</v>
      </c>
      <c r="C32" s="33" t="s">
        <v>123</v>
      </c>
      <c r="D32" s="34">
        <f>'[1]SUMMARY-LINK'!$B$16</f>
        <v>256606</v>
      </c>
      <c r="E32" s="73">
        <v>0</v>
      </c>
      <c r="F32" s="31">
        <f t="shared" si="0"/>
        <v>0</v>
      </c>
    </row>
    <row r="33" spans="1:6" ht="15" customHeight="1">
      <c r="A33" s="32" t="s">
        <v>233</v>
      </c>
      <c r="B33" s="43" t="s">
        <v>234</v>
      </c>
      <c r="C33" s="33" t="s">
        <v>123</v>
      </c>
      <c r="D33" s="34">
        <v>29000</v>
      </c>
      <c r="E33" s="73">
        <v>0</v>
      </c>
      <c r="F33" s="31">
        <f>E33*D33</f>
        <v>0</v>
      </c>
    </row>
    <row r="34" spans="1:6" ht="15" customHeight="1">
      <c r="A34" s="32" t="s">
        <v>25</v>
      </c>
      <c r="B34" s="43" t="s">
        <v>78</v>
      </c>
      <c r="C34" s="33" t="s">
        <v>122</v>
      </c>
      <c r="D34" s="34">
        <v>96944</v>
      </c>
      <c r="E34" s="73">
        <v>0</v>
      </c>
      <c r="F34" s="31">
        <f t="shared" si="0"/>
        <v>0</v>
      </c>
    </row>
    <row r="35" spans="1:6" ht="15" customHeight="1">
      <c r="A35" s="32" t="s">
        <v>26</v>
      </c>
      <c r="B35" s="43" t="s">
        <v>79</v>
      </c>
      <c r="C35" s="33" t="s">
        <v>122</v>
      </c>
      <c r="D35" s="34">
        <v>81977</v>
      </c>
      <c r="E35" s="73">
        <v>0</v>
      </c>
      <c r="F35" s="31">
        <f t="shared" si="0"/>
        <v>0</v>
      </c>
    </row>
    <row r="36" spans="1:6" ht="15" customHeight="1">
      <c r="A36" s="32" t="s">
        <v>27</v>
      </c>
      <c r="B36" s="43" t="s">
        <v>80</v>
      </c>
      <c r="C36" s="33" t="s">
        <v>122</v>
      </c>
      <c r="D36" s="34">
        <v>345</v>
      </c>
      <c r="E36" s="73">
        <v>0</v>
      </c>
      <c r="F36" s="31">
        <f t="shared" si="0"/>
        <v>0</v>
      </c>
    </row>
    <row r="37" spans="1:6" ht="15" customHeight="1">
      <c r="A37" s="32" t="s">
        <v>28</v>
      </c>
      <c r="B37" s="43" t="s">
        <v>81</v>
      </c>
      <c r="C37" s="33" t="s">
        <v>124</v>
      </c>
      <c r="D37" s="34">
        <v>11222</v>
      </c>
      <c r="E37" s="73">
        <v>0</v>
      </c>
      <c r="F37" s="31">
        <f t="shared" si="0"/>
        <v>0</v>
      </c>
    </row>
    <row r="38" spans="1:6" ht="15" customHeight="1">
      <c r="A38" s="32" t="s">
        <v>29</v>
      </c>
      <c r="B38" s="43" t="s">
        <v>82</v>
      </c>
      <c r="C38" s="33" t="s">
        <v>124</v>
      </c>
      <c r="D38" s="34">
        <v>26</v>
      </c>
      <c r="E38" s="73">
        <v>0</v>
      </c>
      <c r="F38" s="31">
        <f t="shared" si="0"/>
        <v>0</v>
      </c>
    </row>
    <row r="39" spans="1:6" ht="15" customHeight="1">
      <c r="A39" s="32" t="s">
        <v>30</v>
      </c>
      <c r="B39" s="43" t="s">
        <v>83</v>
      </c>
      <c r="C39" s="33" t="s">
        <v>123</v>
      </c>
      <c r="D39" s="34">
        <v>66</v>
      </c>
      <c r="E39" s="73">
        <v>0</v>
      </c>
      <c r="F39" s="31">
        <f t="shared" si="0"/>
        <v>0</v>
      </c>
    </row>
    <row r="40" spans="1:6" ht="15" customHeight="1">
      <c r="A40" s="32" t="s">
        <v>31</v>
      </c>
      <c r="B40" s="43" t="s">
        <v>84</v>
      </c>
      <c r="C40" s="33" t="s">
        <v>120</v>
      </c>
      <c r="D40" s="34">
        <f>[2]Sheet1!$M$214</f>
        <v>12</v>
      </c>
      <c r="E40" s="73">
        <v>0</v>
      </c>
      <c r="F40" s="31">
        <f t="shared" si="0"/>
        <v>0</v>
      </c>
    </row>
    <row r="41" spans="1:6" ht="15" customHeight="1">
      <c r="A41" s="32" t="s">
        <v>32</v>
      </c>
      <c r="B41" s="43" t="s">
        <v>85</v>
      </c>
      <c r="C41" s="33" t="s">
        <v>120</v>
      </c>
      <c r="D41" s="34">
        <f>[2]Sheet1!$O$214</f>
        <v>35</v>
      </c>
      <c r="E41" s="73">
        <v>0</v>
      </c>
      <c r="F41" s="31">
        <f t="shared" si="0"/>
        <v>0</v>
      </c>
    </row>
    <row r="42" spans="1:6" ht="15" customHeight="1">
      <c r="A42" s="32" t="s">
        <v>33</v>
      </c>
      <c r="B42" s="43" t="s">
        <v>86</v>
      </c>
      <c r="C42" s="33" t="s">
        <v>120</v>
      </c>
      <c r="D42" s="34">
        <f>[2]Sheet1!$N$214</f>
        <v>2</v>
      </c>
      <c r="E42" s="73">
        <v>0</v>
      </c>
      <c r="F42" s="31">
        <f t="shared" si="0"/>
        <v>0</v>
      </c>
    </row>
    <row r="43" spans="1:6" ht="15" customHeight="1">
      <c r="A43" s="32" t="s">
        <v>34</v>
      </c>
      <c r="B43" s="43" t="s">
        <v>87</v>
      </c>
      <c r="C43" s="33" t="s">
        <v>120</v>
      </c>
      <c r="D43" s="34">
        <f>[2]Sheet1!$P$214</f>
        <v>6</v>
      </c>
      <c r="E43" s="71">
        <v>0</v>
      </c>
      <c r="F43" s="31">
        <f t="shared" si="0"/>
        <v>0</v>
      </c>
    </row>
    <row r="44" spans="1:6" ht="15" customHeight="1">
      <c r="A44" s="32" t="s">
        <v>35</v>
      </c>
      <c r="B44" s="43" t="s">
        <v>88</v>
      </c>
      <c r="C44" s="33" t="s">
        <v>120</v>
      </c>
      <c r="D44" s="34">
        <f>[2]Sheet1!$Q$214</f>
        <v>11</v>
      </c>
      <c r="E44" s="71">
        <v>0</v>
      </c>
      <c r="F44" s="31">
        <f t="shared" si="0"/>
        <v>0</v>
      </c>
    </row>
    <row r="45" spans="1:6" ht="15" customHeight="1">
      <c r="A45" s="32" t="s">
        <v>36</v>
      </c>
      <c r="B45" s="43" t="s">
        <v>89</v>
      </c>
      <c r="C45" s="33" t="s">
        <v>120</v>
      </c>
      <c r="D45" s="34">
        <f>[2]Sheet1!$V$214</f>
        <v>1</v>
      </c>
      <c r="E45" s="71">
        <v>0</v>
      </c>
      <c r="F45" s="31">
        <f t="shared" si="0"/>
        <v>0</v>
      </c>
    </row>
    <row r="46" spans="1:6" ht="15" customHeight="1">
      <c r="A46" s="32" t="s">
        <v>37</v>
      </c>
      <c r="B46" s="43" t="s">
        <v>90</v>
      </c>
      <c r="C46" s="33" t="s">
        <v>120</v>
      </c>
      <c r="D46" s="34">
        <f>[2]Sheet1!$W$214</f>
        <v>3</v>
      </c>
      <c r="E46" s="71">
        <v>0</v>
      </c>
      <c r="F46" s="31">
        <f t="shared" si="0"/>
        <v>0</v>
      </c>
    </row>
    <row r="47" spans="1:6" ht="15" customHeight="1">
      <c r="A47" s="32" t="s">
        <v>38</v>
      </c>
      <c r="B47" s="43" t="s">
        <v>91</v>
      </c>
      <c r="C47" s="33" t="s">
        <v>120</v>
      </c>
      <c r="D47" s="34">
        <f>[2]Sheet1!$R$214</f>
        <v>2</v>
      </c>
      <c r="E47" s="71">
        <v>0</v>
      </c>
      <c r="F47" s="31">
        <f t="shared" si="0"/>
        <v>0</v>
      </c>
    </row>
    <row r="48" spans="1:6" ht="15" customHeight="1">
      <c r="A48" s="32" t="s">
        <v>39</v>
      </c>
      <c r="B48" s="43" t="s">
        <v>92</v>
      </c>
      <c r="C48" s="33" t="s">
        <v>120</v>
      </c>
      <c r="D48" s="34">
        <f>[2]Sheet1!$S$214</f>
        <v>3</v>
      </c>
      <c r="E48" s="71">
        <v>0</v>
      </c>
      <c r="F48" s="31">
        <f t="shared" si="0"/>
        <v>0</v>
      </c>
    </row>
    <row r="49" spans="1:6" ht="15" customHeight="1">
      <c r="A49" s="32" t="s">
        <v>40</v>
      </c>
      <c r="B49" s="43" t="s">
        <v>93</v>
      </c>
      <c r="C49" s="33" t="s">
        <v>120</v>
      </c>
      <c r="D49" s="34">
        <f>[2]Sheet1!$T$214</f>
        <v>1</v>
      </c>
      <c r="E49" s="71">
        <v>0</v>
      </c>
      <c r="F49" s="31">
        <f t="shared" si="0"/>
        <v>0</v>
      </c>
    </row>
    <row r="50" spans="1:6" ht="15" customHeight="1">
      <c r="A50" s="32" t="s">
        <v>41</v>
      </c>
      <c r="B50" s="43" t="s">
        <v>94</v>
      </c>
      <c r="C50" s="33" t="s">
        <v>120</v>
      </c>
      <c r="D50" s="34">
        <f>[2]Sheet1!$U$214</f>
        <v>18</v>
      </c>
      <c r="E50" s="71">
        <v>0</v>
      </c>
      <c r="F50" s="31">
        <f t="shared" si="0"/>
        <v>0</v>
      </c>
    </row>
    <row r="51" spans="1:6" ht="15" customHeight="1">
      <c r="A51" s="32" t="s">
        <v>42</v>
      </c>
      <c r="B51" s="43" t="s">
        <v>95</v>
      </c>
      <c r="C51" s="33" t="s">
        <v>120</v>
      </c>
      <c r="D51" s="34">
        <v>1</v>
      </c>
      <c r="E51" s="71">
        <v>0</v>
      </c>
      <c r="F51" s="31">
        <f t="shared" si="0"/>
        <v>0</v>
      </c>
    </row>
    <row r="52" spans="1:6" ht="15" customHeight="1">
      <c r="A52" s="32" t="s">
        <v>43</v>
      </c>
      <c r="B52" s="43" t="s">
        <v>96</v>
      </c>
      <c r="C52" s="33" t="s">
        <v>119</v>
      </c>
      <c r="D52" s="34">
        <f>[2]Sheet1!$F$214</f>
        <v>3084</v>
      </c>
      <c r="E52" s="71">
        <v>0</v>
      </c>
      <c r="F52" s="31">
        <f t="shared" si="0"/>
        <v>0</v>
      </c>
    </row>
    <row r="53" spans="1:6" ht="15" customHeight="1">
      <c r="A53" s="32" t="s">
        <v>44</v>
      </c>
      <c r="B53" s="43" t="s">
        <v>97</v>
      </c>
      <c r="C53" s="33" t="s">
        <v>119</v>
      </c>
      <c r="D53" s="34">
        <f>[2]Sheet1!$G$214</f>
        <v>1627</v>
      </c>
      <c r="E53" s="71">
        <v>0</v>
      </c>
      <c r="F53" s="31">
        <f t="shared" si="0"/>
        <v>0</v>
      </c>
    </row>
    <row r="54" spans="1:6" ht="15" customHeight="1">
      <c r="A54" s="32" t="s">
        <v>45</v>
      </c>
      <c r="B54" s="43" t="s">
        <v>98</v>
      </c>
      <c r="C54" s="33" t="s">
        <v>119</v>
      </c>
      <c r="D54" s="34">
        <f>[2]Sheet1!$H$214</f>
        <v>2072</v>
      </c>
      <c r="E54" s="71">
        <v>0</v>
      </c>
      <c r="F54" s="31">
        <f t="shared" si="0"/>
        <v>0</v>
      </c>
    </row>
    <row r="55" spans="1:6" ht="15" customHeight="1">
      <c r="A55" s="32" t="s">
        <v>46</v>
      </c>
      <c r="B55" s="43" t="s">
        <v>99</v>
      </c>
      <c r="C55" s="33" t="s">
        <v>119</v>
      </c>
      <c r="D55" s="34">
        <f>[2]Sheet1!$I$214</f>
        <v>2071</v>
      </c>
      <c r="E55" s="71">
        <v>0</v>
      </c>
      <c r="F55" s="31">
        <f t="shared" si="0"/>
        <v>0</v>
      </c>
    </row>
    <row r="56" spans="1:6" ht="15" customHeight="1">
      <c r="A56" s="32" t="s">
        <v>47</v>
      </c>
      <c r="B56" s="43" t="s">
        <v>100</v>
      </c>
      <c r="C56" s="33" t="s">
        <v>119</v>
      </c>
      <c r="D56" s="34">
        <f>[2]Sheet1!$J$214</f>
        <v>768</v>
      </c>
      <c r="E56" s="71">
        <v>0</v>
      </c>
      <c r="F56" s="31">
        <f t="shared" si="0"/>
        <v>0</v>
      </c>
    </row>
    <row r="57" spans="1:6" ht="15" customHeight="1">
      <c r="A57" s="32" t="s">
        <v>48</v>
      </c>
      <c r="B57" s="43" t="s">
        <v>101</v>
      </c>
      <c r="C57" s="33" t="s">
        <v>119</v>
      </c>
      <c r="D57" s="34">
        <f>[2]Sheet1!$K$214</f>
        <v>2877</v>
      </c>
      <c r="E57" s="71">
        <v>0</v>
      </c>
      <c r="F57" s="31">
        <f t="shared" si="0"/>
        <v>0</v>
      </c>
    </row>
    <row r="58" spans="1:6" ht="15" customHeight="1">
      <c r="A58" s="32" t="s">
        <v>49</v>
      </c>
      <c r="B58" s="43" t="s">
        <v>102</v>
      </c>
      <c r="C58" s="33" t="s">
        <v>119</v>
      </c>
      <c r="D58" s="34">
        <f>[2]Sheet1!$L$214</f>
        <v>150</v>
      </c>
      <c r="E58" s="71">
        <v>0</v>
      </c>
      <c r="F58" s="31">
        <f t="shared" si="0"/>
        <v>0</v>
      </c>
    </row>
    <row r="59" spans="1:6" ht="15" customHeight="1">
      <c r="A59" s="32" t="s">
        <v>50</v>
      </c>
      <c r="B59" s="43" t="s">
        <v>103</v>
      </c>
      <c r="C59" s="33" t="s">
        <v>120</v>
      </c>
      <c r="D59" s="34">
        <f>[2]Sheet1!$X$214</f>
        <v>2</v>
      </c>
      <c r="E59" s="71">
        <v>0</v>
      </c>
      <c r="F59" s="31">
        <f t="shared" si="0"/>
        <v>0</v>
      </c>
    </row>
    <row r="60" spans="1:6" ht="15" customHeight="1">
      <c r="A60" s="32" t="s">
        <v>51</v>
      </c>
      <c r="B60" s="43" t="s">
        <v>104</v>
      </c>
      <c r="C60" s="33" t="s">
        <v>120</v>
      </c>
      <c r="D60" s="34">
        <f>[2]Sheet1!$Y$214</f>
        <v>1</v>
      </c>
      <c r="E60" s="71">
        <v>0</v>
      </c>
      <c r="F60" s="31">
        <f t="shared" si="0"/>
        <v>0</v>
      </c>
    </row>
    <row r="61" spans="1:6" ht="15" customHeight="1">
      <c r="A61" s="32" t="s">
        <v>52</v>
      </c>
      <c r="B61" s="43" t="s">
        <v>105</v>
      </c>
      <c r="C61" s="33" t="s">
        <v>119</v>
      </c>
      <c r="D61" s="34">
        <v>51884</v>
      </c>
      <c r="E61" s="71">
        <v>0</v>
      </c>
      <c r="F61" s="31">
        <f t="shared" si="0"/>
        <v>0</v>
      </c>
    </row>
    <row r="62" spans="1:6" ht="15" customHeight="1">
      <c r="A62" s="32" t="s">
        <v>53</v>
      </c>
      <c r="B62" s="43" t="s">
        <v>106</v>
      </c>
      <c r="C62" s="33" t="s">
        <v>122</v>
      </c>
      <c r="D62" s="34">
        <v>41</v>
      </c>
      <c r="E62" s="71">
        <v>0</v>
      </c>
      <c r="F62" s="31">
        <f t="shared" si="0"/>
        <v>0</v>
      </c>
    </row>
    <row r="63" spans="1:6" ht="15" customHeight="1">
      <c r="A63" s="32" t="s">
        <v>54</v>
      </c>
      <c r="B63" s="43" t="s">
        <v>107</v>
      </c>
      <c r="C63" s="33" t="s">
        <v>122</v>
      </c>
      <c r="D63" s="34">
        <v>20948</v>
      </c>
      <c r="E63" s="71">
        <v>0</v>
      </c>
      <c r="F63" s="31">
        <f t="shared" si="0"/>
        <v>0</v>
      </c>
    </row>
    <row r="64" spans="1:6" ht="15" customHeight="1">
      <c r="A64" s="32" t="s">
        <v>55</v>
      </c>
      <c r="B64" s="43" t="s">
        <v>108</v>
      </c>
      <c r="C64" s="33" t="s">
        <v>125</v>
      </c>
      <c r="D64" s="34">
        <v>28</v>
      </c>
      <c r="E64" s="71">
        <v>0</v>
      </c>
      <c r="F64" s="31">
        <f t="shared" si="0"/>
        <v>0</v>
      </c>
    </row>
    <row r="65" spans="1:6" ht="15" customHeight="1">
      <c r="A65" s="32" t="s">
        <v>56</v>
      </c>
      <c r="B65" s="43" t="s">
        <v>109</v>
      </c>
      <c r="C65" s="33" t="s">
        <v>124</v>
      </c>
      <c r="D65" s="36">
        <v>349.6</v>
      </c>
      <c r="E65" s="71">
        <v>0</v>
      </c>
      <c r="F65" s="31">
        <f t="shared" si="0"/>
        <v>0</v>
      </c>
    </row>
    <row r="66" spans="1:6" ht="15" customHeight="1">
      <c r="A66" s="32" t="s">
        <v>57</v>
      </c>
      <c r="B66" s="43" t="s">
        <v>110</v>
      </c>
      <c r="C66" s="33" t="s">
        <v>119</v>
      </c>
      <c r="D66" s="34">
        <v>528</v>
      </c>
      <c r="E66" s="71">
        <v>0</v>
      </c>
      <c r="F66" s="31">
        <f t="shared" si="0"/>
        <v>0</v>
      </c>
    </row>
    <row r="67" spans="1:6" ht="15" customHeight="1">
      <c r="A67" s="32" t="s">
        <v>58</v>
      </c>
      <c r="B67" s="43" t="s">
        <v>111</v>
      </c>
      <c r="C67" s="33" t="s">
        <v>120</v>
      </c>
      <c r="D67" s="34">
        <v>2</v>
      </c>
      <c r="E67" s="71">
        <v>0</v>
      </c>
      <c r="F67" s="31">
        <f t="shared" si="0"/>
        <v>0</v>
      </c>
    </row>
    <row r="68" spans="1:6" ht="15" customHeight="1">
      <c r="A68" s="32" t="s">
        <v>59</v>
      </c>
      <c r="B68" s="43" t="s">
        <v>112</v>
      </c>
      <c r="C68" s="33" t="s">
        <v>120</v>
      </c>
      <c r="D68" s="34">
        <v>2</v>
      </c>
      <c r="E68" s="71">
        <v>0</v>
      </c>
      <c r="F68" s="31">
        <f t="shared" si="0"/>
        <v>0</v>
      </c>
    </row>
    <row r="69" spans="1:6" ht="15" customHeight="1">
      <c r="A69" s="32" t="s">
        <v>60</v>
      </c>
      <c r="B69" s="43" t="s">
        <v>113</v>
      </c>
      <c r="C69" s="33" t="s">
        <v>119</v>
      </c>
      <c r="D69" s="34">
        <v>18417</v>
      </c>
      <c r="E69" s="71">
        <v>0</v>
      </c>
      <c r="F69" s="31">
        <f t="shared" si="0"/>
        <v>0</v>
      </c>
    </row>
    <row r="70" spans="1:6" ht="15" customHeight="1">
      <c r="A70" s="32" t="s">
        <v>61</v>
      </c>
      <c r="B70" s="43" t="s">
        <v>114</v>
      </c>
      <c r="C70" s="33" t="s">
        <v>120</v>
      </c>
      <c r="D70" s="34">
        <v>5</v>
      </c>
      <c r="E70" s="71">
        <v>0</v>
      </c>
      <c r="F70" s="31">
        <f t="shared" si="0"/>
        <v>0</v>
      </c>
    </row>
    <row r="71" spans="1:6" ht="15" customHeight="1">
      <c r="A71" s="37" t="s">
        <v>62</v>
      </c>
      <c r="B71" s="43" t="s">
        <v>115</v>
      </c>
      <c r="C71" s="33" t="s">
        <v>122</v>
      </c>
      <c r="D71" s="34">
        <f>[3]CURB!$E$27</f>
        <v>223931.89902777778</v>
      </c>
      <c r="E71" s="71">
        <v>0</v>
      </c>
      <c r="F71" s="31">
        <f t="shared" si="0"/>
        <v>0</v>
      </c>
    </row>
    <row r="72" spans="1:6" ht="15" customHeight="1">
      <c r="A72" s="32" t="s">
        <v>63</v>
      </c>
      <c r="B72" s="43" t="s">
        <v>116</v>
      </c>
      <c r="C72" s="33" t="s">
        <v>119</v>
      </c>
      <c r="D72" s="34">
        <v>3600</v>
      </c>
      <c r="E72" s="71">
        <v>0</v>
      </c>
      <c r="F72" s="31">
        <f t="shared" si="0"/>
        <v>0</v>
      </c>
    </row>
    <row r="73" spans="1:6" ht="15" customHeight="1">
      <c r="A73" s="37" t="s">
        <v>64</v>
      </c>
      <c r="B73" s="43" t="s">
        <v>117</v>
      </c>
      <c r="C73" s="33" t="s">
        <v>120</v>
      </c>
      <c r="D73" s="34">
        <v>2</v>
      </c>
      <c r="E73" s="71">
        <v>0</v>
      </c>
      <c r="F73" s="31">
        <f t="shared" si="0"/>
        <v>0</v>
      </c>
    </row>
    <row r="74" spans="1:6" ht="29.1" customHeight="1">
      <c r="A74" s="77" t="s">
        <v>223</v>
      </c>
      <c r="B74" s="77"/>
      <c r="C74" s="77"/>
      <c r="D74" s="77"/>
      <c r="E74" s="77"/>
      <c r="F74" s="14">
        <f>SUM(F20:F73)</f>
        <v>0</v>
      </c>
    </row>
    <row r="75" spans="1:6" ht="18.95" customHeight="1">
      <c r="A75" s="68"/>
      <c r="B75" s="68"/>
      <c r="C75" s="68"/>
      <c r="D75" s="68"/>
      <c r="E75" s="68"/>
      <c r="F75" s="69"/>
    </row>
    <row r="76" spans="1:6" ht="18.95" customHeight="1">
      <c r="A76" s="78" t="s">
        <v>195</v>
      </c>
      <c r="B76" s="79"/>
      <c r="C76" s="79"/>
      <c r="D76" s="79"/>
      <c r="E76" s="79"/>
      <c r="F76" s="79"/>
    </row>
    <row r="77" spans="1:6" ht="36">
      <c r="A77" s="22" t="s">
        <v>2</v>
      </c>
      <c r="B77" s="22" t="s">
        <v>3</v>
      </c>
      <c r="C77" s="24" t="s">
        <v>10</v>
      </c>
      <c r="D77" s="24" t="s">
        <v>7</v>
      </c>
      <c r="E77" s="23" t="s">
        <v>4</v>
      </c>
      <c r="F77" s="26" t="s">
        <v>11</v>
      </c>
    </row>
    <row r="78" spans="1:6" ht="15" customHeight="1">
      <c r="A78" s="38" t="s">
        <v>126</v>
      </c>
      <c r="B78" s="42" t="s">
        <v>134</v>
      </c>
      <c r="C78" s="39" t="s">
        <v>142</v>
      </c>
      <c r="D78" s="40">
        <v>33</v>
      </c>
      <c r="E78" s="74">
        <v>0</v>
      </c>
      <c r="F78" s="31">
        <f>E78*D78</f>
        <v>0</v>
      </c>
    </row>
    <row r="79" spans="1:6" ht="15" customHeight="1">
      <c r="A79" s="38" t="s">
        <v>127</v>
      </c>
      <c r="B79" s="42" t="s">
        <v>135</v>
      </c>
      <c r="C79" s="39" t="s">
        <v>120</v>
      </c>
      <c r="D79" s="40">
        <v>6</v>
      </c>
      <c r="E79" s="74">
        <v>0</v>
      </c>
      <c r="F79" s="31">
        <f t="shared" ref="F79:F83" si="1">E79*D79</f>
        <v>0</v>
      </c>
    </row>
    <row r="80" spans="1:6" ht="15" customHeight="1">
      <c r="A80" s="38" t="s">
        <v>128</v>
      </c>
      <c r="B80" s="42" t="s">
        <v>136</v>
      </c>
      <c r="C80" s="39" t="s">
        <v>120</v>
      </c>
      <c r="D80" s="40">
        <v>680</v>
      </c>
      <c r="E80" s="74">
        <v>0</v>
      </c>
      <c r="F80" s="31">
        <f t="shared" si="1"/>
        <v>0</v>
      </c>
    </row>
    <row r="81" spans="1:6" ht="15" customHeight="1">
      <c r="A81" s="32" t="s">
        <v>129</v>
      </c>
      <c r="B81" s="43" t="s">
        <v>137</v>
      </c>
      <c r="C81" s="33" t="s">
        <v>143</v>
      </c>
      <c r="D81" s="41">
        <v>4.8620000000000001</v>
      </c>
      <c r="E81" s="74">
        <v>0</v>
      </c>
      <c r="F81" s="31">
        <f t="shared" si="1"/>
        <v>0</v>
      </c>
    </row>
    <row r="82" spans="1:6" ht="15" customHeight="1">
      <c r="A82" s="32" t="s">
        <v>130</v>
      </c>
      <c r="B82" s="43" t="s">
        <v>138</v>
      </c>
      <c r="C82" s="33" t="s">
        <v>143</v>
      </c>
      <c r="D82" s="41">
        <v>4.8620000000000001</v>
      </c>
      <c r="E82" s="74">
        <v>0</v>
      </c>
      <c r="F82" s="31">
        <f t="shared" si="1"/>
        <v>0</v>
      </c>
    </row>
    <row r="83" spans="1:6" ht="15" customHeight="1">
      <c r="A83" s="32" t="s">
        <v>131</v>
      </c>
      <c r="B83" s="43" t="s">
        <v>139</v>
      </c>
      <c r="C83" s="33" t="s">
        <v>120</v>
      </c>
      <c r="D83" s="34">
        <v>24</v>
      </c>
      <c r="E83" s="74">
        <v>0</v>
      </c>
      <c r="F83" s="31">
        <f t="shared" si="1"/>
        <v>0</v>
      </c>
    </row>
    <row r="84" spans="1:6" ht="15" customHeight="1">
      <c r="A84" s="32" t="s">
        <v>132</v>
      </c>
      <c r="B84" s="43" t="s">
        <v>140</v>
      </c>
      <c r="C84" s="33" t="s">
        <v>143</v>
      </c>
      <c r="D84" s="41">
        <v>4.8650000000000002</v>
      </c>
      <c r="E84" s="74">
        <v>0</v>
      </c>
      <c r="F84" s="31">
        <f t="shared" ref="F84:F85" si="2">E84*D84</f>
        <v>0</v>
      </c>
    </row>
    <row r="85" spans="1:6" ht="15" customHeight="1">
      <c r="A85" s="32" t="s">
        <v>133</v>
      </c>
      <c r="B85" s="43" t="s">
        <v>141</v>
      </c>
      <c r="C85" s="33" t="s">
        <v>125</v>
      </c>
      <c r="D85" s="34">
        <v>56</v>
      </c>
      <c r="E85" s="74">
        <v>0</v>
      </c>
      <c r="F85" s="31">
        <f t="shared" si="2"/>
        <v>0</v>
      </c>
    </row>
    <row r="86" spans="1:6" ht="29.1" customHeight="1">
      <c r="A86" s="77" t="s">
        <v>224</v>
      </c>
      <c r="B86" s="77"/>
      <c r="C86" s="77"/>
      <c r="D86" s="77"/>
      <c r="E86" s="77"/>
      <c r="F86" s="14">
        <f>SUM(F78:F85)</f>
        <v>0</v>
      </c>
    </row>
    <row r="87" spans="1:6" ht="18.95" customHeight="1">
      <c r="A87" s="68"/>
      <c r="B87" s="68"/>
      <c r="C87" s="68"/>
      <c r="D87" s="68"/>
      <c r="E87" s="68"/>
      <c r="F87" s="69"/>
    </row>
    <row r="88" spans="1:6" ht="18.75">
      <c r="A88" s="78" t="s">
        <v>196</v>
      </c>
      <c r="B88" s="79"/>
      <c r="C88" s="79"/>
      <c r="D88" s="79"/>
      <c r="E88" s="79"/>
      <c r="F88" s="79"/>
    </row>
    <row r="89" spans="1:6" ht="36">
      <c r="A89" s="25" t="s">
        <v>2</v>
      </c>
      <c r="B89" s="22" t="s">
        <v>3</v>
      </c>
      <c r="C89" s="24" t="s">
        <v>10</v>
      </c>
      <c r="D89" s="24" t="s">
        <v>7</v>
      </c>
      <c r="E89" s="23" t="s">
        <v>4</v>
      </c>
      <c r="F89" s="26" t="s">
        <v>11</v>
      </c>
    </row>
    <row r="90" spans="1:6" s="1" customFormat="1" ht="15" customHeight="1">
      <c r="A90" s="37" t="s">
        <v>144</v>
      </c>
      <c r="B90" s="45" t="s">
        <v>160</v>
      </c>
      <c r="C90" s="46" t="s">
        <v>119</v>
      </c>
      <c r="D90" s="47">
        <f>1528+1606+2676+2808+2362+2473+2926+2927+2930+2682+2914+3391+2698+1919</f>
        <v>35840</v>
      </c>
      <c r="E90" s="74">
        <v>0</v>
      </c>
      <c r="F90" s="31">
        <f>E90*D90</f>
        <v>0</v>
      </c>
    </row>
    <row r="91" spans="1:6" s="1" customFormat="1" ht="15" customHeight="1">
      <c r="A91" s="37" t="s">
        <v>145</v>
      </c>
      <c r="B91" s="45" t="s">
        <v>161</v>
      </c>
      <c r="C91" s="48" t="s">
        <v>119</v>
      </c>
      <c r="D91" s="49">
        <v>18720</v>
      </c>
      <c r="E91" s="74">
        <v>0</v>
      </c>
      <c r="F91" s="31">
        <f t="shared" ref="F91:F105" si="3">E91*D91</f>
        <v>0</v>
      </c>
    </row>
    <row r="92" spans="1:6" s="1" customFormat="1" ht="15" customHeight="1">
      <c r="A92" s="37" t="s">
        <v>146</v>
      </c>
      <c r="B92" s="45" t="s">
        <v>162</v>
      </c>
      <c r="C92" s="48" t="s">
        <v>119</v>
      </c>
      <c r="D92" s="49">
        <v>1902</v>
      </c>
      <c r="E92" s="74">
        <v>0</v>
      </c>
      <c r="F92" s="31">
        <f t="shared" si="3"/>
        <v>0</v>
      </c>
    </row>
    <row r="93" spans="1:6" s="1" customFormat="1" ht="15" customHeight="1">
      <c r="A93" s="50" t="s">
        <v>147</v>
      </c>
      <c r="B93" s="53" t="s">
        <v>163</v>
      </c>
      <c r="C93" s="51" t="s">
        <v>119</v>
      </c>
      <c r="D93" s="52">
        <v>166</v>
      </c>
      <c r="E93" s="74">
        <v>0</v>
      </c>
      <c r="F93" s="31">
        <f t="shared" si="3"/>
        <v>0</v>
      </c>
    </row>
    <row r="94" spans="1:6" s="1" customFormat="1" ht="15" customHeight="1">
      <c r="A94" s="50" t="s">
        <v>148</v>
      </c>
      <c r="B94" s="53" t="s">
        <v>164</v>
      </c>
      <c r="C94" s="51" t="s">
        <v>119</v>
      </c>
      <c r="D94" s="52">
        <v>20102</v>
      </c>
      <c r="E94" s="74">
        <v>0</v>
      </c>
      <c r="F94" s="31">
        <f t="shared" si="3"/>
        <v>0</v>
      </c>
    </row>
    <row r="95" spans="1:6" s="1" customFormat="1" ht="15" customHeight="1">
      <c r="A95" s="50" t="s">
        <v>149</v>
      </c>
      <c r="B95" s="53" t="s">
        <v>165</v>
      </c>
      <c r="C95" s="51" t="s">
        <v>120</v>
      </c>
      <c r="D95" s="52">
        <v>34</v>
      </c>
      <c r="E95" s="74">
        <v>0</v>
      </c>
      <c r="F95" s="31">
        <f t="shared" si="3"/>
        <v>0</v>
      </c>
    </row>
    <row r="96" spans="1:6" s="1" customFormat="1" ht="15" customHeight="1">
      <c r="A96" s="50" t="s">
        <v>150</v>
      </c>
      <c r="B96" s="53" t="s">
        <v>166</v>
      </c>
      <c r="C96" s="51" t="s">
        <v>120</v>
      </c>
      <c r="D96" s="52">
        <v>20</v>
      </c>
      <c r="E96" s="74">
        <v>0</v>
      </c>
      <c r="F96" s="31">
        <f t="shared" si="3"/>
        <v>0</v>
      </c>
    </row>
    <row r="97" spans="1:6" s="1" customFormat="1" ht="15" customHeight="1">
      <c r="A97" s="50" t="s">
        <v>151</v>
      </c>
      <c r="B97" s="53" t="s">
        <v>167</v>
      </c>
      <c r="C97" s="51" t="s">
        <v>120</v>
      </c>
      <c r="D97" s="52">
        <v>2</v>
      </c>
      <c r="E97" s="74">
        <v>0</v>
      </c>
      <c r="F97" s="31">
        <f t="shared" si="3"/>
        <v>0</v>
      </c>
    </row>
    <row r="98" spans="1:6" s="1" customFormat="1" ht="15" customHeight="1">
      <c r="A98" s="50" t="s">
        <v>152</v>
      </c>
      <c r="B98" s="53" t="s">
        <v>168</v>
      </c>
      <c r="C98" s="51" t="s">
        <v>120</v>
      </c>
      <c r="D98" s="52">
        <v>3</v>
      </c>
      <c r="E98" s="74">
        <v>0</v>
      </c>
      <c r="F98" s="31">
        <f t="shared" si="3"/>
        <v>0</v>
      </c>
    </row>
    <row r="99" spans="1:6" s="1" customFormat="1" ht="15" customHeight="1">
      <c r="A99" s="50" t="s">
        <v>153</v>
      </c>
      <c r="B99" s="53" t="s">
        <v>169</v>
      </c>
      <c r="C99" s="51" t="s">
        <v>120</v>
      </c>
      <c r="D99" s="52">
        <v>6</v>
      </c>
      <c r="E99" s="74">
        <v>0</v>
      </c>
      <c r="F99" s="31">
        <f t="shared" si="3"/>
        <v>0</v>
      </c>
    </row>
    <row r="100" spans="1:6" s="1" customFormat="1" ht="15" customHeight="1">
      <c r="A100" s="50" t="s">
        <v>154</v>
      </c>
      <c r="B100" s="53" t="s">
        <v>170</v>
      </c>
      <c r="C100" s="51" t="s">
        <v>119</v>
      </c>
      <c r="D100" s="52">
        <v>19835</v>
      </c>
      <c r="E100" s="74">
        <v>0</v>
      </c>
      <c r="F100" s="31">
        <f t="shared" si="3"/>
        <v>0</v>
      </c>
    </row>
    <row r="101" spans="1:6" s="1" customFormat="1" ht="15" customHeight="1">
      <c r="A101" s="50" t="s">
        <v>155</v>
      </c>
      <c r="B101" s="53" t="s">
        <v>171</v>
      </c>
      <c r="C101" s="51" t="s">
        <v>119</v>
      </c>
      <c r="D101" s="52">
        <v>97602</v>
      </c>
      <c r="E101" s="74">
        <v>0</v>
      </c>
      <c r="F101" s="31">
        <f t="shared" si="3"/>
        <v>0</v>
      </c>
    </row>
    <row r="102" spans="1:6" s="1" customFormat="1" ht="15" customHeight="1">
      <c r="A102" s="50" t="s">
        <v>156</v>
      </c>
      <c r="B102" s="53" t="s">
        <v>172</v>
      </c>
      <c r="C102" s="51" t="s">
        <v>119</v>
      </c>
      <c r="D102" s="52">
        <v>22035</v>
      </c>
      <c r="E102" s="74">
        <v>0</v>
      </c>
      <c r="F102" s="31">
        <f t="shared" si="3"/>
        <v>0</v>
      </c>
    </row>
    <row r="103" spans="1:6" s="1" customFormat="1" ht="15" customHeight="1">
      <c r="A103" s="50" t="s">
        <v>157</v>
      </c>
      <c r="B103" s="53" t="s">
        <v>173</v>
      </c>
      <c r="C103" s="51" t="s">
        <v>120</v>
      </c>
      <c r="D103" s="52">
        <v>191</v>
      </c>
      <c r="E103" s="74">
        <v>0</v>
      </c>
      <c r="F103" s="31">
        <f t="shared" si="3"/>
        <v>0</v>
      </c>
    </row>
    <row r="104" spans="1:6" s="1" customFormat="1" ht="15" customHeight="1">
      <c r="A104" s="50" t="s">
        <v>158</v>
      </c>
      <c r="B104" s="53" t="s">
        <v>174</v>
      </c>
      <c r="C104" s="51" t="s">
        <v>120</v>
      </c>
      <c r="D104" s="52">
        <v>3</v>
      </c>
      <c r="E104" s="74">
        <v>0</v>
      </c>
      <c r="F104" s="31">
        <f t="shared" si="3"/>
        <v>0</v>
      </c>
    </row>
    <row r="105" spans="1:6" s="1" customFormat="1" ht="15" customHeight="1">
      <c r="A105" s="50" t="s">
        <v>159</v>
      </c>
      <c r="B105" s="53" t="s">
        <v>175</v>
      </c>
      <c r="C105" s="51" t="s">
        <v>120</v>
      </c>
      <c r="D105" s="52">
        <v>191</v>
      </c>
      <c r="E105" s="74">
        <v>0</v>
      </c>
      <c r="F105" s="31">
        <f t="shared" si="3"/>
        <v>0</v>
      </c>
    </row>
    <row r="106" spans="1:6" ht="29.1" customHeight="1">
      <c r="A106" s="77" t="s">
        <v>225</v>
      </c>
      <c r="B106" s="77"/>
      <c r="C106" s="77"/>
      <c r="D106" s="77"/>
      <c r="E106" s="77"/>
      <c r="F106" s="14">
        <f>SUM(F90:F105)</f>
        <v>0</v>
      </c>
    </row>
    <row r="107" spans="1:6" ht="18.95" customHeight="1">
      <c r="A107" s="68"/>
      <c r="B107" s="68"/>
      <c r="C107" s="68"/>
      <c r="D107" s="68"/>
      <c r="E107" s="68"/>
      <c r="F107" s="69"/>
    </row>
    <row r="108" spans="1:6" ht="18.75">
      <c r="A108" s="78" t="s">
        <v>197</v>
      </c>
      <c r="B108" s="79"/>
      <c r="C108" s="79"/>
      <c r="D108" s="79"/>
      <c r="E108" s="79"/>
      <c r="F108" s="79"/>
    </row>
    <row r="109" spans="1:6" ht="36">
      <c r="A109" s="25" t="s">
        <v>2</v>
      </c>
      <c r="B109" s="22" t="s">
        <v>3</v>
      </c>
      <c r="C109" s="24" t="s">
        <v>10</v>
      </c>
      <c r="D109" s="24" t="s">
        <v>7</v>
      </c>
      <c r="E109" s="23" t="s">
        <v>4</v>
      </c>
      <c r="F109" s="26" t="s">
        <v>11</v>
      </c>
    </row>
    <row r="110" spans="1:6" ht="15" customHeight="1">
      <c r="A110" s="54" t="s">
        <v>188</v>
      </c>
      <c r="B110" s="56" t="s">
        <v>178</v>
      </c>
      <c r="C110" s="54" t="s">
        <v>119</v>
      </c>
      <c r="D110" s="55">
        <v>150</v>
      </c>
      <c r="E110" s="74">
        <v>0</v>
      </c>
      <c r="F110" s="31">
        <f>E110*D110</f>
        <v>0</v>
      </c>
    </row>
    <row r="111" spans="1:6" ht="15" customHeight="1">
      <c r="A111" s="54" t="s">
        <v>189</v>
      </c>
      <c r="B111" s="56" t="s">
        <v>179</v>
      </c>
      <c r="C111" s="54" t="s">
        <v>119</v>
      </c>
      <c r="D111" s="55">
        <v>110</v>
      </c>
      <c r="E111" s="74">
        <v>0</v>
      </c>
      <c r="F111" s="31">
        <f t="shared" ref="F111:F114" si="4">E111*D111</f>
        <v>0</v>
      </c>
    </row>
    <row r="112" spans="1:6" ht="15" customHeight="1">
      <c r="A112" s="54" t="s">
        <v>190</v>
      </c>
      <c r="B112" s="56" t="s">
        <v>180</v>
      </c>
      <c r="C112" s="54" t="s">
        <v>120</v>
      </c>
      <c r="D112" s="55">
        <v>1</v>
      </c>
      <c r="E112" s="74">
        <v>0</v>
      </c>
      <c r="F112" s="31">
        <f t="shared" si="4"/>
        <v>0</v>
      </c>
    </row>
    <row r="113" spans="1:126" ht="15" customHeight="1">
      <c r="A113" s="54" t="s">
        <v>191</v>
      </c>
      <c r="B113" s="56" t="s">
        <v>181</v>
      </c>
      <c r="C113" s="54" t="s">
        <v>120</v>
      </c>
      <c r="D113" s="55">
        <v>1</v>
      </c>
      <c r="E113" s="74">
        <v>0</v>
      </c>
      <c r="F113" s="31">
        <f t="shared" si="4"/>
        <v>0</v>
      </c>
    </row>
    <row r="114" spans="1:126" ht="15" customHeight="1">
      <c r="A114" s="54" t="s">
        <v>192</v>
      </c>
      <c r="B114" s="56" t="s">
        <v>182</v>
      </c>
      <c r="C114" s="54" t="s">
        <v>120</v>
      </c>
      <c r="D114" s="55">
        <v>1</v>
      </c>
      <c r="E114" s="74">
        <v>0</v>
      </c>
      <c r="F114" s="31">
        <f t="shared" si="4"/>
        <v>0</v>
      </c>
    </row>
    <row r="115" spans="1:126" ht="29.1" customHeight="1">
      <c r="A115" s="77" t="s">
        <v>226</v>
      </c>
      <c r="B115" s="77"/>
      <c r="C115" s="77"/>
      <c r="D115" s="77"/>
      <c r="E115" s="77"/>
      <c r="F115" s="14">
        <f>SUM(F110:F114)</f>
        <v>0</v>
      </c>
    </row>
    <row r="116" spans="1:126" ht="18.95" customHeight="1">
      <c r="A116" s="68"/>
      <c r="B116" s="68"/>
      <c r="C116" s="68"/>
      <c r="D116" s="68"/>
      <c r="E116" s="68"/>
      <c r="F116" s="69"/>
    </row>
    <row r="117" spans="1:126" ht="18.75">
      <c r="A117" s="78" t="s">
        <v>198</v>
      </c>
      <c r="B117" s="79"/>
      <c r="C117" s="79"/>
      <c r="D117" s="79"/>
      <c r="E117" s="79"/>
      <c r="F117" s="79"/>
    </row>
    <row r="118" spans="1:126" ht="36">
      <c r="A118" s="25" t="s">
        <v>2</v>
      </c>
      <c r="B118" s="22" t="s">
        <v>3</v>
      </c>
      <c r="C118" s="24" t="s">
        <v>10</v>
      </c>
      <c r="D118" s="24" t="s">
        <v>7</v>
      </c>
      <c r="E118" s="23" t="s">
        <v>4</v>
      </c>
      <c r="F118" s="26" t="s">
        <v>11</v>
      </c>
    </row>
    <row r="119" spans="1:126">
      <c r="A119" s="54" t="s">
        <v>177</v>
      </c>
      <c r="B119" s="56" t="s">
        <v>184</v>
      </c>
      <c r="C119" s="54" t="s">
        <v>118</v>
      </c>
      <c r="D119" s="55">
        <v>1</v>
      </c>
      <c r="E119" s="74">
        <v>0</v>
      </c>
      <c r="F119" s="31">
        <f t="shared" ref="F119:F120" si="5">E119*D119</f>
        <v>0</v>
      </c>
    </row>
    <row r="120" spans="1:126">
      <c r="A120" s="54" t="s">
        <v>176</v>
      </c>
      <c r="B120" s="56" t="s">
        <v>183</v>
      </c>
      <c r="C120" s="54" t="s">
        <v>118</v>
      </c>
      <c r="D120" s="55">
        <v>1</v>
      </c>
      <c r="E120" s="74">
        <v>0</v>
      </c>
      <c r="F120" s="31">
        <f t="shared" si="5"/>
        <v>0</v>
      </c>
    </row>
    <row r="121" spans="1:126" ht="29.1" customHeight="1">
      <c r="A121" s="77" t="s">
        <v>227</v>
      </c>
      <c r="B121" s="77"/>
      <c r="C121" s="77"/>
      <c r="D121" s="77"/>
      <c r="E121" s="77"/>
      <c r="F121" s="14">
        <f>SUM(F119:F120)</f>
        <v>0</v>
      </c>
    </row>
    <row r="122" spans="1:126" s="18" customFormat="1" ht="18.95" customHeight="1">
      <c r="A122" s="16"/>
      <c r="B122" s="15"/>
      <c r="C122" s="16"/>
      <c r="D122" s="16"/>
      <c r="E122" s="17"/>
      <c r="F122" s="17"/>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row>
    <row r="123" spans="1:126" s="18" customFormat="1" ht="30" customHeight="1">
      <c r="A123" s="86" t="s">
        <v>199</v>
      </c>
      <c r="B123" s="86"/>
      <c r="C123" s="86"/>
      <c r="D123" s="86"/>
      <c r="E123" s="86"/>
      <c r="F123" s="86"/>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row>
    <row r="124" spans="1:126" s="18" customFormat="1" ht="30" customHeight="1">
      <c r="A124" s="87" t="s">
        <v>200</v>
      </c>
      <c r="B124" s="88"/>
      <c r="C124" s="88"/>
      <c r="D124" s="89"/>
      <c r="E124" s="83">
        <f>SUM(F74, F86, F106, F115, F121)</f>
        <v>0</v>
      </c>
      <c r="F124" s="8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row>
    <row r="125" spans="1:126" s="18" customFormat="1" ht="21.75" customHeight="1">
      <c r="A125" s="85" t="s">
        <v>5</v>
      </c>
      <c r="B125" s="85"/>
      <c r="C125" s="85"/>
      <c r="D125" s="85"/>
      <c r="E125" s="85"/>
      <c r="F125" s="8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row>
    <row r="126" spans="1:126" ht="30" customHeight="1">
      <c r="A126" s="80" t="s">
        <v>221</v>
      </c>
      <c r="B126" s="81"/>
      <c r="C126" s="81"/>
      <c r="D126" s="81"/>
      <c r="E126" s="81"/>
      <c r="F126" s="82"/>
    </row>
    <row r="127" spans="1:126" ht="18">
      <c r="A127" s="65"/>
      <c r="B127" s="66"/>
      <c r="C127" s="66"/>
      <c r="D127" s="66"/>
      <c r="E127" s="66"/>
      <c r="F127" s="67"/>
    </row>
    <row r="128" spans="1:126" ht="20.100000000000001" customHeight="1">
      <c r="A128" s="57"/>
      <c r="B128" s="58"/>
      <c r="C128" s="58"/>
      <c r="D128" s="58"/>
      <c r="E128" s="58"/>
      <c r="F128" s="59"/>
    </row>
    <row r="129" spans="1:6" ht="23.25">
      <c r="A129" s="90" t="s">
        <v>202</v>
      </c>
      <c r="B129" s="91"/>
      <c r="C129" s="91"/>
      <c r="D129" s="91"/>
      <c r="E129" s="91"/>
      <c r="F129" s="91"/>
    </row>
    <row r="130" spans="1:6" ht="20.25">
      <c r="A130" s="92" t="s">
        <v>220</v>
      </c>
      <c r="B130" s="93"/>
      <c r="C130" s="93"/>
      <c r="D130" s="93"/>
      <c r="E130" s="93"/>
      <c r="F130" s="94"/>
    </row>
    <row r="131" spans="1:6" ht="20.100000000000001" customHeight="1">
      <c r="A131" s="60"/>
      <c r="B131" s="61"/>
      <c r="C131" s="61"/>
      <c r="D131" s="61"/>
      <c r="E131" s="61"/>
      <c r="F131" s="62"/>
    </row>
    <row r="132" spans="1:6" ht="18.75">
      <c r="A132" s="95" t="s">
        <v>232</v>
      </c>
      <c r="B132" s="96"/>
      <c r="C132" s="96"/>
      <c r="D132" s="96"/>
      <c r="E132" s="96"/>
      <c r="F132" s="96"/>
    </row>
    <row r="133" spans="1:6" ht="60">
      <c r="A133" s="63" t="s">
        <v>2</v>
      </c>
      <c r="B133" s="22" t="s">
        <v>3</v>
      </c>
      <c r="C133" s="24" t="s">
        <v>10</v>
      </c>
      <c r="D133" s="70" t="s">
        <v>228</v>
      </c>
      <c r="E133" s="23" t="s">
        <v>4</v>
      </c>
      <c r="F133" s="26" t="s">
        <v>11</v>
      </c>
    </row>
    <row r="134" spans="1:6">
      <c r="A134" s="32" t="s">
        <v>203</v>
      </c>
      <c r="B134" s="45" t="s">
        <v>67</v>
      </c>
      <c r="C134" s="33" t="s">
        <v>119</v>
      </c>
      <c r="D134" s="34">
        <v>38</v>
      </c>
      <c r="E134" s="74">
        <v>0</v>
      </c>
      <c r="F134" s="31">
        <f t="shared" ref="F134:F150" si="6">E134*D134</f>
        <v>0</v>
      </c>
    </row>
    <row r="135" spans="1:6">
      <c r="A135" s="32" t="s">
        <v>204</v>
      </c>
      <c r="B135" s="45" t="s">
        <v>70</v>
      </c>
      <c r="C135" s="33" t="s">
        <v>120</v>
      </c>
      <c r="D135" s="34">
        <v>2</v>
      </c>
      <c r="E135" s="74">
        <v>0</v>
      </c>
      <c r="F135" s="31">
        <f t="shared" si="6"/>
        <v>0</v>
      </c>
    </row>
    <row r="136" spans="1:6">
      <c r="A136" s="32" t="s">
        <v>205</v>
      </c>
      <c r="B136" s="43" t="s">
        <v>73</v>
      </c>
      <c r="C136" s="33" t="s">
        <v>121</v>
      </c>
      <c r="D136" s="35">
        <v>0.33</v>
      </c>
      <c r="E136" s="74">
        <v>0</v>
      </c>
      <c r="F136" s="31">
        <f t="shared" si="6"/>
        <v>0</v>
      </c>
    </row>
    <row r="137" spans="1:6">
      <c r="A137" s="32" t="s">
        <v>206</v>
      </c>
      <c r="B137" s="43" t="s">
        <v>77</v>
      </c>
      <c r="C137" s="33" t="s">
        <v>123</v>
      </c>
      <c r="D137" s="34">
        <v>493</v>
      </c>
      <c r="E137" s="74">
        <v>0</v>
      </c>
      <c r="F137" s="31">
        <f t="shared" si="6"/>
        <v>0</v>
      </c>
    </row>
    <row r="138" spans="1:6">
      <c r="A138" s="32" t="s">
        <v>207</v>
      </c>
      <c r="B138" s="43" t="s">
        <v>78</v>
      </c>
      <c r="C138" s="33" t="s">
        <v>122</v>
      </c>
      <c r="D138" s="34">
        <v>1721</v>
      </c>
      <c r="E138" s="74">
        <v>0</v>
      </c>
      <c r="F138" s="31">
        <f t="shared" si="6"/>
        <v>0</v>
      </c>
    </row>
    <row r="139" spans="1:6">
      <c r="A139" s="32" t="s">
        <v>208</v>
      </c>
      <c r="B139" s="43" t="s">
        <v>79</v>
      </c>
      <c r="C139" s="33" t="s">
        <v>122</v>
      </c>
      <c r="D139" s="34">
        <v>1717</v>
      </c>
      <c r="E139" s="74">
        <v>0</v>
      </c>
      <c r="F139" s="31">
        <f t="shared" si="6"/>
        <v>0</v>
      </c>
    </row>
    <row r="140" spans="1:6">
      <c r="A140" s="32" t="s">
        <v>209</v>
      </c>
      <c r="B140" s="43" t="s">
        <v>81</v>
      </c>
      <c r="C140" s="33" t="s">
        <v>124</v>
      </c>
      <c r="D140" s="34">
        <v>236</v>
      </c>
      <c r="E140" s="74">
        <v>0</v>
      </c>
      <c r="F140" s="31">
        <f t="shared" si="6"/>
        <v>0</v>
      </c>
    </row>
    <row r="141" spans="1:6">
      <c r="A141" s="64" t="s">
        <v>210</v>
      </c>
      <c r="B141" s="43" t="s">
        <v>185</v>
      </c>
      <c r="C141" s="33" t="s">
        <v>124</v>
      </c>
      <c r="D141" s="34">
        <v>142</v>
      </c>
      <c r="E141" s="74">
        <v>0</v>
      </c>
      <c r="F141" s="31">
        <f t="shared" si="6"/>
        <v>0</v>
      </c>
    </row>
    <row r="142" spans="1:6">
      <c r="A142" s="32" t="s">
        <v>211</v>
      </c>
      <c r="B142" s="43" t="s">
        <v>84</v>
      </c>
      <c r="C142" s="33" t="s">
        <v>120</v>
      </c>
      <c r="D142" s="34">
        <v>3</v>
      </c>
      <c r="E142" s="74">
        <v>0</v>
      </c>
      <c r="F142" s="31">
        <f t="shared" si="6"/>
        <v>0</v>
      </c>
    </row>
    <row r="143" spans="1:6">
      <c r="A143" s="32" t="s">
        <v>212</v>
      </c>
      <c r="B143" s="43" t="s">
        <v>92</v>
      </c>
      <c r="C143" s="33" t="s">
        <v>120</v>
      </c>
      <c r="D143" s="75">
        <v>-1</v>
      </c>
      <c r="E143" s="74">
        <v>0</v>
      </c>
      <c r="F143" s="76">
        <f t="shared" si="6"/>
        <v>0</v>
      </c>
    </row>
    <row r="144" spans="1:6">
      <c r="A144" s="32" t="s">
        <v>213</v>
      </c>
      <c r="B144" s="43" t="s">
        <v>96</v>
      </c>
      <c r="C144" s="33" t="s">
        <v>119</v>
      </c>
      <c r="D144" s="34">
        <v>118</v>
      </c>
      <c r="E144" s="74">
        <v>0</v>
      </c>
      <c r="F144" s="31">
        <f t="shared" si="6"/>
        <v>0</v>
      </c>
    </row>
    <row r="145" spans="1:6">
      <c r="A145" s="32" t="s">
        <v>214</v>
      </c>
      <c r="B145" s="43" t="s">
        <v>99</v>
      </c>
      <c r="C145" s="33" t="s">
        <v>119</v>
      </c>
      <c r="D145" s="34">
        <v>135</v>
      </c>
      <c r="E145" s="74">
        <v>0</v>
      </c>
      <c r="F145" s="31">
        <f t="shared" si="6"/>
        <v>0</v>
      </c>
    </row>
    <row r="146" spans="1:6">
      <c r="A146" s="32" t="s">
        <v>215</v>
      </c>
      <c r="B146" s="43" t="s">
        <v>105</v>
      </c>
      <c r="C146" s="33" t="s">
        <v>119</v>
      </c>
      <c r="D146" s="34">
        <v>15</v>
      </c>
      <c r="E146" s="74">
        <v>0</v>
      </c>
      <c r="F146" s="31">
        <f t="shared" si="6"/>
        <v>0</v>
      </c>
    </row>
    <row r="147" spans="1:6">
      <c r="A147" s="32" t="s">
        <v>216</v>
      </c>
      <c r="B147" s="43" t="s">
        <v>106</v>
      </c>
      <c r="C147" s="33" t="s">
        <v>122</v>
      </c>
      <c r="D147" s="75">
        <v>-16</v>
      </c>
      <c r="E147" s="74">
        <v>0</v>
      </c>
      <c r="F147" s="76">
        <f t="shared" si="6"/>
        <v>0</v>
      </c>
    </row>
    <row r="148" spans="1:6">
      <c r="A148" s="32" t="s">
        <v>217</v>
      </c>
      <c r="B148" s="43" t="s">
        <v>107</v>
      </c>
      <c r="C148" s="33" t="s">
        <v>122</v>
      </c>
      <c r="D148" s="75">
        <v>-22</v>
      </c>
      <c r="E148" s="74">
        <v>0</v>
      </c>
      <c r="F148" s="76">
        <f t="shared" si="6"/>
        <v>0</v>
      </c>
    </row>
    <row r="149" spans="1:6">
      <c r="A149" s="32" t="s">
        <v>218</v>
      </c>
      <c r="B149" s="43" t="s">
        <v>108</v>
      </c>
      <c r="C149" s="33" t="s">
        <v>125</v>
      </c>
      <c r="D149" s="34">
        <v>27</v>
      </c>
      <c r="E149" s="74">
        <v>0</v>
      </c>
      <c r="F149" s="31">
        <f t="shared" si="6"/>
        <v>0</v>
      </c>
    </row>
    <row r="150" spans="1:6">
      <c r="A150" s="37" t="s">
        <v>219</v>
      </c>
      <c r="B150" s="43" t="s">
        <v>115</v>
      </c>
      <c r="C150" s="33" t="s">
        <v>122</v>
      </c>
      <c r="D150" s="75">
        <v>-240</v>
      </c>
      <c r="E150" s="74">
        <v>0</v>
      </c>
      <c r="F150" s="76">
        <f t="shared" si="6"/>
        <v>0</v>
      </c>
    </row>
    <row r="151" spans="1:6" ht="30" customHeight="1">
      <c r="A151" s="123" t="s">
        <v>231</v>
      </c>
      <c r="B151" s="77"/>
      <c r="C151" s="77"/>
      <c r="D151" s="77"/>
      <c r="E151" s="77"/>
      <c r="F151" s="14">
        <f>SUM(F134:F150)</f>
        <v>0</v>
      </c>
    </row>
    <row r="152" spans="1:6" ht="30" customHeight="1">
      <c r="A152" s="86" t="s">
        <v>230</v>
      </c>
      <c r="B152" s="86"/>
      <c r="C152" s="86"/>
      <c r="D152" s="86"/>
      <c r="E152" s="86"/>
      <c r="F152" s="86"/>
    </row>
    <row r="153" spans="1:6" ht="30" customHeight="1">
      <c r="A153" s="87" t="s">
        <v>229</v>
      </c>
      <c r="B153" s="88"/>
      <c r="C153" s="88"/>
      <c r="D153" s="89"/>
      <c r="E153" s="83">
        <f>SUM(F151,E124)</f>
        <v>0</v>
      </c>
      <c r="F153" s="84"/>
    </row>
    <row r="154" spans="1:6" ht="12.75">
      <c r="A154" s="85" t="s">
        <v>5</v>
      </c>
      <c r="B154" s="85"/>
      <c r="C154" s="85"/>
      <c r="D154" s="85"/>
      <c r="E154" s="85"/>
      <c r="F154" s="85"/>
    </row>
    <row r="155" spans="1:6" ht="39" customHeight="1">
      <c r="A155" s="80" t="s">
        <v>222</v>
      </c>
      <c r="B155" s="81"/>
      <c r="C155" s="81"/>
      <c r="D155" s="81"/>
      <c r="E155" s="81"/>
      <c r="F155" s="82"/>
    </row>
    <row r="156" spans="1:6" ht="12.75">
      <c r="A156" s="19"/>
      <c r="B156" s="121" t="s">
        <v>6</v>
      </c>
      <c r="C156" s="121"/>
      <c r="D156" s="121"/>
      <c r="E156" s="121"/>
      <c r="F156" s="122"/>
    </row>
  </sheetData>
  <mergeCells count="32">
    <mergeCell ref="A154:F154"/>
    <mergeCell ref="A155:F155"/>
    <mergeCell ref="B156:F156"/>
    <mergeCell ref="A151:E151"/>
    <mergeCell ref="A152:F152"/>
    <mergeCell ref="A153:D153"/>
    <mergeCell ref="E153:F153"/>
    <mergeCell ref="A129:F129"/>
    <mergeCell ref="A130:F130"/>
    <mergeCell ref="A132:F132"/>
    <mergeCell ref="B1:F4"/>
    <mergeCell ref="B9:F9"/>
    <mergeCell ref="A11:F11"/>
    <mergeCell ref="A12:F15"/>
    <mergeCell ref="A74:E74"/>
    <mergeCell ref="A17:F17"/>
    <mergeCell ref="A18:F18"/>
    <mergeCell ref="B7:F7"/>
    <mergeCell ref="A5:F5"/>
    <mergeCell ref="A126:F126"/>
    <mergeCell ref="E124:F124"/>
    <mergeCell ref="A125:F125"/>
    <mergeCell ref="A123:F123"/>
    <mergeCell ref="A124:D124"/>
    <mergeCell ref="A115:E115"/>
    <mergeCell ref="A117:F117"/>
    <mergeCell ref="A121:E121"/>
    <mergeCell ref="A76:F76"/>
    <mergeCell ref="A86:E86"/>
    <mergeCell ref="A88:F88"/>
    <mergeCell ref="A106:E106"/>
    <mergeCell ref="A108:F108"/>
  </mergeCells>
  <phoneticPr fontId="0" type="noConversion"/>
  <printOptions horizontalCentered="1"/>
  <pageMargins left="0.2" right="0.2" top="0.25" bottom="0.5" header="0.3" footer="0.3"/>
  <pageSetup scale="47" fitToHeight="4"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A5B670-78D3-4249-AB95-52CAE9CA4ECC}">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d5ad96e6-46eb-43fa-b309-22506ea389e0"/>
    <ds:schemaRef ds:uri="http://www.w3.org/XML/1998/namespace"/>
  </ds:schemaRefs>
</ds:datastoreItem>
</file>

<file path=customXml/itemProps2.xml><?xml version="1.0" encoding="utf-8"?>
<ds:datastoreItem xmlns:ds="http://schemas.openxmlformats.org/officeDocument/2006/customXml" ds:itemID="{3E3811B4-95E1-4235-973F-88C85C8DA665}">
  <ds:schemaRefs>
    <ds:schemaRef ds:uri="http://schemas.microsoft.com/sharepoint/events"/>
  </ds:schemaRefs>
</ds:datastoreItem>
</file>

<file path=customXml/itemProps3.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4.xml><?xml version="1.0" encoding="utf-8"?>
<ds:datastoreItem xmlns:ds="http://schemas.openxmlformats.org/officeDocument/2006/customXml" ds:itemID="{38E4A8A1-C674-4E21-B888-4A95C1CCDA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Lytle</dc:creator>
  <cp:lastModifiedBy>Bell, Kacey</cp:lastModifiedBy>
  <cp:lastPrinted>2019-03-04T14:15:21Z</cp:lastPrinted>
  <dcterms:created xsi:type="dcterms:W3CDTF">1998-06-09T19:27:04Z</dcterms:created>
  <dcterms:modified xsi:type="dcterms:W3CDTF">2023-01-27T18:45:15Z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1fd2e2f4-0cdc-40dd-8e9c-427b7b374824</vt:lpwstr>
  </property>
</Properties>
</file>