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S:\Procurement Management\WORKAREA\BROOKE\ITB\FY22\B220315BAG LAP Big Carlos Pass Bridge Construction\6 - Addendum\ADD 3 files\"/>
    </mc:Choice>
  </mc:AlternateContent>
  <xr:revisionPtr revIDLastSave="0" documentId="8_{FF0D05DA-06A1-45E4-A2F4-00766382EB51}"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 name="DATA" sheetId="5" r:id="rId2"/>
  </sheets>
  <definedNames>
    <definedName name="_xlnm._FilterDatabase" localSheetId="0" hidden="1">'BID-PROPOSAL FORM'!$A$245:$F$268</definedName>
    <definedName name="_xlnm.Print_Area" localSheetId="0">'BID-PROPOSAL FORM'!$A$1:$F$268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4" l="1"/>
  <c r="F20" i="4"/>
  <c r="F241" i="4"/>
  <c r="F237" i="4"/>
  <c r="F236" i="4"/>
  <c r="F235" i="4"/>
  <c r="F234" i="4"/>
  <c r="F233" i="4"/>
  <c r="F232" i="4"/>
  <c r="F231" i="4"/>
  <c r="F230" i="4"/>
  <c r="F229" i="4"/>
  <c r="F228" i="4"/>
  <c r="F227" i="4"/>
  <c r="F226" i="4"/>
  <c r="F225" i="4"/>
  <c r="F224" i="4"/>
  <c r="F220" i="4"/>
  <c r="F219" i="4"/>
  <c r="F218" i="4"/>
  <c r="F217" i="4"/>
  <c r="F216" i="4"/>
  <c r="F215" i="4"/>
  <c r="F214" i="4"/>
  <c r="F213" i="4"/>
  <c r="F212" i="4"/>
  <c r="F211" i="4"/>
  <c r="F210" i="4"/>
  <c r="F209" i="4"/>
  <c r="F205" i="4"/>
  <c r="F204" i="4"/>
  <c r="F199" i="4"/>
  <c r="F198" i="4"/>
  <c r="F197" i="4"/>
  <c r="F196" i="4"/>
  <c r="F195" i="4"/>
  <c r="F194" i="4"/>
  <c r="F193" i="4"/>
  <c r="F192" i="4"/>
  <c r="F191" i="4"/>
  <c r="F190" i="4"/>
  <c r="F189" i="4"/>
  <c r="F188" i="4"/>
  <c r="F187" i="4"/>
  <c r="F186" i="4"/>
  <c r="F185" i="4"/>
  <c r="F184" i="4"/>
  <c r="F183"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39" i="4"/>
  <c r="F138" i="4"/>
  <c r="F137" i="4"/>
  <c r="F136" i="4"/>
  <c r="F135" i="4"/>
  <c r="F134" i="4"/>
  <c r="F133" i="4"/>
  <c r="F132" i="4"/>
  <c r="F131" i="4"/>
  <c r="F130" i="4"/>
  <c r="F129" i="4"/>
  <c r="F128" i="4"/>
  <c r="F127" i="4"/>
  <c r="F126" i="4"/>
  <c r="F125" i="4"/>
  <c r="F124" i="4"/>
  <c r="F123"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87" i="4"/>
  <c r="F86" i="4"/>
  <c r="F85" i="4"/>
  <c r="F84" i="4"/>
  <c r="F83" i="4"/>
  <c r="F82" i="4"/>
  <c r="F81" i="4"/>
  <c r="F80" i="4"/>
  <c r="F79" i="4"/>
  <c r="F78" i="4"/>
  <c r="F77" i="4"/>
  <c r="F76" i="4"/>
  <c r="F75" i="4"/>
  <c r="F74" i="4"/>
  <c r="F73" i="4"/>
  <c r="F72" i="4"/>
  <c r="F71" i="4"/>
  <c r="F70" i="4"/>
  <c r="F69" i="4"/>
  <c r="F68" i="4"/>
  <c r="F67" i="4"/>
  <c r="F66" i="4"/>
  <c r="F65" i="4"/>
  <c r="F64" i="4"/>
  <c r="F63" i="4"/>
  <c r="F62"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42" i="4"/>
  <c r="F243" i="4" l="1"/>
  <c r="F206" i="4"/>
  <c r="F221" i="4"/>
  <c r="F238" i="4"/>
  <c r="F59" i="4"/>
  <c r="F140" i="4"/>
  <c r="F180" i="4"/>
  <c r="F88" i="4"/>
  <c r="F120" i="4"/>
  <c r="F201" i="4"/>
  <c r="E251" i="4" l="1"/>
  <c r="E246" i="4"/>
  <c r="B4" i="5"/>
  <c r="B3" i="5"/>
  <c r="B2" i="5"/>
  <c r="B1" i="5" l="1" a="1"/>
  <c r="B1" i="5" s="1"/>
  <c r="F263" i="4" s="1"/>
  <c r="F264" i="4"/>
  <c r="F258" i="4" l="1"/>
  <c r="F260" i="4"/>
  <c r="F259" i="4"/>
  <c r="F256" i="4"/>
  <c r="F261" i="4"/>
  <c r="F257" i="4"/>
  <c r="F26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<sst xmlns="http://schemas.openxmlformats.org/spreadsheetml/2006/main" count="679" uniqueCount="410">
  <si>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</si>
  <si>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</si>
  <si>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</si>
  <si>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</si>
  <si>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LEE COUNTY DEPARTMENT OF TRANSPORTATION PROJECT SUMMARY OF PAY ITEMS CR 865 (ESTERO BOULEVARD)</t>
  </si>
  <si>
    <t>BASE BID SECTION 001 ROADWAY ITEMS</t>
  </si>
  <si>
    <t>Item</t>
  </si>
  <si>
    <t>Description</t>
  </si>
  <si>
    <t xml:space="preserve">Unit of
Measure </t>
  </si>
  <si>
    <t>Estimated
Quantity</t>
  </si>
  <si>
    <t>Unit Price</t>
  </si>
  <si>
    <t>Extended
Amount</t>
  </si>
  <si>
    <t>101-1</t>
  </si>
  <si>
    <t>MOBILIZATION</t>
  </si>
  <si>
    <t>LS</t>
  </si>
  <si>
    <t>102-1</t>
  </si>
  <si>
    <t xml:space="preserve">MAINTENANCE OF TRAFFIC </t>
  </si>
  <si>
    <t>107-1</t>
  </si>
  <si>
    <t>LITTER REMOVAL AND DISPOSAL</t>
  </si>
  <si>
    <t>AC</t>
  </si>
  <si>
    <t>107-2</t>
  </si>
  <si>
    <t>MOWING</t>
  </si>
  <si>
    <t>110-1-1</t>
  </si>
  <si>
    <t>CLEARING &amp; GRUBBING</t>
  </si>
  <si>
    <t>110-4-10</t>
  </si>
  <si>
    <t>REMOVAL OF EXISTING CONCRETE</t>
  </si>
  <si>
    <t>SY</t>
  </si>
  <si>
    <t>120-1</t>
  </si>
  <si>
    <t>REGULAR EXCAVATION</t>
  </si>
  <si>
    <t>CY</t>
  </si>
  <si>
    <t>120-4</t>
  </si>
  <si>
    <t>SUBSOIL EXCAVATION</t>
  </si>
  <si>
    <t>120-6</t>
  </si>
  <si>
    <t>EMBANKMENT</t>
  </si>
  <si>
    <t>160-4</t>
  </si>
  <si>
    <t>TYPE B STABILIZATION</t>
  </si>
  <si>
    <t>285-701</t>
  </si>
  <si>
    <t>OPTIONAL BASE GROUP 1</t>
  </si>
  <si>
    <t>285-704</t>
  </si>
  <si>
    <t>OPTIONAL BASE GROUP 4, SHELL ROCK (LBR 100) ONLY</t>
  </si>
  <si>
    <t>285-706</t>
  </si>
  <si>
    <t>OPTIONAL BASE GROUP 6</t>
  </si>
  <si>
    <t>285-709</t>
  </si>
  <si>
    <t>OPTIONAL BASE GROUP 9</t>
  </si>
  <si>
    <t>327-70-6</t>
  </si>
  <si>
    <t>MILLING EXISTING ASPHALT PAVEMENT, 1 1/2" AVG DEPTH</t>
  </si>
  <si>
    <t>334-1-12</t>
  </si>
  <si>
    <t>SUPERPAVE ASPHALTIC CONCRETE, TYPE SP, TRAFFIC B (1 1/2")</t>
  </si>
  <si>
    <t>TN</t>
  </si>
  <si>
    <t>334-1-52</t>
  </si>
  <si>
    <t>SUPERPAVE ASPHALTIC CONCRETE, TYPE SP, TRAFFIC B (PG 76-22)</t>
  </si>
  <si>
    <t>337-7-81</t>
  </si>
  <si>
    <t>ASPHALTIC CONCRETE, FRICTION COURSE FC-12.5, TRAFFIC B (PG 76-22) (1 1/2")</t>
  </si>
  <si>
    <t>339-1</t>
  </si>
  <si>
    <t>MISCELLANEOUS ASPHALT PAVEMENT</t>
  </si>
  <si>
    <t>400-0-11</t>
  </si>
  <si>
    <t>CONCRETE CLASS NS, GRAVITY WALL</t>
  </si>
  <si>
    <t>515-1-2</t>
  </si>
  <si>
    <t>PIPE HANDRAIL - GUIDERAIL, ALUMINUM</t>
  </si>
  <si>
    <t>LF</t>
  </si>
  <si>
    <t>515-2-311</t>
  </si>
  <si>
    <t>PEDESTRIAN/ BICYCLE RAILING, ALUMINUM ONLY, 42" TYPE 1</t>
  </si>
  <si>
    <t>520-1-7</t>
  </si>
  <si>
    <t>CONCRETE CURB &amp; GUTTER, TYPE E</t>
  </si>
  <si>
    <t>520-1-10</t>
  </si>
  <si>
    <t>CONCRETE CURB &amp; GUTTER, TYPE F</t>
  </si>
  <si>
    <t>521-5-6 MOD</t>
  </si>
  <si>
    <t>CONCRETE TRAFFIC RAILING, CORRAL W/CURB</t>
  </si>
  <si>
    <t>522-2</t>
  </si>
  <si>
    <t>CONCRETE SIDEWALK AND DRIVEWAYS, 6" THICK</t>
  </si>
  <si>
    <t>527-2</t>
  </si>
  <si>
    <t>DETECTABLE WARNINGS</t>
  </si>
  <si>
    <t>SF</t>
  </si>
  <si>
    <t>530-4-4</t>
  </si>
  <si>
    <t>ARTICULATING CONCRETE BLOCK REVETMENT SYSTEM, THICKNESS 4"</t>
  </si>
  <si>
    <t>536-1-0</t>
  </si>
  <si>
    <t>GUARDRAIL - ROADWAY, GENERAL/LOW SPEED TL-2</t>
  </si>
  <si>
    <t>536-7-2</t>
  </si>
  <si>
    <t>SPECIAL GUARDRAIL POST - STEEL POST FOR CONCRETE STRUCTURE MOUNT</t>
  </si>
  <si>
    <t>EA</t>
  </si>
  <si>
    <t>536-8111</t>
  </si>
  <si>
    <t>GUARDRAIL TRANSITION CONNECTION TO RIGID BARRIER, F&amp;I- INDEX 536-001, APPROACH TL-2</t>
  </si>
  <si>
    <t>536-85-24</t>
  </si>
  <si>
    <t>GUARDRAIL END TREATMENT- PARALLEL APPROACH TERMINAL</t>
  </si>
  <si>
    <t>570-1-2</t>
  </si>
  <si>
    <t>PERFORMANCE TURF, SOD</t>
  </si>
  <si>
    <t>570-1-2 MOD</t>
  </si>
  <si>
    <t>PERFORMANCE TURF, SODDING- SEASHORE PASPALUM</t>
  </si>
  <si>
    <t>571-1-11</t>
  </si>
  <si>
    <t>PLASTIC EROSION MAT, TURF REINFORCED MAT, TYPE 1</t>
  </si>
  <si>
    <t>580-1-1</t>
  </si>
  <si>
    <t>LANDSCAPE COMPLETE- SMALL PLANTS</t>
  </si>
  <si>
    <t>635-2-13</t>
  </si>
  <si>
    <t>PULL &amp; SPLICE BOX, F&amp;I, 30" x 60" RECTANGULAR OR 36" ROUND COVER SIZE</t>
  </si>
  <si>
    <t>LC04</t>
  </si>
  <si>
    <t>4" (OR EQUIVALENT) ID HDPE CONDUIT SMOOTH OUT RIBBED IN</t>
  </si>
  <si>
    <t>SUBTOTAL:  SECTION TITLE</t>
  </si>
  <si>
    <t>BASE BID SECTION 002 DRAINAGE ITEMS</t>
  </si>
  <si>
    <t>0104-10-3</t>
  </si>
  <si>
    <t>SEDIMENT BARRIER</t>
  </si>
  <si>
    <t>0104-11</t>
  </si>
  <si>
    <t>FLOATING TURBIDITY BARRIER</t>
  </si>
  <si>
    <t>0104-12</t>
  </si>
  <si>
    <t>STAKED TURBIDITY BARRIER- NYLON REINFORCED PVC</t>
  </si>
  <si>
    <t>0104-15</t>
  </si>
  <si>
    <t>SOIL TRACKING PREVENTION DEVICE</t>
  </si>
  <si>
    <t>0104-18</t>
  </si>
  <si>
    <t>INLET PROTECTION SYSTEM</t>
  </si>
  <si>
    <t>0425-1311</t>
  </si>
  <si>
    <t>INLETS, CURB, TYPE P-1, &lt;10'</t>
  </si>
  <si>
    <t>0425-1321</t>
  </si>
  <si>
    <t>INLETS, CURB, TYPE P-2, &lt;10'</t>
  </si>
  <si>
    <t>0425-1351</t>
  </si>
  <si>
    <t>INLETS, CURB, TYPE P-5, &lt;10'</t>
  </si>
  <si>
    <t>0425-1361</t>
  </si>
  <si>
    <t>INLETS, CURB, TYPE P-6, &lt;10'</t>
  </si>
  <si>
    <t>0425-1411</t>
  </si>
  <si>
    <t>INLETS, CURB TYPE J-1, &lt;10'</t>
  </si>
  <si>
    <t>0425-1531</t>
  </si>
  <si>
    <t>INLETS, DITCH BOTTOM, TYPE C MODIFIED- BACK OF SIDEWALK, &lt;10'</t>
  </si>
  <si>
    <t>0425-1541</t>
  </si>
  <si>
    <t>INLETS, DT BOT, TYPE D, &lt;10'</t>
  </si>
  <si>
    <t>0425-1549</t>
  </si>
  <si>
    <t>INLETS, DT BOT, TYPE D, MODIFY</t>
  </si>
  <si>
    <t>0425-1711</t>
  </si>
  <si>
    <t>INLETS, GUTTER, TYPE V, &lt;10'</t>
  </si>
  <si>
    <t>0425-1921</t>
  </si>
  <si>
    <t>INLETS, ADJACENT BARRIER, &lt;=10'</t>
  </si>
  <si>
    <t>0425-2-61</t>
  </si>
  <si>
    <t>MANHOLES, P-8, &lt;10'</t>
  </si>
  <si>
    <t>0425-2-73</t>
  </si>
  <si>
    <t>MANHOLES, J-7, PARTIAL</t>
  </si>
  <si>
    <t>0425-2-91</t>
  </si>
  <si>
    <t>MANHOLES, J-8, &lt;10'</t>
  </si>
  <si>
    <t>0430175118</t>
  </si>
  <si>
    <t>PIPE CULVERT,OPTIONAL MATERIAL,ROUND, 18"S/CD</t>
  </si>
  <si>
    <t>0430175124</t>
  </si>
  <si>
    <t>PIPE CULVERT,OPTIONAL MATERIAL,ROUND, 24"S/CD</t>
  </si>
  <si>
    <t>0430175130</t>
  </si>
  <si>
    <t>PIPE CULVERT, OPT MATERIAL, ROUND, 30"S/CD</t>
  </si>
  <si>
    <t>0430175136</t>
  </si>
  <si>
    <t>PIPE CULVERT, OPT MATERIAL, ROUND, 36"S/CD</t>
  </si>
  <si>
    <t>0430982129</t>
  </si>
  <si>
    <t>MITERED END SECTION, OPTIONAL ROUND, 24" CD</t>
  </si>
  <si>
    <t>530-3-4</t>
  </si>
  <si>
    <t>RIPRAP-RUBBLE, F&amp;I, DITCH LINING</t>
  </si>
  <si>
    <t>530-74</t>
  </si>
  <si>
    <t>BEDDING STONE</t>
  </si>
  <si>
    <t>BASE BID SECTION 003 SIGNING &amp; PAVEMENT MARKINGS</t>
  </si>
  <si>
    <t>654-2-18</t>
  </si>
  <si>
    <t>MIDBLOCK CROSSWALK: REC RAPID FLASHING BEACON, FURNISH/INSTALL- AC, SIGN ASSEMBLY- BACK-BACK ACCESSIBLE DETECTOR</t>
  </si>
  <si>
    <t>AS</t>
  </si>
  <si>
    <t>700-1-11</t>
  </si>
  <si>
    <t>SINGLE POST SIGN, F&amp;I GROUND MOUNT, UP TO 12 SF</t>
  </si>
  <si>
    <t>700-1-21</t>
  </si>
  <si>
    <t>SINGLE POST SIGN, F&amp;I BARRIER MOUNT INDEX 11871/700-013 UP TO 12 SF</t>
  </si>
  <si>
    <t>700-1-60</t>
  </si>
  <si>
    <t>SINGLE POST SIGN, REMOVE</t>
  </si>
  <si>
    <t>700-2-13</t>
  </si>
  <si>
    <t>MULTI- POST SIGN, F&amp;I GROUND MOUNT, 21-30 SF</t>
  </si>
  <si>
    <t>700-2-60</t>
  </si>
  <si>
    <t>MULTI- POST SIGN, REMOVE</t>
  </si>
  <si>
    <t>700-3-501</t>
  </si>
  <si>
    <t>SIGN PANEL, RELOCATE, UP TO 12 SF</t>
  </si>
  <si>
    <t>705-10-3</t>
  </si>
  <si>
    <t>OBJECT MARKER, TYPE 3</t>
  </si>
  <si>
    <t>706-1-3</t>
  </si>
  <si>
    <t xml:space="preserve">RAISED PAVEMENT MARKER, TYPE B </t>
  </si>
  <si>
    <t>710-90</t>
  </si>
  <si>
    <t>PAINTED PAVEMENT MARKINGS, FINAL SURFACE</t>
  </si>
  <si>
    <t>711-11-123</t>
  </si>
  <si>
    <t>THERMOPLASTIC, STANDARD, WHITE, SOLID, 12" FOR CROSSWALK AND ROUNDABOUT</t>
  </si>
  <si>
    <t>711-11-125</t>
  </si>
  <si>
    <t>THERMOPLASTIC, STANDARD, WHITE, SOLID  24" FOR STOP LINE OR CROSSWALK</t>
  </si>
  <si>
    <t>711-11-141</t>
  </si>
  <si>
    <t>THERMOPLASTIC, STANDARD, WHITE, 2-4 DOTTED GUIDELINE/ 6-10 GAP EXTENSION,  6"</t>
  </si>
  <si>
    <t>GM</t>
  </si>
  <si>
    <t>711-11-160</t>
  </si>
  <si>
    <t>THERMOPLASTIC, STANDARD, WHITE, MESSAGE OR SYMBOL</t>
  </si>
  <si>
    <t>711-11-170</t>
  </si>
  <si>
    <t>THERMOPLASTIC, STANDARD, WHITE, ARROW</t>
  </si>
  <si>
    <t>711-11-241</t>
  </si>
  <si>
    <t>THERMOPLASTIC, STANDARD, YELLOW, 2-4 DOTTED GUIDE LINE /6-10 DOTTED EXTENSION LINE, 6"</t>
  </si>
  <si>
    <t>711-11-224</t>
  </si>
  <si>
    <t>THERMOPLASTIC, STANDARD, YELLOW, SOLID, 18" FOR DIAGONAL OR CHEVRON</t>
  </si>
  <si>
    <t>711-11-421</t>
  </si>
  <si>
    <t>THERMOPLASTIC, STANDARD, BLUE, SOLID,6"</t>
  </si>
  <si>
    <t>711-14-125</t>
  </si>
  <si>
    <t>THERMOPLASTIC, PREFORMED, WHITE, SOLID,  24" FOR CROSSWALK</t>
  </si>
  <si>
    <t>711-14-160</t>
  </si>
  <si>
    <t>THERMOPLASTIC, PREFORMED, WHITE, MESSAGE</t>
  </si>
  <si>
    <t>711-14-170</t>
  </si>
  <si>
    <t>THERMOPLASTIC, PREFORMED, WHITE, ARROW</t>
  </si>
  <si>
    <t>711-14-560</t>
  </si>
  <si>
    <t>THERMOPLASTIC, PREFORMED, WHITE WITH BLACK CONTRAST ON CONCRETE PAVEMENT, MESSAGE OR SYMBOL</t>
  </si>
  <si>
    <t>711-14-570</t>
  </si>
  <si>
    <t>THERMOPLASTIC, PREFORMED, WHITE WITH BLACK CONTRAST, ARROW ON CONCRETE SURFACE</t>
  </si>
  <si>
    <t>711-16-101</t>
  </si>
  <si>
    <t>THERMOPLASTIC, STANDARD-OTHER SURFACES, WHITE, SOLID 6"</t>
  </si>
  <si>
    <t>711-16-201</t>
  </si>
  <si>
    <t>THERMOPLASTIC, STANDARD-OTHER SURFACES, YELLOW, SOLID, 6"</t>
  </si>
  <si>
    <t>711-16-231</t>
  </si>
  <si>
    <t>THERMOPLASTIC, STANDARD-OTHER SURFACES, YELLOW, SKIP, 6"</t>
  </si>
  <si>
    <t>713-103-101</t>
  </si>
  <si>
    <t>PERMANENT TAPE, WHITE, SOLID, 6" FOR CONCRETE BRIDGES</t>
  </si>
  <si>
    <t>713-103-201</t>
  </si>
  <si>
    <t>PERMANENT TAPE, YELLOW, SOLID, 6" FOR CONCRETE BRIDGES</t>
  </si>
  <si>
    <t>BASE BID SECTION 004 LIGHTING ITEMS</t>
  </si>
  <si>
    <t>510-1</t>
  </si>
  <si>
    <t>NAVIGATION LIGHTS- FIXED BRIDGE, SYSTEM</t>
  </si>
  <si>
    <t>630-2-11</t>
  </si>
  <si>
    <t>CONDUIT, FURNISH &amp; INSTALL, OPEN TRENCH</t>
  </si>
  <si>
    <t>630-2-12</t>
  </si>
  <si>
    <t>CONDUIT, FURNISH &amp; INSTALL, DIRECTIONAL BORE</t>
  </si>
  <si>
    <t>630-2-15</t>
  </si>
  <si>
    <t>CONDUIT, FURNISH &amp; INSTALL, BRIDGE MOUNT</t>
  </si>
  <si>
    <t>630-2-16</t>
  </si>
  <si>
    <t>CONDUIT, FURNISH &amp; INSTALL, EMBEDDED CONCRETE BARRIERS AND TRAFFIC RAILINGS</t>
  </si>
  <si>
    <t>632-7-1</t>
  </si>
  <si>
    <t>SIGNAL CABLE- NEW OR RECONSTRUCTED INTERSECTION, FURNISH &amp; INSTALL</t>
  </si>
  <si>
    <t>PI</t>
  </si>
  <si>
    <t>635-2-11</t>
  </si>
  <si>
    <t>PULL &amp; SPLICE BOX, F&amp;I, 17" x 30" COVER SIZE</t>
  </si>
  <si>
    <t>635-2-12</t>
  </si>
  <si>
    <t>PULL &amp; SPLICE BOX, F&amp;I, 24" x 36" COVER SIZE</t>
  </si>
  <si>
    <t>635-3-12</t>
  </si>
  <si>
    <t>JUNCTION BOX, FURNISH &amp; INSTALL, MOUNTED</t>
  </si>
  <si>
    <t>635-3-13</t>
  </si>
  <si>
    <t>JUNCTION BOX, FURNISH &amp; INSTALL, EMBEDDED</t>
  </si>
  <si>
    <t>639-1-122</t>
  </si>
  <si>
    <t>ELECTRICAL POWER SERVICE, F&amp;I, UNDERGROUND, METER PURCHASED BY CONTRACTOR</t>
  </si>
  <si>
    <t>641-2-11</t>
  </si>
  <si>
    <t>PRESTRESSED CONCRETE POLE, F&amp;I, TYPE P-II PEDESTAL</t>
  </si>
  <si>
    <t>685-1-14</t>
  </si>
  <si>
    <t>UNINTERRUPTIBLE POWER SUPPLY, FURNISH AND INSTALL, ONLINE/DOUBLE CONVERSION WITH CABINET</t>
  </si>
  <si>
    <t>715-1-12</t>
  </si>
  <si>
    <t>LIGHTING CONDUCTORS, F&amp;I, INSULATED, NO.8 - 6</t>
  </si>
  <si>
    <t>715-4-70</t>
  </si>
  <si>
    <t>LIGHT POLE COMPLETE, REMOVE POLE AND FOUNDATION</t>
  </si>
  <si>
    <t>715-7-11</t>
  </si>
  <si>
    <t>LOAD CENTER, F&amp;I, SECONDARY VOLTAGE</t>
  </si>
  <si>
    <t>BASE BID SECTION 005 STRUCTURES ITEMS (BRIDGE #124143)</t>
  </si>
  <si>
    <t>103-1-A</t>
  </si>
  <si>
    <t>TEMPORARY WORK STRUCTURES- PROJECT NUMBER 445323-1-52-01</t>
  </si>
  <si>
    <t>110-3</t>
  </si>
  <si>
    <t>REMOVAL OF EXISTING STRUCTURES/BRIDGES</t>
  </si>
  <si>
    <t>120-5</t>
  </si>
  <si>
    <t>CHANNEL EXCAVATION</t>
  </si>
  <si>
    <t>400-2-10</t>
  </si>
  <si>
    <t>CONCRETE CLASS II, APPROACH SLABS</t>
  </si>
  <si>
    <t>400-3-20</t>
  </si>
  <si>
    <t>CONCRETE CLASS III, SEAL</t>
  </si>
  <si>
    <t>400-4-4</t>
  </si>
  <si>
    <t>CONCRETE CLASS IV, SUPERSTRUCTURE</t>
  </si>
  <si>
    <t>400-4-5</t>
  </si>
  <si>
    <t>CONCRETE CLASS IV, BRIDGE SUBSTRUCTURE</t>
  </si>
  <si>
    <t>400-4-25</t>
  </si>
  <si>
    <t>CONCRETE CLASS IV, MASS, SUBSTRUCTURE</t>
  </si>
  <si>
    <t>400-7-1</t>
  </si>
  <si>
    <t>BRIDGE DECK GROOVING</t>
  </si>
  <si>
    <t>400-9-1</t>
  </si>
  <si>
    <t>BRIDGE DECK PLANING</t>
  </si>
  <si>
    <t>400-147</t>
  </si>
  <si>
    <t>COMPOSITE NEOPRENE PADS</t>
  </si>
  <si>
    <t>CF</t>
  </si>
  <si>
    <t>415-1-4</t>
  </si>
  <si>
    <t>REINFORCING STEEL- BRIDGE SUPERSTRUCTURE</t>
  </si>
  <si>
    <t>LB</t>
  </si>
  <si>
    <t>415-1-5</t>
  </si>
  <si>
    <t>REINFORCING STEEL- BRIDGE SUBSTRUCTURE</t>
  </si>
  <si>
    <t>415-1-9</t>
  </si>
  <si>
    <t>REINFORCING STEEL- APPROACH SLABS</t>
  </si>
  <si>
    <t>450-2-78</t>
  </si>
  <si>
    <t>PREST BEAMS: FLORIDA-I BEAM 78"</t>
  </si>
  <si>
    <t>455-34-5</t>
  </si>
  <si>
    <t>PRESTRESSED CONCRETE PILING, 24" SQ</t>
  </si>
  <si>
    <t>455-133-2</t>
  </si>
  <si>
    <t>SHEET PILING STEEL, TEMPORARY-CRITICAL</t>
  </si>
  <si>
    <t>455-143-5</t>
  </si>
  <si>
    <t>TEST PILES-PRESTRESSED CONCRETE, 24" SQ</t>
  </si>
  <si>
    <t>458-1-11</t>
  </si>
  <si>
    <t>BRIDGE DECK EXPANSION JOINT, NEW CONSTRUCTION, F&amp;I POURED JOINT WITH BACKER ROD</t>
  </si>
  <si>
    <t>459-71</t>
  </si>
  <si>
    <t>PILES, POLYETHYLENE SHEETING</t>
  </si>
  <si>
    <t>462-2-14</t>
  </si>
  <si>
    <t>POST TENSIONING TENDONS, SUBSTRUCTURE BAR WITH GROUT</t>
  </si>
  <si>
    <t>506-3</t>
  </si>
  <si>
    <t>BRIDGE DRAINS</t>
  </si>
  <si>
    <t>519-78</t>
  </si>
  <si>
    <t xml:space="preserve">BOLLARDS </t>
  </si>
  <si>
    <t>CONCRETE TRAFFIC RAILING, CORRAL WITH CURB</t>
  </si>
  <si>
    <t>524-2-2</t>
  </si>
  <si>
    <t>CONCRETE SLOPE PAVEMENT, NON REINFORCED, 4"</t>
  </si>
  <si>
    <t>530-1-100</t>
  </si>
  <si>
    <t>RIPRAP, SAND-CEMENT BAGS</t>
  </si>
  <si>
    <t>530-3-3</t>
  </si>
  <si>
    <t>RIPRAP- RUBBLE, BANK AND SHORE</t>
  </si>
  <si>
    <t>548-12</t>
  </si>
  <si>
    <t>RETAINING WALL SYSTEM, PERMANENT, EXCLUDING BARRIER</t>
  </si>
  <si>
    <t>548-13</t>
  </si>
  <si>
    <t>RETAINING WALL SYSTEM, TEMPORARY, EXCLUDING BARRIER</t>
  </si>
  <si>
    <t>LC01</t>
  </si>
  <si>
    <t>UTILITY HANGER</t>
  </si>
  <si>
    <t>LC03</t>
  </si>
  <si>
    <t>CLEARANCE GAUGE SIGN</t>
  </si>
  <si>
    <t>BASE BID SECTION 006 LEE COUNTY UTILITY ITEMS</t>
  </si>
  <si>
    <t>LCU - 1</t>
  </si>
  <si>
    <t>MOBILIZATION (NOT TO EXCEED 2% OF TOTAL BID AMOUNT)</t>
  </si>
  <si>
    <t>LCU - 2</t>
  </si>
  <si>
    <t>PERFORMANCE AND PAYMENT BOND PREMIUMS AND INSURANCE (NOT TO EXCEED 3% OF TOTAL BID AMOUNT)</t>
  </si>
  <si>
    <t>LCU - 3</t>
  </si>
  <si>
    <t>MAINTENANCE OF TRAFFIC</t>
  </si>
  <si>
    <t>LCU - 4</t>
  </si>
  <si>
    <t>PRECONSTRUCTION AUDIO/VIDEO RECORDING</t>
  </si>
  <si>
    <t>LCU - 5</t>
  </si>
  <si>
    <t>RECORD DRAWINGS</t>
  </si>
  <si>
    <t>FURNISH AND INSTALL WATER MAIN PIPELINES (12" WM - PVC C900 DR18)</t>
  </si>
  <si>
    <t>FURNISH AND INSTALL GATE VALVES (12" GATE VALVE)</t>
  </si>
  <si>
    <t>AERIAL CROSSING (12" DIP FLANGED, COATED, PAINTED)</t>
  </si>
  <si>
    <t>LCU - 9</t>
  </si>
  <si>
    <t>FURNISH AND INSTALL AIR RELEASE VALVES</t>
  </si>
  <si>
    <t>LCU - 10a</t>
  </si>
  <si>
    <t>FURNISH AND INSTALL WATER MAIN INTERCONNECTIONS (WM CONNECTION)</t>
  </si>
  <si>
    <t>LCU - 11a</t>
  </si>
  <si>
    <t>GROUT AND ABANDON WATER MAIN (12" WATER MAIN)</t>
  </si>
  <si>
    <t>LCU - 12a</t>
  </si>
  <si>
    <t>RELOCATE FORCE MAIN (8" PVC DR14)</t>
  </si>
  <si>
    <t>LCU - 12b</t>
  </si>
  <si>
    <t>RELOCATE FORCE MAIN (CONNECT TO EXISTING 8" FM)</t>
  </si>
  <si>
    <t>LCU - 13a</t>
  </si>
  <si>
    <t>RELOCATE GRAVITY SEWER (8" GRAVITY SEWER)</t>
  </si>
  <si>
    <t>LCU - 13b</t>
  </si>
  <si>
    <t>RELOCATE GRAVITY SEWER (MANHOLES)</t>
  </si>
  <si>
    <t>LCU - 13c</t>
  </si>
  <si>
    <t>RELOCATE GRAVITY SEWER (CONNECT TO EXISTING SANITARY SEWER)</t>
  </si>
  <si>
    <t>LCU - 14a</t>
  </si>
  <si>
    <t>GROUT AND ABANDON FORCE MAIN (8" FM)</t>
  </si>
  <si>
    <t>BASE BID SECTION 007 AERIAL UTILITY CONDUIT ON BRIDGE ITEMS (Lumen to suply conduit)</t>
  </si>
  <si>
    <t>SECTION 00A ALTERNATE BID STRUCTURES ITEMS (FISHING PIER)</t>
  </si>
  <si>
    <t>CONCRETE CLASS IV, BRIDGE SUPERSTRUCTURE</t>
  </si>
  <si>
    <t>CONCRETE CLASS IV, SUBSTRUCTURE</t>
  </si>
  <si>
    <t>400-148</t>
  </si>
  <si>
    <t>PLAIN NEOPRENE BEARING PADS</t>
  </si>
  <si>
    <t>PEDESTRIAN/ BICYCLE RAILING, ALUMINUM ONLY,42" TYPE 1</t>
  </si>
  <si>
    <t>LC02</t>
  </si>
  <si>
    <t>PEDESTRIAN/ BICYCLE RAILING, ALUMINUM ONLY,36" ADA MODIFIED</t>
  </si>
  <si>
    <t>SECTION 00B ALTERNATE BID BONITA SPRINGS UTILITY ITEMS</t>
  </si>
  <si>
    <t>BSU 101-1</t>
  </si>
  <si>
    <t>BSU 110-1-1</t>
  </si>
  <si>
    <t>CLEARING &amp; GRUBBING (0.01 AC)</t>
  </si>
  <si>
    <t>BSU 570-1-2</t>
  </si>
  <si>
    <t>BSU T-1000</t>
  </si>
  <si>
    <t>UTILITY PIPE - PLACE OUT OF SERVICE AND REMOVE, PVC, WATER, 12"</t>
  </si>
  <si>
    <t>BSU T-1500</t>
  </si>
  <si>
    <t>UTILITY PIPE - PLACE OUT OF SERVICE AND GROUT, PVC, WATER, 12"</t>
  </si>
  <si>
    <t>BSU T-2000</t>
  </si>
  <si>
    <t>UTILITY PIPE - DR18 PVC, F&amp;I, WATER, 6"</t>
  </si>
  <si>
    <t>BSU T-2100</t>
  </si>
  <si>
    <t>UTILITY PIPE - DR18 PVC, F&amp;I, WATER, 12"</t>
  </si>
  <si>
    <t>BSU T-2110</t>
  </si>
  <si>
    <t>UTILITY PIPE - DR14 PVC, F&amp;I, WATER, 12"</t>
  </si>
  <si>
    <t>BSU T-2500</t>
  </si>
  <si>
    <t>UTILITY PIPE - STEEL, F&amp;I, CASING 24"</t>
  </si>
  <si>
    <t>BSU T-3000</t>
  </si>
  <si>
    <t>CUT-IN CONNECTIONS</t>
  </si>
  <si>
    <t>BSU T-4000</t>
  </si>
  <si>
    <t>UTILITY FIXTURE - VALVE ASSEMBLY, 6" GV, F&amp;I</t>
  </si>
  <si>
    <t>BSU T-4100</t>
  </si>
  <si>
    <t>UTILITY FIXTURE - VALVE ASSEMBLY, 12" GV, F&amp;I</t>
  </si>
  <si>
    <t>BSU T-5000</t>
  </si>
  <si>
    <t>FIRE HYDRANT, F&amp;I</t>
  </si>
  <si>
    <t>SECTION 00C ALTERNATE BID ARTIFICIAL REEF ESTABLISHMENT</t>
  </si>
  <si>
    <t>110-84</t>
  </si>
  <si>
    <t>TRANSPORT EXISTING MATERIAL FOR REEF ESTABLISHMENT</t>
  </si>
  <si>
    <t>BASE BID SUMMARY</t>
  </si>
  <si>
    <t xml:space="preserve">PROJECT TOTAL (BASE BID)  </t>
  </si>
  <si>
    <t>**Quantities are not guaranteed.  Final payment will be based on actual quantities.</t>
  </si>
  <si>
    <t>PROJECT TOTAL:</t>
  </si>
  <si>
    <t>(Use Words to Write Total)</t>
  </si>
  <si>
    <t>BASE BID &amp; ALL ALTERNATES BID SUMMARY</t>
  </si>
  <si>
    <t xml:space="preserve">PROJECT TOTAL (BASE BID &amp; ALL ATERNATES)  </t>
  </si>
  <si>
    <t>BASE BID</t>
  </si>
  <si>
    <t>PROJECT TOTAL</t>
  </si>
  <si>
    <t xml:space="preserve">Comb. 1  </t>
  </si>
  <si>
    <t xml:space="preserve">Comb. 2  </t>
  </si>
  <si>
    <t xml:space="preserve">Comb. 3  </t>
  </si>
  <si>
    <t xml:space="preserve">Comb. 4  </t>
  </si>
  <si>
    <t xml:space="preserve">Comb. 5  </t>
  </si>
  <si>
    <t xml:space="preserve">Comb. 6  </t>
  </si>
  <si>
    <t xml:space="preserve">Comb. 7  </t>
  </si>
  <si>
    <t xml:space="preserve">Comb. 8  </t>
  </si>
  <si>
    <t>Base Bid + Alternates A, B and C</t>
  </si>
  <si>
    <t>Base Bid + Alternates A and C</t>
  </si>
  <si>
    <t>Base Bid + Alternates A and B</t>
  </si>
  <si>
    <t>Base Bid + Alternate A</t>
  </si>
  <si>
    <t>Base Bid + Alternates B and C</t>
  </si>
  <si>
    <t>Base Bid + Alternate C</t>
  </si>
  <si>
    <t>Base Bid + Alternate B</t>
  </si>
  <si>
    <t>Base Bid</t>
  </si>
  <si>
    <t>BASE BID + ALTERNATES BID SUMMARY COMBINATION PRECEDENCE (DOES NOT INCLUDE THE INITIAL CONTINGENCY ESTIMATE)</t>
  </si>
  <si>
    <t>Base</t>
  </si>
  <si>
    <t>Alt A</t>
  </si>
  <si>
    <t>Alt B</t>
  </si>
  <si>
    <t>Alt C</t>
  </si>
  <si>
    <t>LCU - 6</t>
  </si>
  <si>
    <t>LCU - 8</t>
  </si>
  <si>
    <t>LCU - 7</t>
  </si>
  <si>
    <t>B220315BAG Big Carlos Pass Bridge Construction</t>
  </si>
  <si>
    <r>
      <t xml:space="preserve">PROCUREMENT MANAGEMENT DEPARTMENT
</t>
    </r>
    <r>
      <rPr>
        <b/>
        <u/>
        <sz val="18"/>
        <color rgb="FFFF0000"/>
        <rFont val="Arial"/>
        <family val="2"/>
      </rPr>
      <t>ADDENDUM 3 BID/PROPOSAL FORM</t>
    </r>
  </si>
  <si>
    <t>ADDENDUM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</si>
</sst>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30">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
      <b/>
      <i/>
      <sz val="14"/>
      <name val="Arial"/>
      <family val="2"/>
    </font>
    <font>
      <b/>
      <u/>
      <sz val="18"/>
      <color rgb="FFFF0000"/>
      <name val="Arial"/>
      <family val="2"/>
    </font>
    <font>
      <b/>
      <sz val="14"/>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5" fillId="0" borderId="0"/>
    <xf numFmtId="0" fontId="1" fillId="0" borderId="0"/>
    <xf numFmtId="44" fontId="26" fillId="0" borderId="0" applyFont="0" applyFill="0" applyBorder="0" applyAlignment="0" applyProtection="0"/>
  </cellStyleXfs>
  <cellXfs count="116">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1" fillId="0" borderId="1" xfId="0" applyFont="1" applyBorder="1" applyAlignment="1">
      <alignment horizontal="left" vertical="center"/>
    </xf>
    <xf numFmtId="0" fontId="11" fillId="0" borderId="1" xfId="0" applyFont="1" applyBorder="1" applyAlignment="1">
      <alignment horizontal="center" vertical="center"/>
    </xf>
    <xf numFmtId="165" fontId="11" fillId="0" borderId="1" xfId="2"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3" fillId="0" borderId="0" xfId="0" applyFont="1"/>
    <xf numFmtId="0" fontId="14" fillId="0" borderId="0" xfId="0" applyFont="1"/>
    <xf numFmtId="0" fontId="0" fillId="0" borderId="7" xfId="0" applyBorder="1"/>
    <xf numFmtId="0" fontId="0" fillId="0" borderId="10" xfId="0" applyBorder="1"/>
    <xf numFmtId="0" fontId="6" fillId="0" borderId="10" xfId="0" applyFont="1" applyBorder="1"/>
    <xf numFmtId="44" fontId="19"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8" fillId="6" borderId="12" xfId="0"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4" fontId="11"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3" fontId="11" fillId="0" borderId="1" xfId="0" applyNumberFormat="1" applyFont="1" applyBorder="1" applyAlignment="1">
      <alignment horizontal="right" vertical="center"/>
    </xf>
    <xf numFmtId="166" fontId="11" fillId="0" borderId="1" xfId="2" applyNumberFormat="1" applyFont="1" applyBorder="1" applyAlignment="1">
      <alignment horizontal="right" vertical="center"/>
    </xf>
    <xf numFmtId="3" fontId="11" fillId="0" borderId="1" xfId="2" applyNumberFormat="1" applyFont="1" applyBorder="1" applyAlignment="1">
      <alignment horizontal="right" vertical="center"/>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vertical="center" wrapText="1"/>
    </xf>
    <xf numFmtId="0" fontId="12" fillId="2" borderId="1" xfId="0" applyFont="1" applyFill="1" applyBorder="1" applyAlignment="1">
      <alignment vertical="center" wrapText="1"/>
    </xf>
    <xf numFmtId="44" fontId="0" fillId="0" borderId="0" xfId="0" applyNumberFormat="1"/>
    <xf numFmtId="0" fontId="2" fillId="0" borderId="0" xfId="0" applyFont="1" applyAlignment="1">
      <alignment horizontal="left" vertical="center"/>
    </xf>
    <xf numFmtId="44" fontId="2" fillId="0" borderId="11" xfId="0" applyNumberFormat="1" applyFont="1" applyBorder="1" applyAlignment="1">
      <alignment horizontal="center" wrapText="1"/>
    </xf>
    <xf numFmtId="44" fontId="2" fillId="0" borderId="11" xfId="0" applyNumberFormat="1" applyFont="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164" fontId="0" fillId="0" borderId="0" xfId="0" applyNumberFormat="1"/>
    <xf numFmtId="0" fontId="20" fillId="8" borderId="1" xfId="0" applyFont="1" applyFill="1" applyBorder="1" applyAlignment="1">
      <alignment horizontal="left" vertical="center"/>
    </xf>
    <xf numFmtId="44" fontId="20" fillId="8" borderId="1" xfId="0" applyNumberFormat="1" applyFont="1" applyFill="1" applyBorder="1" applyAlignment="1">
      <alignment horizontal="left" vertical="center" wrapText="1"/>
    </xf>
    <xf numFmtId="44" fontId="11" fillId="0" borderId="1" xfId="4" applyFont="1" applyBorder="1" applyAlignment="1">
      <alignment horizontal="right" vertical="center"/>
    </xf>
    <xf numFmtId="0" fontId="0" fillId="7" borderId="3" xfId="0" applyFill="1" applyBorder="1"/>
    <xf numFmtId="0" fontId="11" fillId="7" borderId="1" xfId="0" applyFont="1" applyFill="1" applyBorder="1" applyAlignment="1">
      <alignment horizontal="left" vertical="center"/>
    </xf>
    <xf numFmtId="0" fontId="11" fillId="7" borderId="2" xfId="0" applyFont="1" applyFill="1" applyBorder="1" applyAlignment="1" applyProtection="1">
      <alignment horizontal="left" vertical="center"/>
      <protection locked="0"/>
    </xf>
    <xf numFmtId="0" fontId="11" fillId="7" borderId="1" xfId="0" applyFont="1" applyFill="1" applyBorder="1" applyAlignment="1">
      <alignment horizontal="center" vertical="center"/>
    </xf>
    <xf numFmtId="165" fontId="11" fillId="7" borderId="1" xfId="0" applyNumberFormat="1" applyFont="1" applyFill="1" applyBorder="1" applyAlignment="1">
      <alignment horizontal="right" vertical="center"/>
    </xf>
    <xf numFmtId="44" fontId="11" fillId="7" borderId="1" xfId="4" applyFont="1" applyFill="1" applyBorder="1" applyAlignment="1">
      <alignment horizontal="right" vertical="center"/>
    </xf>
    <xf numFmtId="0" fontId="11" fillId="7" borderId="2" xfId="0" applyFont="1" applyFill="1" applyBorder="1" applyAlignment="1">
      <alignment horizontal="left" vertical="center"/>
    </xf>
    <xf numFmtId="165" fontId="11" fillId="7" borderId="1" xfId="2" applyNumberFormat="1" applyFont="1" applyFill="1" applyBorder="1" applyAlignment="1">
      <alignment horizontal="right" vertical="center"/>
    </xf>
    <xf numFmtId="44" fontId="11" fillId="7" borderId="1" xfId="0" applyNumberFormat="1" applyFont="1" applyFill="1" applyBorder="1" applyAlignment="1">
      <alignment horizontal="right" vertical="center"/>
    </xf>
    <xf numFmtId="3" fontId="11" fillId="7" borderId="1" xfId="2" applyNumberFormat="1" applyFont="1" applyFill="1" applyBorder="1" applyAlignment="1">
      <alignment horizontal="right" vertical="center"/>
    </xf>
    <xf numFmtId="0" fontId="23" fillId="0" borderId="13" xfId="0" applyFont="1" applyBorder="1" applyAlignment="1">
      <alignment horizontal="center" vertical="top"/>
    </xf>
    <xf numFmtId="0" fontId="23" fillId="0" borderId="2" xfId="0" applyFont="1" applyBorder="1" applyAlignment="1">
      <alignment horizontal="center" vertical="top"/>
    </xf>
    <xf numFmtId="0" fontId="20" fillId="8" borderId="3" xfId="0" applyFont="1" applyFill="1" applyBorder="1" applyAlignment="1">
      <alignment horizontal="left" vertical="center" wrapText="1"/>
    </xf>
    <xf numFmtId="0" fontId="20" fillId="8" borderId="13" xfId="0" applyFont="1" applyFill="1" applyBorder="1" applyAlignment="1">
      <alignment horizontal="left" vertical="center" wrapText="1"/>
    </xf>
    <xf numFmtId="0" fontId="20" fillId="8" borderId="2" xfId="0" applyFont="1" applyFill="1" applyBorder="1" applyAlignment="1">
      <alignment horizontal="left" vertical="center" wrapText="1"/>
    </xf>
    <xf numFmtId="49" fontId="4" fillId="3" borderId="3" xfId="0" applyNumberFormat="1" applyFont="1" applyFill="1" applyBorder="1" applyAlignment="1">
      <alignment horizontal="right" vertical="center"/>
    </xf>
    <xf numFmtId="49" fontId="4" fillId="3" borderId="13"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27" fillId="4" borderId="3" xfId="0" applyFont="1" applyFill="1" applyBorder="1" applyAlignment="1">
      <alignment horizontal="left" vertical="center"/>
    </xf>
    <xf numFmtId="0" fontId="27" fillId="4" borderId="13" xfId="0" applyFont="1" applyFill="1" applyBorder="1" applyAlignment="1">
      <alignment horizontal="left" vertical="center"/>
    </xf>
    <xf numFmtId="0" fontId="27" fillId="4" borderId="2" xfId="0" applyFont="1" applyFill="1" applyBorder="1" applyAlignment="1">
      <alignment horizontal="left" vertical="center"/>
    </xf>
    <xf numFmtId="0" fontId="20" fillId="8"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27" fillId="4" borderId="12" xfId="0" applyFont="1" applyFill="1" applyBorder="1" applyAlignment="1">
      <alignment horizontal="left" vertical="center"/>
    </xf>
    <xf numFmtId="0" fontId="13" fillId="4" borderId="12" xfId="0" applyFont="1" applyFill="1" applyBorder="1" applyAlignment="1">
      <alignment horizontal="left" vertical="center"/>
    </xf>
    <xf numFmtId="0" fontId="22"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5" fillId="4" borderId="12" xfId="0" applyFont="1" applyFill="1" applyBorder="1" applyAlignment="1">
      <alignment horizontal="left" vertical="center"/>
    </xf>
    <xf numFmtId="0" fontId="16" fillId="4" borderId="12" xfId="0" applyFont="1" applyFill="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24" fillId="0" borderId="12" xfId="0" applyFont="1" applyBorder="1" applyAlignment="1">
      <alignment horizontal="center" vertical="center" wrapText="1"/>
    </xf>
    <xf numFmtId="0" fontId="21" fillId="0" borderId="4" xfId="0" applyFont="1" applyBorder="1" applyAlignment="1"/>
    <xf numFmtId="0" fontId="21" fillId="0" borderId="5" xfId="0" applyFont="1" applyBorder="1" applyAlignment="1"/>
    <xf numFmtId="0" fontId="21" fillId="0" borderId="6" xfId="0" applyFont="1" applyBorder="1" applyAlignment="1"/>
    <xf numFmtId="0" fontId="29" fillId="0" borderId="13" xfId="0" applyFont="1" applyBorder="1" applyAlignment="1">
      <alignment horizontal="center" vertical="top"/>
    </xf>
    <xf numFmtId="0" fontId="21" fillId="7" borderId="4" xfId="0" applyFont="1" applyFill="1" applyBorder="1" applyAlignment="1"/>
    <xf numFmtId="0" fontId="21" fillId="7" borderId="5" xfId="0" applyFont="1" applyFill="1" applyBorder="1" applyAlignment="1"/>
    <xf numFmtId="0" fontId="21" fillId="7" borderId="6" xfId="0" applyFont="1" applyFill="1" applyBorder="1" applyAlignment="1"/>
    <xf numFmtId="0" fontId="23" fillId="7" borderId="13" xfId="0" applyFont="1" applyFill="1" applyBorder="1" applyAlignment="1">
      <alignment horizontal="center" vertical="top"/>
    </xf>
    <xf numFmtId="0" fontId="23" fillId="7" borderId="2" xfId="0" applyFont="1" applyFill="1" applyBorder="1" applyAlignment="1">
      <alignment horizontal="center" vertical="top"/>
    </xf>
    <xf numFmtId="0" fontId="10" fillId="7" borderId="12" xfId="0" applyFont="1" applyFill="1" applyBorder="1" applyAlignment="1">
      <alignment horizontal="left" vertical="center" wrapText="1"/>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71436</xdr:colOff>
      <xdr:row>0</xdr:row>
      <xdr:rowOff>65088</xdr:rowOff>
    </xdr:from>
    <xdr:to>
      <xdr:col>1</xdr:col>
      <xdr:colOff>1144586</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6" y="65088"/>
          <a:ext cx="314483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278"/>
  <sheetViews>
    <sheetView tabSelected="1" view="pageBreakPreview" topLeftCell="A7" zoomScale="90" zoomScaleNormal="55" zoomScaleSheetLayoutView="90" workbookViewId="0">
      <selection activeCell="E20" sqref="E20"/>
    </sheetView>
  </sheetViews>
  <sheetFormatPr defaultColWidth="9.140625" defaultRowHeight="15"/>
  <cols>
    <col min="1" max="1" width="31" style="1" customWidth="1"/>
    <col min="2" max="2" width="172.42578125" style="1" bestFit="1" customWidth="1"/>
    <col min="3" max="3" width="18.140625" style="1" customWidth="1"/>
    <col min="4" max="4" width="17.85546875" style="1" customWidth="1"/>
    <col min="5" max="5" width="29.140625" style="4" customWidth="1"/>
    <col min="6" max="6" width="26.85546875" style="5" bestFit="1" customWidth="1"/>
    <col min="9" max="9" width="14.42578125" bestFit="1" customWidth="1"/>
    <col min="10" max="10" width="13.5703125" bestFit="1" customWidth="1"/>
    <col min="11" max="12" width="12" bestFit="1" customWidth="1"/>
    <col min="13" max="13" width="13.5703125" bestFit="1" customWidth="1"/>
    <col min="14" max="14" width="10.5703125" bestFit="1" customWidth="1"/>
  </cols>
  <sheetData>
    <row r="1" spans="1:6" ht="12.75">
      <c r="A1" s="14"/>
      <c r="B1" s="83" t="s">
        <v>408</v>
      </c>
      <c r="C1" s="84"/>
      <c r="D1" s="84"/>
      <c r="E1" s="84"/>
      <c r="F1" s="85"/>
    </row>
    <row r="2" spans="1:6" ht="12.75">
      <c r="A2" s="15"/>
      <c r="B2" s="86"/>
      <c r="C2" s="86"/>
      <c r="D2" s="86"/>
      <c r="E2" s="86"/>
      <c r="F2" s="87"/>
    </row>
    <row r="3" spans="1:6" s="2" customFormat="1" ht="24.95" customHeight="1">
      <c r="A3" s="15"/>
      <c r="B3" s="86"/>
      <c r="C3" s="86"/>
      <c r="D3" s="86"/>
      <c r="E3" s="86"/>
      <c r="F3" s="87"/>
    </row>
    <row r="4" spans="1:6" ht="12.75">
      <c r="A4" s="15"/>
      <c r="B4" s="86"/>
      <c r="C4" s="86"/>
      <c r="D4" s="86"/>
      <c r="E4" s="86"/>
      <c r="F4" s="87"/>
    </row>
    <row r="5" spans="1:6" ht="20.25">
      <c r="A5" s="15"/>
      <c r="B5" s="9"/>
      <c r="C5" s="9"/>
      <c r="D5" s="9"/>
      <c r="E5" s="10"/>
      <c r="F5" s="42"/>
    </row>
    <row r="6" spans="1:6" ht="12.75">
      <c r="A6" s="15"/>
      <c r="B6"/>
      <c r="C6"/>
      <c r="D6" s="11"/>
      <c r="E6" s="3"/>
      <c r="F6" s="43"/>
    </row>
    <row r="7" spans="1:6" ht="29.25" customHeight="1">
      <c r="A7" s="16" t="s">
        <v>0</v>
      </c>
      <c r="B7" s="103"/>
      <c r="C7" s="103"/>
      <c r="D7" s="103"/>
      <c r="E7" s="103"/>
      <c r="F7" s="104"/>
    </row>
    <row r="8" spans="1:6" ht="12.75">
      <c r="A8" s="15"/>
      <c r="B8"/>
      <c r="C8"/>
      <c r="D8" s="11"/>
      <c r="E8" s="3"/>
      <c r="F8" s="43"/>
    </row>
    <row r="9" spans="1:6" ht="12.75">
      <c r="A9" s="16" t="s">
        <v>1</v>
      </c>
      <c r="B9" s="88" t="s">
        <v>407</v>
      </c>
      <c r="C9" s="88"/>
      <c r="D9" s="88"/>
      <c r="E9" s="88"/>
      <c r="F9" s="89"/>
    </row>
    <row r="10" spans="1:6" ht="12.75">
      <c r="A10" s="15"/>
      <c r="B10"/>
      <c r="C10"/>
      <c r="D10" s="11"/>
      <c r="E10" s="3"/>
      <c r="F10" s="43"/>
    </row>
    <row r="11" spans="1:6" ht="18" customHeight="1">
      <c r="A11" s="90" t="s">
        <v>2</v>
      </c>
      <c r="B11" s="91"/>
      <c r="C11" s="91"/>
      <c r="D11" s="91"/>
      <c r="E11" s="91"/>
      <c r="F11" s="92"/>
    </row>
    <row r="12" spans="1:6" ht="12.75">
      <c r="A12" s="93" t="s">
        <v>3</v>
      </c>
      <c r="B12" s="94"/>
      <c r="C12" s="94"/>
      <c r="D12" s="94"/>
      <c r="E12" s="94"/>
      <c r="F12" s="95"/>
    </row>
    <row r="13" spans="1:6" ht="12.75">
      <c r="A13" s="93"/>
      <c r="B13" s="94"/>
      <c r="C13" s="94"/>
      <c r="D13" s="94"/>
      <c r="E13" s="94"/>
      <c r="F13" s="95"/>
    </row>
    <row r="14" spans="1:6" ht="12.75">
      <c r="A14" s="93"/>
      <c r="B14" s="94"/>
      <c r="C14" s="94"/>
      <c r="D14" s="94"/>
      <c r="E14" s="94"/>
      <c r="F14" s="95"/>
    </row>
    <row r="15" spans="1:6" ht="114.75" customHeight="1">
      <c r="A15" s="96"/>
      <c r="B15" s="97"/>
      <c r="C15" s="97"/>
      <c r="D15" s="97"/>
      <c r="E15" s="97"/>
      <c r="F15" s="98"/>
    </row>
    <row r="16" spans="1:6" ht="3.75" customHeight="1">
      <c r="A16" s="44"/>
      <c r="B16" s="45"/>
      <c r="C16" s="45"/>
      <c r="D16" s="45"/>
      <c r="E16" s="46"/>
      <c r="F16" s="47"/>
    </row>
    <row r="17" spans="1:6" s="13" customFormat="1" ht="32.25" customHeight="1">
      <c r="A17" s="99" t="s">
        <v>4</v>
      </c>
      <c r="B17" s="100"/>
      <c r="C17" s="100"/>
      <c r="D17" s="100"/>
      <c r="E17" s="100"/>
      <c r="F17" s="100"/>
    </row>
    <row r="18" spans="1:6" ht="36.75" customHeight="1">
      <c r="A18" s="101" t="s">
        <v>5</v>
      </c>
      <c r="B18" s="102"/>
      <c r="C18" s="102"/>
      <c r="D18" s="102"/>
      <c r="E18" s="102"/>
      <c r="F18" s="102"/>
    </row>
    <row r="19" spans="1:6" s="12" customFormat="1" ht="42" customHeight="1">
      <c r="A19" s="30" t="s">
        <v>6</v>
      </c>
      <c r="B19" s="23" t="s">
        <v>7</v>
      </c>
      <c r="C19" s="25" t="s">
        <v>8</v>
      </c>
      <c r="D19" s="25" t="s">
        <v>9</v>
      </c>
      <c r="E19" s="24" t="s">
        <v>10</v>
      </c>
      <c r="F19" s="31" t="s">
        <v>11</v>
      </c>
    </row>
    <row r="20" spans="1:6" ht="20.100000000000001" customHeight="1">
      <c r="A20" s="6" t="s">
        <v>12</v>
      </c>
      <c r="B20" s="26" t="s">
        <v>13</v>
      </c>
      <c r="C20" s="7" t="s">
        <v>14</v>
      </c>
      <c r="D20" s="34">
        <v>1</v>
      </c>
      <c r="E20" s="51"/>
      <c r="F20" s="51">
        <f t="shared" ref="F20:F58" si="0">E20*D20</f>
        <v>0</v>
      </c>
    </row>
    <row r="21" spans="1:6" ht="20.100000000000001" customHeight="1">
      <c r="A21" s="6" t="s">
        <v>15</v>
      </c>
      <c r="B21" s="26" t="s">
        <v>16</v>
      </c>
      <c r="C21" s="7" t="s">
        <v>14</v>
      </c>
      <c r="D21" s="34">
        <v>1</v>
      </c>
      <c r="E21" s="51"/>
      <c r="F21" s="51">
        <f t="shared" si="0"/>
        <v>0</v>
      </c>
    </row>
    <row r="22" spans="1:6" ht="20.100000000000001" customHeight="1">
      <c r="A22" s="6" t="s">
        <v>17</v>
      </c>
      <c r="B22" s="27" t="s">
        <v>18</v>
      </c>
      <c r="C22" s="7" t="s">
        <v>19</v>
      </c>
      <c r="D22" s="32">
        <v>380.83</v>
      </c>
      <c r="E22" s="51"/>
      <c r="F22" s="51">
        <f t="shared" si="0"/>
        <v>0</v>
      </c>
    </row>
    <row r="23" spans="1:6" ht="20.100000000000001" customHeight="1">
      <c r="A23" s="6" t="s">
        <v>20</v>
      </c>
      <c r="B23" s="27" t="s">
        <v>21</v>
      </c>
      <c r="C23" s="7" t="s">
        <v>19</v>
      </c>
      <c r="D23" s="32">
        <v>198.49</v>
      </c>
      <c r="E23" s="51"/>
      <c r="F23" s="51">
        <f t="shared" si="0"/>
        <v>0</v>
      </c>
    </row>
    <row r="24" spans="1:6" ht="20.100000000000001" customHeight="1">
      <c r="A24" s="6" t="s">
        <v>22</v>
      </c>
      <c r="B24" s="27" t="s">
        <v>23</v>
      </c>
      <c r="C24" s="7" t="s">
        <v>19</v>
      </c>
      <c r="D24" s="32">
        <v>11.25</v>
      </c>
      <c r="E24" s="51"/>
      <c r="F24" s="51">
        <f t="shared" si="0"/>
        <v>0</v>
      </c>
    </row>
    <row r="25" spans="1:6" ht="20.100000000000001" customHeight="1">
      <c r="A25" s="6" t="s">
        <v>24</v>
      </c>
      <c r="B25" s="27" t="s">
        <v>25</v>
      </c>
      <c r="C25" s="7" t="s">
        <v>26</v>
      </c>
      <c r="D25" s="34">
        <v>790</v>
      </c>
      <c r="E25" s="51"/>
      <c r="F25" s="51">
        <f t="shared" si="0"/>
        <v>0</v>
      </c>
    </row>
    <row r="26" spans="1:6" ht="20.100000000000001" customHeight="1">
      <c r="A26" s="6" t="s">
        <v>27</v>
      </c>
      <c r="B26" s="27" t="s">
        <v>28</v>
      </c>
      <c r="C26" s="7" t="s">
        <v>29</v>
      </c>
      <c r="D26" s="33">
        <v>12654</v>
      </c>
      <c r="E26" s="51"/>
      <c r="F26" s="51">
        <f t="shared" si="0"/>
        <v>0</v>
      </c>
    </row>
    <row r="27" spans="1:6" ht="20.100000000000001" customHeight="1">
      <c r="A27" s="6" t="s">
        <v>30</v>
      </c>
      <c r="B27" s="27" t="s">
        <v>31</v>
      </c>
      <c r="C27" s="7" t="s">
        <v>29</v>
      </c>
      <c r="D27" s="33">
        <v>27483.7</v>
      </c>
      <c r="E27" s="51"/>
      <c r="F27" s="51">
        <f t="shared" si="0"/>
        <v>0</v>
      </c>
    </row>
    <row r="28" spans="1:6" ht="20.100000000000001" customHeight="1">
      <c r="A28" s="6" t="s">
        <v>32</v>
      </c>
      <c r="B28" s="27" t="s">
        <v>33</v>
      </c>
      <c r="C28" s="7" t="s">
        <v>29</v>
      </c>
      <c r="D28" s="33">
        <v>51453.1</v>
      </c>
      <c r="E28" s="51"/>
      <c r="F28" s="51">
        <f t="shared" si="0"/>
        <v>0</v>
      </c>
    </row>
    <row r="29" spans="1:6" ht="20.100000000000001" customHeight="1">
      <c r="A29" s="6" t="s">
        <v>34</v>
      </c>
      <c r="B29" s="27" t="s">
        <v>35</v>
      </c>
      <c r="C29" s="7" t="s">
        <v>26</v>
      </c>
      <c r="D29" s="34">
        <v>25684</v>
      </c>
      <c r="E29" s="51"/>
      <c r="F29" s="51">
        <f t="shared" si="0"/>
        <v>0</v>
      </c>
    </row>
    <row r="30" spans="1:6" ht="20.100000000000001" customHeight="1">
      <c r="A30" s="6" t="s">
        <v>36</v>
      </c>
      <c r="B30" s="28" t="s">
        <v>37</v>
      </c>
      <c r="C30" s="7" t="s">
        <v>26</v>
      </c>
      <c r="D30" s="34">
        <v>1448.07</v>
      </c>
      <c r="E30" s="51"/>
      <c r="F30" s="51">
        <f t="shared" si="0"/>
        <v>0</v>
      </c>
    </row>
    <row r="31" spans="1:6" ht="20.100000000000001" customHeight="1">
      <c r="A31" s="6" t="s">
        <v>38</v>
      </c>
      <c r="B31" s="28" t="s">
        <v>39</v>
      </c>
      <c r="C31" s="7" t="s">
        <v>26</v>
      </c>
      <c r="D31" s="34">
        <v>4249</v>
      </c>
      <c r="E31" s="51"/>
      <c r="F31" s="51">
        <f t="shared" si="0"/>
        <v>0</v>
      </c>
    </row>
    <row r="32" spans="1:6" ht="20.100000000000001" customHeight="1">
      <c r="A32" s="6" t="s">
        <v>40</v>
      </c>
      <c r="B32" s="29" t="s">
        <v>41</v>
      </c>
      <c r="C32" s="7" t="s">
        <v>26</v>
      </c>
      <c r="D32" s="34">
        <v>5249</v>
      </c>
      <c r="E32" s="51"/>
      <c r="F32" s="51">
        <f t="shared" si="0"/>
        <v>0</v>
      </c>
    </row>
    <row r="33" spans="1:6" ht="20.100000000000001" customHeight="1">
      <c r="A33" s="6" t="s">
        <v>42</v>
      </c>
      <c r="B33" s="26" t="s">
        <v>43</v>
      </c>
      <c r="C33" s="7" t="s">
        <v>26</v>
      </c>
      <c r="D33" s="34">
        <v>10553</v>
      </c>
      <c r="E33" s="51"/>
      <c r="F33" s="51">
        <f t="shared" si="0"/>
        <v>0</v>
      </c>
    </row>
    <row r="34" spans="1:6" ht="20.100000000000001" customHeight="1">
      <c r="A34" s="6" t="s">
        <v>44</v>
      </c>
      <c r="B34" s="27" t="s">
        <v>45</v>
      </c>
      <c r="C34" s="7" t="s">
        <v>26</v>
      </c>
      <c r="D34" s="34">
        <v>2663</v>
      </c>
      <c r="E34" s="51"/>
      <c r="F34" s="51">
        <f t="shared" si="0"/>
        <v>0</v>
      </c>
    </row>
    <row r="35" spans="1:6" ht="20.100000000000001" customHeight="1">
      <c r="A35" s="6" t="s">
        <v>46</v>
      </c>
      <c r="B35" s="27" t="s">
        <v>47</v>
      </c>
      <c r="C35" s="7" t="s">
        <v>48</v>
      </c>
      <c r="D35" s="32">
        <v>75.5</v>
      </c>
      <c r="E35" s="51"/>
      <c r="F35" s="51">
        <f t="shared" si="0"/>
        <v>0</v>
      </c>
    </row>
    <row r="36" spans="1:6" ht="20.100000000000001" customHeight="1">
      <c r="A36" s="6" t="s">
        <v>49</v>
      </c>
      <c r="B36" s="27" t="s">
        <v>50</v>
      </c>
      <c r="C36" s="7" t="s">
        <v>48</v>
      </c>
      <c r="D36" s="33">
        <v>1527.6</v>
      </c>
      <c r="E36" s="51"/>
      <c r="F36" s="51">
        <f t="shared" si="0"/>
        <v>0</v>
      </c>
    </row>
    <row r="37" spans="1:6" ht="20.100000000000001" customHeight="1">
      <c r="A37" s="6" t="s">
        <v>51</v>
      </c>
      <c r="B37" s="27" t="s">
        <v>52</v>
      </c>
      <c r="C37" s="7" t="s">
        <v>48</v>
      </c>
      <c r="D37" s="33">
        <v>1104.9000000000001</v>
      </c>
      <c r="E37" s="51"/>
      <c r="F37" s="51">
        <f t="shared" si="0"/>
        <v>0</v>
      </c>
    </row>
    <row r="38" spans="1:6" ht="20.100000000000001" customHeight="1">
      <c r="A38" s="6" t="s">
        <v>53</v>
      </c>
      <c r="B38" s="27" t="s">
        <v>54</v>
      </c>
      <c r="C38" s="7" t="s">
        <v>48</v>
      </c>
      <c r="D38" s="33">
        <v>7.7</v>
      </c>
      <c r="E38" s="51"/>
      <c r="F38" s="51">
        <f t="shared" si="0"/>
        <v>0</v>
      </c>
    </row>
    <row r="39" spans="1:6" ht="20.100000000000001" customHeight="1">
      <c r="A39" s="6" t="s">
        <v>55</v>
      </c>
      <c r="B39" s="27" t="s">
        <v>56</v>
      </c>
      <c r="C39" s="7" t="s">
        <v>29</v>
      </c>
      <c r="D39" s="33">
        <v>13.1</v>
      </c>
      <c r="E39" s="51"/>
      <c r="F39" s="51">
        <f t="shared" si="0"/>
        <v>0</v>
      </c>
    </row>
    <row r="40" spans="1:6" ht="20.100000000000001" customHeight="1">
      <c r="A40" s="6" t="s">
        <v>57</v>
      </c>
      <c r="B40" s="27" t="s">
        <v>58</v>
      </c>
      <c r="C40" s="7" t="s">
        <v>59</v>
      </c>
      <c r="D40" s="34">
        <v>117</v>
      </c>
      <c r="E40" s="51"/>
      <c r="F40" s="51">
        <f t="shared" si="0"/>
        <v>0</v>
      </c>
    </row>
    <row r="41" spans="1:6" ht="20.100000000000001" customHeight="1">
      <c r="A41" s="6" t="s">
        <v>60</v>
      </c>
      <c r="B41" s="27" t="s">
        <v>61</v>
      </c>
      <c r="C41" s="7" t="s">
        <v>59</v>
      </c>
      <c r="D41" s="34">
        <v>1428</v>
      </c>
      <c r="E41" s="51"/>
      <c r="F41" s="51">
        <f t="shared" si="0"/>
        <v>0</v>
      </c>
    </row>
    <row r="42" spans="1:6" ht="20.100000000000001" customHeight="1">
      <c r="A42" s="6" t="s">
        <v>62</v>
      </c>
      <c r="B42" s="27" t="s">
        <v>63</v>
      </c>
      <c r="C42" s="7" t="s">
        <v>59</v>
      </c>
      <c r="D42" s="34">
        <v>131</v>
      </c>
      <c r="E42" s="51"/>
      <c r="F42" s="51">
        <f t="shared" si="0"/>
        <v>0</v>
      </c>
    </row>
    <row r="43" spans="1:6" ht="20.100000000000001" customHeight="1">
      <c r="A43" s="6" t="s">
        <v>64</v>
      </c>
      <c r="B43" s="28" t="s">
        <v>65</v>
      </c>
      <c r="C43" s="7" t="s">
        <v>59</v>
      </c>
      <c r="D43" s="34">
        <v>1547</v>
      </c>
      <c r="E43" s="51"/>
      <c r="F43" s="51">
        <f t="shared" si="0"/>
        <v>0</v>
      </c>
    </row>
    <row r="44" spans="1:6" ht="20.100000000000001" customHeight="1">
      <c r="A44" s="6" t="s">
        <v>66</v>
      </c>
      <c r="B44" s="28" t="s">
        <v>67</v>
      </c>
      <c r="C44" s="7" t="s">
        <v>59</v>
      </c>
      <c r="D44" s="34">
        <v>1139</v>
      </c>
      <c r="E44" s="51"/>
      <c r="F44" s="51">
        <f t="shared" si="0"/>
        <v>0</v>
      </c>
    </row>
    <row r="45" spans="1:6" ht="20.100000000000001" customHeight="1">
      <c r="A45" s="6" t="s">
        <v>68</v>
      </c>
      <c r="B45" s="29" t="s">
        <v>69</v>
      </c>
      <c r="C45" s="7" t="s">
        <v>26</v>
      </c>
      <c r="D45" s="34">
        <v>4024</v>
      </c>
      <c r="E45" s="51"/>
      <c r="F45" s="51">
        <f t="shared" si="0"/>
        <v>0</v>
      </c>
    </row>
    <row r="46" spans="1:6" ht="20.100000000000001" customHeight="1">
      <c r="A46" s="6" t="s">
        <v>70</v>
      </c>
      <c r="B46" s="26" t="s">
        <v>71</v>
      </c>
      <c r="C46" s="7" t="s">
        <v>72</v>
      </c>
      <c r="D46" s="34">
        <v>143</v>
      </c>
      <c r="E46" s="51"/>
      <c r="F46" s="51">
        <f t="shared" si="0"/>
        <v>0</v>
      </c>
    </row>
    <row r="47" spans="1:6" ht="20.100000000000001" customHeight="1">
      <c r="A47" s="6" t="s">
        <v>73</v>
      </c>
      <c r="B47" s="27" t="s">
        <v>74</v>
      </c>
      <c r="C47" s="7" t="s">
        <v>26</v>
      </c>
      <c r="D47" s="34">
        <v>235</v>
      </c>
      <c r="E47" s="51"/>
      <c r="F47" s="51">
        <f t="shared" si="0"/>
        <v>0</v>
      </c>
    </row>
    <row r="48" spans="1:6" ht="20.100000000000001" customHeight="1">
      <c r="A48" s="6" t="s">
        <v>75</v>
      </c>
      <c r="B48" s="27" t="s">
        <v>76</v>
      </c>
      <c r="C48" s="7" t="s">
        <v>59</v>
      </c>
      <c r="D48" s="34">
        <v>178</v>
      </c>
      <c r="E48" s="51"/>
      <c r="F48" s="51">
        <f t="shared" si="0"/>
        <v>0</v>
      </c>
    </row>
    <row r="49" spans="1:6" ht="20.100000000000001" customHeight="1">
      <c r="A49" s="6" t="s">
        <v>77</v>
      </c>
      <c r="B49" s="27" t="s">
        <v>78</v>
      </c>
      <c r="C49" s="7" t="s">
        <v>79</v>
      </c>
      <c r="D49" s="34">
        <v>2</v>
      </c>
      <c r="E49" s="51"/>
      <c r="F49" s="51">
        <f t="shared" si="0"/>
        <v>0</v>
      </c>
    </row>
    <row r="50" spans="1:6" ht="20.100000000000001" customHeight="1">
      <c r="A50" s="6" t="s">
        <v>80</v>
      </c>
      <c r="B50" s="27" t="s">
        <v>81</v>
      </c>
      <c r="C50" s="7" t="s">
        <v>79</v>
      </c>
      <c r="D50" s="34">
        <v>2</v>
      </c>
      <c r="E50" s="51"/>
      <c r="F50" s="51">
        <f t="shared" si="0"/>
        <v>0</v>
      </c>
    </row>
    <row r="51" spans="1:6" ht="20.100000000000001" customHeight="1">
      <c r="A51" s="6" t="s">
        <v>82</v>
      </c>
      <c r="B51" s="27" t="s">
        <v>83</v>
      </c>
      <c r="C51" s="7" t="s">
        <v>79</v>
      </c>
      <c r="D51" s="34">
        <v>2</v>
      </c>
      <c r="E51" s="51"/>
      <c r="F51" s="51">
        <f t="shared" si="0"/>
        <v>0</v>
      </c>
    </row>
    <row r="52" spans="1:6" ht="20.100000000000001" customHeight="1">
      <c r="A52" s="6" t="s">
        <v>84</v>
      </c>
      <c r="B52" s="27" t="s">
        <v>85</v>
      </c>
      <c r="C52" s="7" t="s">
        <v>26</v>
      </c>
      <c r="D52" s="34">
        <v>26272</v>
      </c>
      <c r="E52" s="51"/>
      <c r="F52" s="51">
        <f t="shared" si="0"/>
        <v>0</v>
      </c>
    </row>
    <row r="53" spans="1:6" ht="20.100000000000001" customHeight="1">
      <c r="A53" s="6" t="s">
        <v>86</v>
      </c>
      <c r="B53" s="27" t="s">
        <v>87</v>
      </c>
      <c r="C53" s="7" t="s">
        <v>26</v>
      </c>
      <c r="D53" s="34">
        <v>4089</v>
      </c>
      <c r="E53" s="51"/>
      <c r="F53" s="51">
        <f t="shared" si="0"/>
        <v>0</v>
      </c>
    </row>
    <row r="54" spans="1:6" ht="20.100000000000001" customHeight="1">
      <c r="A54" s="6" t="s">
        <v>88</v>
      </c>
      <c r="B54" s="27" t="s">
        <v>89</v>
      </c>
      <c r="C54" s="7" t="s">
        <v>26</v>
      </c>
      <c r="D54" s="34">
        <v>289</v>
      </c>
      <c r="E54" s="51"/>
      <c r="F54" s="51">
        <f t="shared" si="0"/>
        <v>0</v>
      </c>
    </row>
    <row r="55" spans="1:6" ht="20.100000000000001" customHeight="1">
      <c r="A55" s="6" t="s">
        <v>90</v>
      </c>
      <c r="B55" s="28" t="s">
        <v>91</v>
      </c>
      <c r="C55" s="7" t="s">
        <v>14</v>
      </c>
      <c r="D55" s="34">
        <v>1</v>
      </c>
      <c r="E55" s="51"/>
      <c r="F55" s="51">
        <f t="shared" si="0"/>
        <v>0</v>
      </c>
    </row>
    <row r="56" spans="1:6" ht="20.100000000000001" customHeight="1">
      <c r="A56" s="6" t="s">
        <v>92</v>
      </c>
      <c r="B56" s="28" t="s">
        <v>93</v>
      </c>
      <c r="C56" s="7" t="s">
        <v>79</v>
      </c>
      <c r="D56" s="34">
        <v>2</v>
      </c>
      <c r="E56" s="51"/>
      <c r="F56" s="51">
        <f t="shared" si="0"/>
        <v>0</v>
      </c>
    </row>
    <row r="57" spans="1:6" ht="20.100000000000001" customHeight="1">
      <c r="A57" s="6" t="s">
        <v>94</v>
      </c>
      <c r="B57" s="28" t="s">
        <v>95</v>
      </c>
      <c r="C57" s="7" t="s">
        <v>59</v>
      </c>
      <c r="D57" s="34">
        <v>532</v>
      </c>
      <c r="E57" s="51"/>
      <c r="F57" s="51">
        <f t="shared" si="0"/>
        <v>0</v>
      </c>
    </row>
    <row r="58" spans="1:6" ht="20.100000000000001" customHeight="1">
      <c r="A58" s="53"/>
      <c r="B58" s="54"/>
      <c r="C58" s="55"/>
      <c r="D58" s="56"/>
      <c r="E58" s="57"/>
      <c r="F58" s="57">
        <f t="shared" si="0"/>
        <v>0</v>
      </c>
    </row>
    <row r="59" spans="1:6" ht="42" customHeight="1">
      <c r="A59" s="79" t="s">
        <v>96</v>
      </c>
      <c r="B59" s="80"/>
      <c r="C59" s="80"/>
      <c r="D59" s="80"/>
      <c r="E59" s="80"/>
      <c r="F59" s="17">
        <f>SUM(F20:F58)</f>
        <v>0</v>
      </c>
    </row>
    <row r="60" spans="1:6" ht="37.5" customHeight="1">
      <c r="A60" s="81" t="s">
        <v>97</v>
      </c>
      <c r="B60" s="82"/>
      <c r="C60" s="82"/>
      <c r="D60" s="82"/>
      <c r="E60" s="82"/>
      <c r="F60" s="82"/>
    </row>
    <row r="61" spans="1:6" ht="39" customHeight="1">
      <c r="A61" s="30" t="s">
        <v>6</v>
      </c>
      <c r="B61" s="23" t="s">
        <v>7</v>
      </c>
      <c r="C61" s="25" t="s">
        <v>8</v>
      </c>
      <c r="D61" s="25" t="s">
        <v>9</v>
      </c>
      <c r="E61" s="24" t="s">
        <v>10</v>
      </c>
      <c r="F61" s="31" t="s">
        <v>11</v>
      </c>
    </row>
    <row r="62" spans="1:6" ht="20.100000000000001" customHeight="1">
      <c r="A62" s="6" t="s">
        <v>98</v>
      </c>
      <c r="B62" s="27" t="s">
        <v>99</v>
      </c>
      <c r="C62" s="7" t="s">
        <v>59</v>
      </c>
      <c r="D62" s="36">
        <v>3337</v>
      </c>
      <c r="E62" s="51"/>
      <c r="F62" s="51">
        <f>E62*D62</f>
        <v>0</v>
      </c>
    </row>
    <row r="63" spans="1:6" ht="20.100000000000001" customHeight="1">
      <c r="A63" s="6" t="s">
        <v>100</v>
      </c>
      <c r="B63" s="27" t="s">
        <v>101</v>
      </c>
      <c r="C63" s="7" t="s">
        <v>59</v>
      </c>
      <c r="D63" s="36">
        <v>2556</v>
      </c>
      <c r="E63" s="51"/>
      <c r="F63" s="51">
        <f t="shared" ref="F63:F87" si="1">E63*D63</f>
        <v>0</v>
      </c>
    </row>
    <row r="64" spans="1:6" ht="20.100000000000001" customHeight="1">
      <c r="A64" s="6" t="s">
        <v>102</v>
      </c>
      <c r="B64" s="27" t="s">
        <v>103</v>
      </c>
      <c r="C64" s="7" t="s">
        <v>59</v>
      </c>
      <c r="D64" s="36">
        <v>5224</v>
      </c>
      <c r="E64" s="51"/>
      <c r="F64" s="51">
        <f t="shared" si="1"/>
        <v>0</v>
      </c>
    </row>
    <row r="65" spans="1:6" ht="20.100000000000001" customHeight="1">
      <c r="A65" s="6" t="s">
        <v>104</v>
      </c>
      <c r="B65" s="27" t="s">
        <v>105</v>
      </c>
      <c r="C65" s="7" t="s">
        <v>79</v>
      </c>
      <c r="D65" s="36">
        <v>3</v>
      </c>
      <c r="E65" s="51"/>
      <c r="F65" s="51">
        <f t="shared" si="1"/>
        <v>0</v>
      </c>
    </row>
    <row r="66" spans="1:6" ht="20.100000000000001" customHeight="1">
      <c r="A66" s="6" t="s">
        <v>106</v>
      </c>
      <c r="B66" s="27" t="s">
        <v>107</v>
      </c>
      <c r="C66" s="7" t="s">
        <v>79</v>
      </c>
      <c r="D66" s="36">
        <v>10</v>
      </c>
      <c r="E66" s="51"/>
      <c r="F66" s="51">
        <f t="shared" si="1"/>
        <v>0</v>
      </c>
    </row>
    <row r="67" spans="1:6" ht="20.100000000000001" customHeight="1">
      <c r="A67" s="6" t="s">
        <v>108</v>
      </c>
      <c r="B67" s="27" t="s">
        <v>109</v>
      </c>
      <c r="C67" s="7" t="s">
        <v>79</v>
      </c>
      <c r="D67" s="36">
        <v>2</v>
      </c>
      <c r="E67" s="51"/>
      <c r="F67" s="51">
        <f t="shared" si="1"/>
        <v>0</v>
      </c>
    </row>
    <row r="68" spans="1:6" ht="20.100000000000001" customHeight="1">
      <c r="A68" s="6" t="s">
        <v>110</v>
      </c>
      <c r="B68" s="27" t="s">
        <v>111</v>
      </c>
      <c r="C68" s="7" t="s">
        <v>79</v>
      </c>
      <c r="D68" s="36">
        <v>2</v>
      </c>
      <c r="E68" s="51"/>
      <c r="F68" s="51">
        <f t="shared" si="1"/>
        <v>0</v>
      </c>
    </row>
    <row r="69" spans="1:6" ht="20.100000000000001" customHeight="1">
      <c r="A69" s="6" t="s">
        <v>112</v>
      </c>
      <c r="B69" s="27" t="s">
        <v>113</v>
      </c>
      <c r="C69" s="7" t="s">
        <v>79</v>
      </c>
      <c r="D69" s="36">
        <v>2</v>
      </c>
      <c r="E69" s="51"/>
      <c r="F69" s="51">
        <f t="shared" si="1"/>
        <v>0</v>
      </c>
    </row>
    <row r="70" spans="1:6" ht="20.100000000000001" customHeight="1">
      <c r="A70" s="6" t="s">
        <v>114</v>
      </c>
      <c r="B70" s="27" t="s">
        <v>115</v>
      </c>
      <c r="C70" s="7" t="s">
        <v>79</v>
      </c>
      <c r="D70" s="36">
        <v>1</v>
      </c>
      <c r="E70" s="51"/>
      <c r="F70" s="51">
        <f t="shared" si="1"/>
        <v>0</v>
      </c>
    </row>
    <row r="71" spans="1:6" ht="20.100000000000001" customHeight="1">
      <c r="A71" s="6" t="s">
        <v>116</v>
      </c>
      <c r="B71" s="27" t="s">
        <v>117</v>
      </c>
      <c r="C71" s="7" t="s">
        <v>79</v>
      </c>
      <c r="D71" s="36">
        <v>1</v>
      </c>
      <c r="E71" s="51"/>
      <c r="F71" s="51">
        <f t="shared" si="1"/>
        <v>0</v>
      </c>
    </row>
    <row r="72" spans="1:6" ht="20.100000000000001" customHeight="1">
      <c r="A72" s="6" t="s">
        <v>118</v>
      </c>
      <c r="B72" s="27" t="s">
        <v>119</v>
      </c>
      <c r="C72" s="7" t="s">
        <v>79</v>
      </c>
      <c r="D72" s="36">
        <v>2</v>
      </c>
      <c r="E72" s="51"/>
      <c r="F72" s="51">
        <f t="shared" si="1"/>
        <v>0</v>
      </c>
    </row>
    <row r="73" spans="1:6" ht="20.100000000000001" customHeight="1">
      <c r="A73" s="6" t="s">
        <v>120</v>
      </c>
      <c r="B73" s="27" t="s">
        <v>121</v>
      </c>
      <c r="C73" s="7" t="s">
        <v>79</v>
      </c>
      <c r="D73" s="36">
        <v>15</v>
      </c>
      <c r="E73" s="51"/>
      <c r="F73" s="51">
        <f t="shared" si="1"/>
        <v>0</v>
      </c>
    </row>
    <row r="74" spans="1:6" ht="20.100000000000001" customHeight="1">
      <c r="A74" s="6" t="s">
        <v>122</v>
      </c>
      <c r="B74" s="27" t="s">
        <v>123</v>
      </c>
      <c r="C74" s="7" t="s">
        <v>79</v>
      </c>
      <c r="D74" s="36">
        <v>2</v>
      </c>
      <c r="E74" s="51"/>
      <c r="F74" s="51">
        <f t="shared" si="1"/>
        <v>0</v>
      </c>
    </row>
    <row r="75" spans="1:6" ht="20.100000000000001" customHeight="1">
      <c r="A75" s="6" t="s">
        <v>124</v>
      </c>
      <c r="B75" s="27" t="s">
        <v>125</v>
      </c>
      <c r="C75" s="7" t="s">
        <v>79</v>
      </c>
      <c r="D75" s="36">
        <v>1</v>
      </c>
      <c r="E75" s="51"/>
      <c r="F75" s="51">
        <f t="shared" si="1"/>
        <v>0</v>
      </c>
    </row>
    <row r="76" spans="1:6" ht="20.100000000000001" customHeight="1">
      <c r="A76" s="6" t="s">
        <v>126</v>
      </c>
      <c r="B76" s="27" t="s">
        <v>127</v>
      </c>
      <c r="C76" s="7" t="s">
        <v>79</v>
      </c>
      <c r="D76" s="36">
        <v>5</v>
      </c>
      <c r="E76" s="51"/>
      <c r="F76" s="51">
        <f t="shared" si="1"/>
        <v>0</v>
      </c>
    </row>
    <row r="77" spans="1:6" ht="20.100000000000001" customHeight="1">
      <c r="A77" s="6" t="s">
        <v>128</v>
      </c>
      <c r="B77" s="27" t="s">
        <v>129</v>
      </c>
      <c r="C77" s="7" t="s">
        <v>79</v>
      </c>
      <c r="D77" s="36">
        <v>5</v>
      </c>
      <c r="E77" s="51"/>
      <c r="F77" s="51">
        <f t="shared" si="1"/>
        <v>0</v>
      </c>
    </row>
    <row r="78" spans="1:6" ht="20.100000000000001" customHeight="1">
      <c r="A78" s="6" t="s">
        <v>130</v>
      </c>
      <c r="B78" s="27" t="s">
        <v>131</v>
      </c>
      <c r="C78" s="7" t="s">
        <v>79</v>
      </c>
      <c r="D78" s="36">
        <v>1</v>
      </c>
      <c r="E78" s="51"/>
      <c r="F78" s="51">
        <f t="shared" si="1"/>
        <v>0</v>
      </c>
    </row>
    <row r="79" spans="1:6" ht="20.100000000000001" customHeight="1">
      <c r="A79" s="6" t="s">
        <v>132</v>
      </c>
      <c r="B79" s="27" t="s">
        <v>133</v>
      </c>
      <c r="C79" s="7" t="s">
        <v>79</v>
      </c>
      <c r="D79" s="36">
        <v>3</v>
      </c>
      <c r="E79" s="51"/>
      <c r="F79" s="51">
        <f t="shared" si="1"/>
        <v>0</v>
      </c>
    </row>
    <row r="80" spans="1:6" ht="20.100000000000001" customHeight="1">
      <c r="A80" s="6" t="s">
        <v>134</v>
      </c>
      <c r="B80" s="27" t="s">
        <v>135</v>
      </c>
      <c r="C80" s="7" t="s">
        <v>59</v>
      </c>
      <c r="D80" s="36">
        <v>1081</v>
      </c>
      <c r="E80" s="51"/>
      <c r="F80" s="51">
        <f t="shared" si="1"/>
        <v>0</v>
      </c>
    </row>
    <row r="81" spans="1:6" ht="20.100000000000001" customHeight="1">
      <c r="A81" s="6" t="s">
        <v>136</v>
      </c>
      <c r="B81" s="27" t="s">
        <v>137</v>
      </c>
      <c r="C81" s="7" t="s">
        <v>59</v>
      </c>
      <c r="D81" s="36">
        <v>1139</v>
      </c>
      <c r="E81" s="51"/>
      <c r="F81" s="51">
        <f t="shared" si="1"/>
        <v>0</v>
      </c>
    </row>
    <row r="82" spans="1:6" ht="20.100000000000001" customHeight="1">
      <c r="A82" s="6" t="s">
        <v>138</v>
      </c>
      <c r="B82" s="27" t="s">
        <v>139</v>
      </c>
      <c r="C82" s="7" t="s">
        <v>59</v>
      </c>
      <c r="D82" s="36">
        <v>9</v>
      </c>
      <c r="E82" s="51"/>
      <c r="F82" s="51">
        <f t="shared" si="1"/>
        <v>0</v>
      </c>
    </row>
    <row r="83" spans="1:6" ht="20.100000000000001" customHeight="1">
      <c r="A83" s="6" t="s">
        <v>140</v>
      </c>
      <c r="B83" s="27" t="s">
        <v>141</v>
      </c>
      <c r="C83" s="7" t="s">
        <v>59</v>
      </c>
      <c r="D83" s="36">
        <v>855</v>
      </c>
      <c r="E83" s="51"/>
      <c r="F83" s="51">
        <f t="shared" si="1"/>
        <v>0</v>
      </c>
    </row>
    <row r="84" spans="1:6" ht="20.100000000000001" customHeight="1">
      <c r="A84" s="6" t="s">
        <v>142</v>
      </c>
      <c r="B84" s="27" t="s">
        <v>143</v>
      </c>
      <c r="C84" s="7" t="s">
        <v>79</v>
      </c>
      <c r="D84" s="36">
        <v>3</v>
      </c>
      <c r="E84" s="51"/>
      <c r="F84" s="51">
        <f t="shared" si="1"/>
        <v>0</v>
      </c>
    </row>
    <row r="85" spans="1:6" ht="20.100000000000001" customHeight="1">
      <c r="A85" s="6" t="s">
        <v>144</v>
      </c>
      <c r="B85" s="27" t="s">
        <v>145</v>
      </c>
      <c r="C85" s="7" t="s">
        <v>48</v>
      </c>
      <c r="D85" s="35">
        <v>86.7</v>
      </c>
      <c r="E85" s="51"/>
      <c r="F85" s="51">
        <f t="shared" si="1"/>
        <v>0</v>
      </c>
    </row>
    <row r="86" spans="1:6" ht="20.100000000000001" customHeight="1">
      <c r="A86" s="6" t="s">
        <v>146</v>
      </c>
      <c r="B86" s="27" t="s">
        <v>147</v>
      </c>
      <c r="C86" s="7" t="s">
        <v>48</v>
      </c>
      <c r="D86" s="35">
        <v>56.9</v>
      </c>
      <c r="E86" s="51"/>
      <c r="F86" s="51">
        <f t="shared" si="1"/>
        <v>0</v>
      </c>
    </row>
    <row r="87" spans="1:6" ht="20.100000000000001" customHeight="1">
      <c r="A87" s="53"/>
      <c r="B87" s="58"/>
      <c r="C87" s="55"/>
      <c r="D87" s="59"/>
      <c r="E87" s="57"/>
      <c r="F87" s="57">
        <f t="shared" si="1"/>
        <v>0</v>
      </c>
    </row>
    <row r="88" spans="1:6" ht="47.25" customHeight="1">
      <c r="A88" s="79" t="s">
        <v>96</v>
      </c>
      <c r="B88" s="80"/>
      <c r="C88" s="80"/>
      <c r="D88" s="80"/>
      <c r="E88" s="80"/>
      <c r="F88" s="17">
        <f>SUM(F62:F87)</f>
        <v>0</v>
      </c>
    </row>
    <row r="89" spans="1:6" ht="37.5" customHeight="1">
      <c r="A89" s="81" t="s">
        <v>148</v>
      </c>
      <c r="B89" s="82"/>
      <c r="C89" s="82"/>
      <c r="D89" s="82"/>
      <c r="E89" s="82"/>
      <c r="F89" s="82"/>
    </row>
    <row r="90" spans="1:6" ht="39" customHeight="1">
      <c r="A90" s="30" t="s">
        <v>6</v>
      </c>
      <c r="B90" s="23" t="s">
        <v>7</v>
      </c>
      <c r="C90" s="25" t="s">
        <v>8</v>
      </c>
      <c r="D90" s="25" t="s">
        <v>9</v>
      </c>
      <c r="E90" s="24" t="s">
        <v>10</v>
      </c>
      <c r="F90" s="31" t="s">
        <v>11</v>
      </c>
    </row>
    <row r="91" spans="1:6" ht="36">
      <c r="A91" s="6" t="s">
        <v>149</v>
      </c>
      <c r="B91" s="28" t="s">
        <v>150</v>
      </c>
      <c r="C91" s="7" t="s">
        <v>151</v>
      </c>
      <c r="D91" s="36">
        <v>2</v>
      </c>
      <c r="E91" s="51"/>
      <c r="F91" s="51">
        <f>E91*D91</f>
        <v>0</v>
      </c>
    </row>
    <row r="92" spans="1:6" ht="20.100000000000001" customHeight="1">
      <c r="A92" s="6" t="s">
        <v>152</v>
      </c>
      <c r="B92" s="27" t="s">
        <v>153</v>
      </c>
      <c r="C92" s="7" t="s">
        <v>151</v>
      </c>
      <c r="D92" s="36">
        <v>25</v>
      </c>
      <c r="E92" s="51"/>
      <c r="F92" s="51">
        <f t="shared" ref="F92:F119" si="2">E92*D92</f>
        <v>0</v>
      </c>
    </row>
    <row r="93" spans="1:6" ht="20.100000000000001" customHeight="1">
      <c r="A93" s="6" t="s">
        <v>154</v>
      </c>
      <c r="B93" s="27" t="s">
        <v>155</v>
      </c>
      <c r="C93" s="7" t="s">
        <v>151</v>
      </c>
      <c r="D93" s="36">
        <v>10</v>
      </c>
      <c r="E93" s="51"/>
      <c r="F93" s="51">
        <f t="shared" si="2"/>
        <v>0</v>
      </c>
    </row>
    <row r="94" spans="1:6" ht="20.100000000000001" customHeight="1">
      <c r="A94" s="6" t="s">
        <v>156</v>
      </c>
      <c r="B94" s="27" t="s">
        <v>157</v>
      </c>
      <c r="C94" s="7" t="s">
        <v>151</v>
      </c>
      <c r="D94" s="36">
        <v>49</v>
      </c>
      <c r="E94" s="51"/>
      <c r="F94" s="51">
        <f t="shared" si="2"/>
        <v>0</v>
      </c>
    </row>
    <row r="95" spans="1:6" ht="20.100000000000001" customHeight="1">
      <c r="A95" s="6" t="s">
        <v>158</v>
      </c>
      <c r="B95" s="27" t="s">
        <v>159</v>
      </c>
      <c r="C95" s="7" t="s">
        <v>151</v>
      </c>
      <c r="D95" s="36">
        <v>2</v>
      </c>
      <c r="E95" s="51"/>
      <c r="F95" s="51">
        <f t="shared" si="2"/>
        <v>0</v>
      </c>
    </row>
    <row r="96" spans="1:6" ht="20.100000000000001" customHeight="1">
      <c r="A96" s="6" t="s">
        <v>160</v>
      </c>
      <c r="B96" s="27" t="s">
        <v>161</v>
      </c>
      <c r="C96" s="7" t="s">
        <v>151</v>
      </c>
      <c r="D96" s="36">
        <v>11</v>
      </c>
      <c r="E96" s="51"/>
      <c r="F96" s="51">
        <f t="shared" si="2"/>
        <v>0</v>
      </c>
    </row>
    <row r="97" spans="1:6" ht="20.100000000000001" customHeight="1">
      <c r="A97" s="6" t="s">
        <v>162</v>
      </c>
      <c r="B97" s="27" t="s">
        <v>163</v>
      </c>
      <c r="C97" s="7" t="s">
        <v>79</v>
      </c>
      <c r="D97" s="36">
        <v>2</v>
      </c>
      <c r="E97" s="51"/>
      <c r="F97" s="51">
        <f t="shared" si="2"/>
        <v>0</v>
      </c>
    </row>
    <row r="98" spans="1:6" ht="20.100000000000001" customHeight="1">
      <c r="A98" s="6" t="s">
        <v>164</v>
      </c>
      <c r="B98" s="27" t="s">
        <v>165</v>
      </c>
      <c r="C98" s="7" t="s">
        <v>79</v>
      </c>
      <c r="D98" s="36">
        <v>2</v>
      </c>
      <c r="E98" s="51"/>
      <c r="F98" s="51">
        <f t="shared" si="2"/>
        <v>0</v>
      </c>
    </row>
    <row r="99" spans="1:6" ht="20.100000000000001" customHeight="1">
      <c r="A99" s="6" t="s">
        <v>166</v>
      </c>
      <c r="B99" s="27" t="s">
        <v>167</v>
      </c>
      <c r="C99" s="7" t="s">
        <v>79</v>
      </c>
      <c r="D99" s="36">
        <v>473</v>
      </c>
      <c r="E99" s="51"/>
      <c r="F99" s="51">
        <f t="shared" si="2"/>
        <v>0</v>
      </c>
    </row>
    <row r="100" spans="1:6" ht="20.100000000000001" customHeight="1">
      <c r="A100" s="6" t="s">
        <v>168</v>
      </c>
      <c r="B100" s="27" t="s">
        <v>169</v>
      </c>
      <c r="C100" s="7" t="s">
        <v>14</v>
      </c>
      <c r="D100" s="36">
        <v>1</v>
      </c>
      <c r="E100" s="51"/>
      <c r="F100" s="51">
        <f t="shared" si="2"/>
        <v>0</v>
      </c>
    </row>
    <row r="101" spans="1:6" ht="20.100000000000001" customHeight="1">
      <c r="A101" s="6" t="s">
        <v>170</v>
      </c>
      <c r="B101" s="27" t="s">
        <v>171</v>
      </c>
      <c r="C101" s="7" t="s">
        <v>59</v>
      </c>
      <c r="D101" s="36">
        <v>283</v>
      </c>
      <c r="E101" s="51"/>
      <c r="F101" s="51">
        <f t="shared" si="2"/>
        <v>0</v>
      </c>
    </row>
    <row r="102" spans="1:6" ht="20.100000000000001" customHeight="1">
      <c r="A102" s="6" t="s">
        <v>172</v>
      </c>
      <c r="B102" s="27" t="s">
        <v>173</v>
      </c>
      <c r="C102" s="7" t="s">
        <v>59</v>
      </c>
      <c r="D102" s="36">
        <v>127</v>
      </c>
      <c r="E102" s="51"/>
      <c r="F102" s="51">
        <f t="shared" si="2"/>
        <v>0</v>
      </c>
    </row>
    <row r="103" spans="1:6" ht="20.100000000000001" customHeight="1">
      <c r="A103" s="6" t="s">
        <v>174</v>
      </c>
      <c r="B103" s="27" t="s">
        <v>175</v>
      </c>
      <c r="C103" s="7" t="s">
        <v>176</v>
      </c>
      <c r="D103" s="8">
        <v>0.36099999999999999</v>
      </c>
      <c r="E103" s="51"/>
      <c r="F103" s="51">
        <f t="shared" si="2"/>
        <v>0</v>
      </c>
    </row>
    <row r="104" spans="1:6" ht="20.100000000000001" customHeight="1">
      <c r="A104" s="6" t="s">
        <v>177</v>
      </c>
      <c r="B104" s="27" t="s">
        <v>178</v>
      </c>
      <c r="C104" s="7" t="s">
        <v>79</v>
      </c>
      <c r="D104" s="36">
        <v>8</v>
      </c>
      <c r="E104" s="51"/>
      <c r="F104" s="51">
        <f t="shared" si="2"/>
        <v>0</v>
      </c>
    </row>
    <row r="105" spans="1:6" ht="20.100000000000001" customHeight="1">
      <c r="A105" s="6" t="s">
        <v>179</v>
      </c>
      <c r="B105" s="27" t="s">
        <v>180</v>
      </c>
      <c r="C105" s="7" t="s">
        <v>79</v>
      </c>
      <c r="D105" s="36">
        <v>23</v>
      </c>
      <c r="E105" s="51"/>
      <c r="F105" s="51">
        <f t="shared" si="2"/>
        <v>0</v>
      </c>
    </row>
    <row r="106" spans="1:6" ht="20.100000000000001" customHeight="1">
      <c r="A106" s="6" t="s">
        <v>181</v>
      </c>
      <c r="B106" s="27" t="s">
        <v>182</v>
      </c>
      <c r="C106" s="7" t="s">
        <v>176</v>
      </c>
      <c r="D106" s="8">
        <v>0.06</v>
      </c>
      <c r="E106" s="51"/>
      <c r="F106" s="51">
        <f t="shared" si="2"/>
        <v>0</v>
      </c>
    </row>
    <row r="107" spans="1:6" ht="20.100000000000001" customHeight="1">
      <c r="A107" s="6" t="s">
        <v>183</v>
      </c>
      <c r="B107" s="27" t="s">
        <v>184</v>
      </c>
      <c r="C107" s="7" t="s">
        <v>59</v>
      </c>
      <c r="D107" s="36">
        <v>311</v>
      </c>
      <c r="E107" s="51"/>
      <c r="F107" s="51">
        <f t="shared" si="2"/>
        <v>0</v>
      </c>
    </row>
    <row r="108" spans="1:6" ht="20.100000000000001" customHeight="1">
      <c r="A108" s="6" t="s">
        <v>185</v>
      </c>
      <c r="B108" s="27" t="s">
        <v>186</v>
      </c>
      <c r="C108" s="7" t="s">
        <v>59</v>
      </c>
      <c r="D108" s="36">
        <v>262</v>
      </c>
      <c r="E108" s="51"/>
      <c r="F108" s="51">
        <f t="shared" si="2"/>
        <v>0</v>
      </c>
    </row>
    <row r="109" spans="1:6" ht="20.100000000000001" customHeight="1">
      <c r="A109" s="6" t="s">
        <v>187</v>
      </c>
      <c r="B109" s="27" t="s">
        <v>188</v>
      </c>
      <c r="C109" s="7" t="s">
        <v>59</v>
      </c>
      <c r="D109" s="36">
        <v>154</v>
      </c>
      <c r="E109" s="51"/>
      <c r="F109" s="51">
        <f t="shared" si="2"/>
        <v>0</v>
      </c>
    </row>
    <row r="110" spans="1:6" ht="20.100000000000001" customHeight="1">
      <c r="A110" s="6" t="s">
        <v>189</v>
      </c>
      <c r="B110" s="27" t="s">
        <v>190</v>
      </c>
      <c r="C110" s="7" t="s">
        <v>79</v>
      </c>
      <c r="D110" s="36">
        <v>17</v>
      </c>
      <c r="E110" s="51"/>
      <c r="F110" s="51">
        <f t="shared" si="2"/>
        <v>0</v>
      </c>
    </row>
    <row r="111" spans="1:6" ht="20.100000000000001" customHeight="1">
      <c r="A111" s="6" t="s">
        <v>191</v>
      </c>
      <c r="B111" s="27" t="s">
        <v>192</v>
      </c>
      <c r="C111" s="7" t="s">
        <v>79</v>
      </c>
      <c r="D111" s="36">
        <v>14</v>
      </c>
      <c r="E111" s="51"/>
      <c r="F111" s="51">
        <f t="shared" si="2"/>
        <v>0</v>
      </c>
    </row>
    <row r="112" spans="1:6" ht="20.100000000000001" customHeight="1">
      <c r="A112" s="6" t="s">
        <v>193</v>
      </c>
      <c r="B112" s="27" t="s">
        <v>194</v>
      </c>
      <c r="C112" s="7" t="s">
        <v>79</v>
      </c>
      <c r="D112" s="36">
        <v>8</v>
      </c>
      <c r="E112" s="51"/>
      <c r="F112" s="51">
        <f t="shared" si="2"/>
        <v>0</v>
      </c>
    </row>
    <row r="113" spans="1:6" ht="20.100000000000001" customHeight="1">
      <c r="A113" s="6" t="s">
        <v>195</v>
      </c>
      <c r="B113" s="27" t="s">
        <v>196</v>
      </c>
      <c r="C113" s="7" t="s">
        <v>79</v>
      </c>
      <c r="D113" s="36">
        <v>8</v>
      </c>
      <c r="E113" s="51"/>
      <c r="F113" s="51">
        <f t="shared" si="2"/>
        <v>0</v>
      </c>
    </row>
    <row r="114" spans="1:6" ht="20.100000000000001" customHeight="1">
      <c r="A114" s="6" t="s">
        <v>197</v>
      </c>
      <c r="B114" s="27" t="s">
        <v>198</v>
      </c>
      <c r="C114" s="7" t="s">
        <v>176</v>
      </c>
      <c r="D114" s="8">
        <v>2.2570000000000001</v>
      </c>
      <c r="E114" s="51"/>
      <c r="F114" s="51">
        <f t="shared" si="2"/>
        <v>0</v>
      </c>
    </row>
    <row r="115" spans="1:6" ht="20.100000000000001" customHeight="1">
      <c r="A115" s="6" t="s">
        <v>199</v>
      </c>
      <c r="B115" s="27" t="s">
        <v>200</v>
      </c>
      <c r="C115" s="7" t="s">
        <v>176</v>
      </c>
      <c r="D115" s="8">
        <v>1.9730000000000001</v>
      </c>
      <c r="E115" s="51"/>
      <c r="F115" s="51">
        <f t="shared" si="2"/>
        <v>0</v>
      </c>
    </row>
    <row r="116" spans="1:6" ht="20.100000000000001" customHeight="1">
      <c r="A116" s="6" t="s">
        <v>201</v>
      </c>
      <c r="B116" s="27" t="s">
        <v>202</v>
      </c>
      <c r="C116" s="7" t="s">
        <v>176</v>
      </c>
      <c r="D116" s="8">
        <v>7.5999999999999998E-2</v>
      </c>
      <c r="E116" s="51"/>
      <c r="F116" s="51">
        <f t="shared" si="2"/>
        <v>0</v>
      </c>
    </row>
    <row r="117" spans="1:6" ht="20.100000000000001" customHeight="1">
      <c r="A117" s="6" t="s">
        <v>203</v>
      </c>
      <c r="B117" s="27" t="s">
        <v>204</v>
      </c>
      <c r="C117" s="7" t="s">
        <v>176</v>
      </c>
      <c r="D117" s="8">
        <v>1.716</v>
      </c>
      <c r="E117" s="51"/>
      <c r="F117" s="51">
        <f t="shared" si="2"/>
        <v>0</v>
      </c>
    </row>
    <row r="118" spans="1:6" ht="20.100000000000001" customHeight="1">
      <c r="A118" s="6" t="s">
        <v>205</v>
      </c>
      <c r="B118" s="27" t="s">
        <v>206</v>
      </c>
      <c r="C118" s="7" t="s">
        <v>176</v>
      </c>
      <c r="D118" s="8">
        <v>0.877</v>
      </c>
      <c r="E118" s="51"/>
      <c r="F118" s="51">
        <f t="shared" si="2"/>
        <v>0</v>
      </c>
    </row>
    <row r="119" spans="1:6" ht="20.100000000000001" customHeight="1">
      <c r="A119" s="53"/>
      <c r="B119" s="58"/>
      <c r="C119" s="55"/>
      <c r="D119" s="59"/>
      <c r="E119" s="60"/>
      <c r="F119" s="60">
        <f t="shared" si="2"/>
        <v>0</v>
      </c>
    </row>
    <row r="120" spans="1:6" ht="47.25" customHeight="1">
      <c r="A120" s="79" t="s">
        <v>96</v>
      </c>
      <c r="B120" s="80"/>
      <c r="C120" s="80"/>
      <c r="D120" s="80"/>
      <c r="E120" s="80"/>
      <c r="F120" s="17">
        <f>SUM(F91:F119)</f>
        <v>0</v>
      </c>
    </row>
    <row r="121" spans="1:6" ht="37.5" customHeight="1">
      <c r="A121" s="81" t="s">
        <v>207</v>
      </c>
      <c r="B121" s="82"/>
      <c r="C121" s="82"/>
      <c r="D121" s="82"/>
      <c r="E121" s="82"/>
      <c r="F121" s="82"/>
    </row>
    <row r="122" spans="1:6" ht="39" customHeight="1">
      <c r="A122" s="30" t="s">
        <v>6</v>
      </c>
      <c r="B122" s="23" t="s">
        <v>7</v>
      </c>
      <c r="C122" s="25" t="s">
        <v>8</v>
      </c>
      <c r="D122" s="25" t="s">
        <v>9</v>
      </c>
      <c r="E122" s="24" t="s">
        <v>10</v>
      </c>
      <c r="F122" s="31" t="s">
        <v>11</v>
      </c>
    </row>
    <row r="123" spans="1:6" ht="20.100000000000001" customHeight="1">
      <c r="A123" s="6" t="s">
        <v>208</v>
      </c>
      <c r="B123" s="27" t="s">
        <v>209</v>
      </c>
      <c r="C123" s="7" t="s">
        <v>14</v>
      </c>
      <c r="D123" s="36">
        <v>1</v>
      </c>
      <c r="E123" s="51"/>
      <c r="F123" s="51">
        <f>E123*D123</f>
        <v>0</v>
      </c>
    </row>
    <row r="124" spans="1:6" ht="20.100000000000001" customHeight="1">
      <c r="A124" s="6" t="s">
        <v>210</v>
      </c>
      <c r="B124" s="27" t="s">
        <v>211</v>
      </c>
      <c r="C124" s="7" t="s">
        <v>59</v>
      </c>
      <c r="D124" s="36">
        <v>347</v>
      </c>
      <c r="E124" s="51"/>
      <c r="F124" s="51">
        <f t="shared" ref="F124:F139" si="3">E124*D124</f>
        <v>0</v>
      </c>
    </row>
    <row r="125" spans="1:6" ht="20.100000000000001" customHeight="1">
      <c r="A125" s="6" t="s">
        <v>212</v>
      </c>
      <c r="B125" s="27" t="s">
        <v>213</v>
      </c>
      <c r="C125" s="7" t="s">
        <v>59</v>
      </c>
      <c r="D125" s="36">
        <v>50</v>
      </c>
      <c r="E125" s="51"/>
      <c r="F125" s="51">
        <f t="shared" si="3"/>
        <v>0</v>
      </c>
    </row>
    <row r="126" spans="1:6" ht="20.100000000000001" customHeight="1">
      <c r="A126" s="6" t="s">
        <v>214</v>
      </c>
      <c r="B126" s="27" t="s">
        <v>215</v>
      </c>
      <c r="C126" s="7" t="s">
        <v>59</v>
      </c>
      <c r="D126" s="36">
        <v>661</v>
      </c>
      <c r="E126" s="51"/>
      <c r="F126" s="51">
        <f t="shared" si="3"/>
        <v>0</v>
      </c>
    </row>
    <row r="127" spans="1:6" ht="20.100000000000001" customHeight="1">
      <c r="A127" s="6" t="s">
        <v>216</v>
      </c>
      <c r="B127" s="27" t="s">
        <v>217</v>
      </c>
      <c r="C127" s="7" t="s">
        <v>59</v>
      </c>
      <c r="D127" s="36">
        <v>1220</v>
      </c>
      <c r="E127" s="51"/>
      <c r="F127" s="51">
        <f t="shared" si="3"/>
        <v>0</v>
      </c>
    </row>
    <row r="128" spans="1:6" ht="20.100000000000001" customHeight="1">
      <c r="A128" s="6" t="s">
        <v>218</v>
      </c>
      <c r="B128" s="27" t="s">
        <v>219</v>
      </c>
      <c r="C128" s="7" t="s">
        <v>220</v>
      </c>
      <c r="D128" s="36">
        <v>1</v>
      </c>
      <c r="E128" s="51"/>
      <c r="F128" s="51">
        <f t="shared" si="3"/>
        <v>0</v>
      </c>
    </row>
    <row r="129" spans="1:6" ht="20.100000000000001" customHeight="1">
      <c r="A129" s="6" t="s">
        <v>221</v>
      </c>
      <c r="B129" s="27" t="s">
        <v>222</v>
      </c>
      <c r="C129" s="7" t="s">
        <v>79</v>
      </c>
      <c r="D129" s="36">
        <v>6</v>
      </c>
      <c r="E129" s="51"/>
      <c r="F129" s="51">
        <f t="shared" si="3"/>
        <v>0</v>
      </c>
    </row>
    <row r="130" spans="1:6" ht="20.100000000000001" customHeight="1">
      <c r="A130" s="6" t="s">
        <v>223</v>
      </c>
      <c r="B130" s="27" t="s">
        <v>224</v>
      </c>
      <c r="C130" s="7" t="s">
        <v>79</v>
      </c>
      <c r="D130" s="36">
        <v>3</v>
      </c>
      <c r="E130" s="51"/>
      <c r="F130" s="51">
        <f t="shared" si="3"/>
        <v>0</v>
      </c>
    </row>
    <row r="131" spans="1:6" ht="20.100000000000001" customHeight="1">
      <c r="A131" s="6" t="s">
        <v>225</v>
      </c>
      <c r="B131" s="27" t="s">
        <v>226</v>
      </c>
      <c r="C131" s="7" t="s">
        <v>79</v>
      </c>
      <c r="D131" s="36">
        <v>8</v>
      </c>
      <c r="E131" s="51"/>
      <c r="F131" s="51">
        <f t="shared" si="3"/>
        <v>0</v>
      </c>
    </row>
    <row r="132" spans="1:6" ht="20.100000000000001" customHeight="1">
      <c r="A132" s="6" t="s">
        <v>227</v>
      </c>
      <c r="B132" s="27" t="s">
        <v>228</v>
      </c>
      <c r="C132" s="7" t="s">
        <v>79</v>
      </c>
      <c r="D132" s="36">
        <v>24</v>
      </c>
      <c r="E132" s="51"/>
      <c r="F132" s="51">
        <f t="shared" si="3"/>
        <v>0</v>
      </c>
    </row>
    <row r="133" spans="1:6" ht="20.100000000000001" customHeight="1">
      <c r="A133" s="6" t="s">
        <v>229</v>
      </c>
      <c r="B133" s="27" t="s">
        <v>230</v>
      </c>
      <c r="C133" s="7" t="s">
        <v>151</v>
      </c>
      <c r="D133" s="36">
        <v>2</v>
      </c>
      <c r="E133" s="51"/>
      <c r="F133" s="51">
        <f t="shared" si="3"/>
        <v>0</v>
      </c>
    </row>
    <row r="134" spans="1:6" ht="20.100000000000001" customHeight="1">
      <c r="A134" s="6" t="s">
        <v>231</v>
      </c>
      <c r="B134" s="27" t="s">
        <v>232</v>
      </c>
      <c r="C134" s="7" t="s">
        <v>79</v>
      </c>
      <c r="D134" s="36">
        <v>1</v>
      </c>
      <c r="E134" s="51"/>
      <c r="F134" s="51">
        <f t="shared" si="3"/>
        <v>0</v>
      </c>
    </row>
    <row r="135" spans="1:6" ht="20.100000000000001" customHeight="1">
      <c r="A135" s="6" t="s">
        <v>233</v>
      </c>
      <c r="B135" s="27" t="s">
        <v>234</v>
      </c>
      <c r="C135" s="7" t="s">
        <v>79</v>
      </c>
      <c r="D135" s="36">
        <v>1</v>
      </c>
      <c r="E135" s="51"/>
      <c r="F135" s="51">
        <f t="shared" si="3"/>
        <v>0</v>
      </c>
    </row>
    <row r="136" spans="1:6" ht="20.100000000000001" customHeight="1">
      <c r="A136" s="6" t="s">
        <v>235</v>
      </c>
      <c r="B136" s="27" t="s">
        <v>236</v>
      </c>
      <c r="C136" s="7" t="s">
        <v>59</v>
      </c>
      <c r="D136" s="36">
        <v>9050</v>
      </c>
      <c r="E136" s="51"/>
      <c r="F136" s="51">
        <f t="shared" si="3"/>
        <v>0</v>
      </c>
    </row>
    <row r="137" spans="1:6" ht="20.100000000000001" customHeight="1">
      <c r="A137" s="6" t="s">
        <v>237</v>
      </c>
      <c r="B137" s="27" t="s">
        <v>238</v>
      </c>
      <c r="C137" s="7" t="s">
        <v>79</v>
      </c>
      <c r="D137" s="36">
        <v>2</v>
      </c>
      <c r="E137" s="51"/>
      <c r="F137" s="51">
        <f t="shared" si="3"/>
        <v>0</v>
      </c>
    </row>
    <row r="138" spans="1:6" ht="20.100000000000001" customHeight="1">
      <c r="A138" s="6" t="s">
        <v>239</v>
      </c>
      <c r="B138" s="27" t="s">
        <v>240</v>
      </c>
      <c r="C138" s="7" t="s">
        <v>79</v>
      </c>
      <c r="D138" s="36">
        <v>1</v>
      </c>
      <c r="E138" s="51"/>
      <c r="F138" s="51">
        <f t="shared" si="3"/>
        <v>0</v>
      </c>
    </row>
    <row r="139" spans="1:6" ht="20.100000000000001" customHeight="1">
      <c r="A139" s="53"/>
      <c r="B139" s="58"/>
      <c r="C139" s="55"/>
      <c r="D139" s="59"/>
      <c r="E139" s="57"/>
      <c r="F139" s="57">
        <f t="shared" si="3"/>
        <v>0</v>
      </c>
    </row>
    <row r="140" spans="1:6" ht="47.25" customHeight="1">
      <c r="A140" s="79" t="s">
        <v>96</v>
      </c>
      <c r="B140" s="80"/>
      <c r="C140" s="80"/>
      <c r="D140" s="80"/>
      <c r="E140" s="80"/>
      <c r="F140" s="17">
        <f>SUM(F123:F139)</f>
        <v>0</v>
      </c>
    </row>
    <row r="141" spans="1:6" ht="37.5" customHeight="1">
      <c r="A141" s="81" t="s">
        <v>241</v>
      </c>
      <c r="B141" s="82"/>
      <c r="C141" s="82"/>
      <c r="D141" s="82"/>
      <c r="E141" s="82"/>
      <c r="F141" s="82"/>
    </row>
    <row r="142" spans="1:6" ht="39" customHeight="1">
      <c r="A142" s="30" t="s">
        <v>6</v>
      </c>
      <c r="B142" s="23" t="s">
        <v>7</v>
      </c>
      <c r="C142" s="25" t="s">
        <v>8</v>
      </c>
      <c r="D142" s="25" t="s">
        <v>9</v>
      </c>
      <c r="E142" s="24" t="s">
        <v>10</v>
      </c>
      <c r="F142" s="31" t="s">
        <v>11</v>
      </c>
    </row>
    <row r="143" spans="1:6" ht="20.100000000000001" customHeight="1">
      <c r="A143" s="6" t="s">
        <v>242</v>
      </c>
      <c r="B143" s="27" t="s">
        <v>243</v>
      </c>
      <c r="C143" s="7" t="s">
        <v>14</v>
      </c>
      <c r="D143" s="36">
        <v>1</v>
      </c>
      <c r="E143" s="51"/>
      <c r="F143" s="51">
        <f>E143*D143</f>
        <v>0</v>
      </c>
    </row>
    <row r="144" spans="1:6" ht="20.100000000000001" customHeight="1">
      <c r="A144" s="6" t="s">
        <v>244</v>
      </c>
      <c r="B144" s="27" t="s">
        <v>245</v>
      </c>
      <c r="C144" s="7" t="s">
        <v>72</v>
      </c>
      <c r="D144" s="36">
        <v>71074</v>
      </c>
      <c r="E144" s="51"/>
      <c r="F144" s="51">
        <f t="shared" ref="F144:F179" si="4">E144*D144</f>
        <v>0</v>
      </c>
    </row>
    <row r="145" spans="1:6" ht="20.100000000000001" customHeight="1">
      <c r="A145" s="6" t="s">
        <v>24</v>
      </c>
      <c r="B145" s="27" t="s">
        <v>25</v>
      </c>
      <c r="C145" s="7" t="s">
        <v>26</v>
      </c>
      <c r="D145" s="36">
        <v>433</v>
      </c>
      <c r="E145" s="51"/>
      <c r="F145" s="51">
        <f t="shared" si="4"/>
        <v>0</v>
      </c>
    </row>
    <row r="146" spans="1:6" ht="20.100000000000001" customHeight="1">
      <c r="A146" s="6" t="s">
        <v>246</v>
      </c>
      <c r="B146" s="27" t="s">
        <v>247</v>
      </c>
      <c r="C146" s="7" t="s">
        <v>29</v>
      </c>
      <c r="D146" s="35">
        <v>2163</v>
      </c>
      <c r="E146" s="51"/>
      <c r="F146" s="51">
        <f t="shared" si="4"/>
        <v>0</v>
      </c>
    </row>
    <row r="147" spans="1:6" ht="20.100000000000001" customHeight="1">
      <c r="A147" s="6" t="s">
        <v>248</v>
      </c>
      <c r="B147" s="27" t="s">
        <v>249</v>
      </c>
      <c r="C147" s="7" t="s">
        <v>29</v>
      </c>
      <c r="D147" s="35">
        <v>144.4</v>
      </c>
      <c r="E147" s="51"/>
      <c r="F147" s="51">
        <f t="shared" si="4"/>
        <v>0</v>
      </c>
    </row>
    <row r="148" spans="1:6" ht="20.100000000000001" customHeight="1">
      <c r="A148" s="6" t="s">
        <v>250</v>
      </c>
      <c r="B148" s="27" t="s">
        <v>251</v>
      </c>
      <c r="C148" s="7" t="s">
        <v>29</v>
      </c>
      <c r="D148" s="35">
        <v>391.7</v>
      </c>
      <c r="E148" s="51"/>
      <c r="F148" s="51">
        <f t="shared" si="4"/>
        <v>0</v>
      </c>
    </row>
    <row r="149" spans="1:6" ht="20.100000000000001" customHeight="1">
      <c r="A149" s="6" t="s">
        <v>252</v>
      </c>
      <c r="B149" s="27" t="s">
        <v>253</v>
      </c>
      <c r="C149" s="7" t="s">
        <v>29</v>
      </c>
      <c r="D149" s="35">
        <v>4300.8</v>
      </c>
      <c r="E149" s="51"/>
      <c r="F149" s="51">
        <f t="shared" si="4"/>
        <v>0</v>
      </c>
    </row>
    <row r="150" spans="1:6" ht="20.100000000000001" customHeight="1">
      <c r="A150" s="6" t="s">
        <v>254</v>
      </c>
      <c r="B150" s="27" t="s">
        <v>255</v>
      </c>
      <c r="C150" s="7" t="s">
        <v>29</v>
      </c>
      <c r="D150" s="35">
        <v>158</v>
      </c>
      <c r="E150" s="51"/>
      <c r="F150" s="51">
        <f t="shared" si="4"/>
        <v>0</v>
      </c>
    </row>
    <row r="151" spans="1:6" ht="20.100000000000001" customHeight="1">
      <c r="A151" s="6" t="s">
        <v>256</v>
      </c>
      <c r="B151" s="27" t="s">
        <v>257</v>
      </c>
      <c r="C151" s="7" t="s">
        <v>29</v>
      </c>
      <c r="D151" s="35">
        <v>5126.1000000000004</v>
      </c>
      <c r="E151" s="51"/>
      <c r="F151" s="51">
        <f t="shared" si="4"/>
        <v>0</v>
      </c>
    </row>
    <row r="152" spans="1:6" ht="20.100000000000001" customHeight="1">
      <c r="A152" s="6" t="s">
        <v>258</v>
      </c>
      <c r="B152" s="27" t="s">
        <v>259</v>
      </c>
      <c r="C152" s="7" t="s">
        <v>26</v>
      </c>
      <c r="D152" s="36">
        <v>10567</v>
      </c>
      <c r="E152" s="51"/>
      <c r="F152" s="51">
        <f t="shared" si="4"/>
        <v>0</v>
      </c>
    </row>
    <row r="153" spans="1:6" ht="20.100000000000001" customHeight="1">
      <c r="A153" s="6" t="s">
        <v>260</v>
      </c>
      <c r="B153" s="27" t="s">
        <v>261</v>
      </c>
      <c r="C153" s="7" t="s">
        <v>26</v>
      </c>
      <c r="D153" s="36">
        <v>10567</v>
      </c>
      <c r="E153" s="51"/>
      <c r="F153" s="51">
        <f t="shared" si="4"/>
        <v>0</v>
      </c>
    </row>
    <row r="154" spans="1:6" ht="20.100000000000001" customHeight="1">
      <c r="A154" s="6" t="s">
        <v>262</v>
      </c>
      <c r="B154" s="27" t="s">
        <v>263</v>
      </c>
      <c r="C154" s="7" t="s">
        <v>264</v>
      </c>
      <c r="D154" s="35">
        <v>107.5</v>
      </c>
      <c r="E154" s="51"/>
      <c r="F154" s="51">
        <f t="shared" si="4"/>
        <v>0</v>
      </c>
    </row>
    <row r="155" spans="1:6" ht="20.100000000000001" customHeight="1">
      <c r="A155" s="6" t="s">
        <v>265</v>
      </c>
      <c r="B155" s="27" t="s">
        <v>266</v>
      </c>
      <c r="C155" s="7" t="s">
        <v>267</v>
      </c>
      <c r="D155" s="36">
        <v>804158</v>
      </c>
      <c r="E155" s="51"/>
      <c r="F155" s="51">
        <f t="shared" si="4"/>
        <v>0</v>
      </c>
    </row>
    <row r="156" spans="1:6" ht="20.100000000000001" customHeight="1">
      <c r="A156" s="6" t="s">
        <v>268</v>
      </c>
      <c r="B156" s="27" t="s">
        <v>269</v>
      </c>
      <c r="C156" s="7" t="s">
        <v>267</v>
      </c>
      <c r="D156" s="36">
        <v>1205179</v>
      </c>
      <c r="E156" s="51"/>
      <c r="F156" s="51">
        <f t="shared" si="4"/>
        <v>0</v>
      </c>
    </row>
    <row r="157" spans="1:6" ht="20.100000000000001" customHeight="1">
      <c r="A157" s="6" t="s">
        <v>270</v>
      </c>
      <c r="B157" s="27" t="s">
        <v>271</v>
      </c>
      <c r="C157" s="7" t="s">
        <v>267</v>
      </c>
      <c r="D157" s="36">
        <v>26597</v>
      </c>
      <c r="E157" s="51"/>
      <c r="F157" s="51">
        <f t="shared" si="4"/>
        <v>0</v>
      </c>
    </row>
    <row r="158" spans="1:6" ht="20.100000000000001" customHeight="1">
      <c r="A158" s="6" t="s">
        <v>272</v>
      </c>
      <c r="B158" s="27" t="s">
        <v>273</v>
      </c>
      <c r="C158" s="7" t="s">
        <v>59</v>
      </c>
      <c r="D158" s="36">
        <v>18270</v>
      </c>
      <c r="E158" s="51"/>
      <c r="F158" s="51">
        <f t="shared" si="4"/>
        <v>0</v>
      </c>
    </row>
    <row r="159" spans="1:6" ht="20.100000000000001" customHeight="1">
      <c r="A159" s="6" t="s">
        <v>274</v>
      </c>
      <c r="B159" s="27" t="s">
        <v>275</v>
      </c>
      <c r="C159" s="7" t="s">
        <v>59</v>
      </c>
      <c r="D159" s="36">
        <v>50062</v>
      </c>
      <c r="E159" s="51"/>
      <c r="F159" s="51">
        <f t="shared" si="4"/>
        <v>0</v>
      </c>
    </row>
    <row r="160" spans="1:6" ht="20.100000000000001" customHeight="1">
      <c r="A160" s="6" t="s">
        <v>276</v>
      </c>
      <c r="B160" s="27" t="s">
        <v>277</v>
      </c>
      <c r="C160" s="7" t="s">
        <v>72</v>
      </c>
      <c r="D160" s="36">
        <v>1190</v>
      </c>
      <c r="E160" s="51"/>
      <c r="F160" s="51">
        <f t="shared" si="4"/>
        <v>0</v>
      </c>
    </row>
    <row r="161" spans="1:6" ht="20.100000000000001" customHeight="1">
      <c r="A161" s="6" t="s">
        <v>278</v>
      </c>
      <c r="B161" s="27" t="s">
        <v>279</v>
      </c>
      <c r="C161" s="7" t="s">
        <v>59</v>
      </c>
      <c r="D161" s="36">
        <v>2642</v>
      </c>
      <c r="E161" s="51"/>
      <c r="F161" s="51">
        <f t="shared" si="4"/>
        <v>0</v>
      </c>
    </row>
    <row r="162" spans="1:6" ht="20.100000000000001" customHeight="1">
      <c r="A162" s="6" t="s">
        <v>280</v>
      </c>
      <c r="B162" s="27" t="s">
        <v>281</v>
      </c>
      <c r="C162" s="7" t="s">
        <v>59</v>
      </c>
      <c r="D162" s="36">
        <v>610</v>
      </c>
      <c r="E162" s="51"/>
      <c r="F162" s="51">
        <f t="shared" si="4"/>
        <v>0</v>
      </c>
    </row>
    <row r="163" spans="1:6" ht="20.100000000000001" customHeight="1">
      <c r="A163" s="6" t="s">
        <v>282</v>
      </c>
      <c r="B163" s="27" t="s">
        <v>283</v>
      </c>
      <c r="C163" s="7" t="s">
        <v>26</v>
      </c>
      <c r="D163" s="36">
        <v>129</v>
      </c>
      <c r="E163" s="51"/>
      <c r="F163" s="51">
        <f t="shared" si="4"/>
        <v>0</v>
      </c>
    </row>
    <row r="164" spans="1:6" ht="20.100000000000001" customHeight="1">
      <c r="A164" s="6" t="s">
        <v>284</v>
      </c>
      <c r="B164" s="27" t="s">
        <v>285</v>
      </c>
      <c r="C164" s="7" t="s">
        <v>267</v>
      </c>
      <c r="D164" s="36">
        <v>4296</v>
      </c>
      <c r="E164" s="51"/>
      <c r="F164" s="51">
        <f t="shared" si="4"/>
        <v>0</v>
      </c>
    </row>
    <row r="165" spans="1:6" ht="20.100000000000001" customHeight="1">
      <c r="A165" s="6" t="s">
        <v>286</v>
      </c>
      <c r="B165" s="27" t="s">
        <v>287</v>
      </c>
      <c r="C165" s="7" t="s">
        <v>79</v>
      </c>
      <c r="D165" s="35">
        <v>7</v>
      </c>
      <c r="E165" s="51"/>
      <c r="F165" s="51">
        <f t="shared" si="4"/>
        <v>0</v>
      </c>
    </row>
    <row r="166" spans="1:6" ht="20.100000000000001" customHeight="1">
      <c r="A166" s="6" t="s">
        <v>60</v>
      </c>
      <c r="B166" s="27" t="s">
        <v>61</v>
      </c>
      <c r="C166" s="7" t="s">
        <v>59</v>
      </c>
      <c r="D166" s="35">
        <v>4865</v>
      </c>
      <c r="E166" s="51"/>
      <c r="F166" s="51">
        <f t="shared" si="4"/>
        <v>0</v>
      </c>
    </row>
    <row r="167" spans="1:6" ht="20.100000000000001" customHeight="1">
      <c r="A167" s="6" t="s">
        <v>288</v>
      </c>
      <c r="B167" s="27" t="s">
        <v>289</v>
      </c>
      <c r="C167" s="7" t="s">
        <v>79</v>
      </c>
      <c r="D167" s="36">
        <v>2</v>
      </c>
      <c r="E167" s="51"/>
      <c r="F167" s="51">
        <f t="shared" si="4"/>
        <v>0</v>
      </c>
    </row>
    <row r="168" spans="1:6" ht="20.100000000000001" customHeight="1">
      <c r="A168" s="6" t="s">
        <v>66</v>
      </c>
      <c r="B168" s="27" t="s">
        <v>290</v>
      </c>
      <c r="C168" s="7" t="s">
        <v>59</v>
      </c>
      <c r="D168" s="36">
        <v>4652</v>
      </c>
      <c r="E168" s="51"/>
      <c r="F168" s="51">
        <f t="shared" si="4"/>
        <v>0</v>
      </c>
    </row>
    <row r="169" spans="1:6" ht="20.100000000000001" customHeight="1">
      <c r="A169" s="6" t="s">
        <v>291</v>
      </c>
      <c r="B169" s="27" t="s">
        <v>292</v>
      </c>
      <c r="C169" s="7" t="s">
        <v>26</v>
      </c>
      <c r="D169" s="36">
        <v>36</v>
      </c>
      <c r="E169" s="51"/>
      <c r="F169" s="51">
        <f t="shared" si="4"/>
        <v>0</v>
      </c>
    </row>
    <row r="170" spans="1:6" ht="20.100000000000001" customHeight="1">
      <c r="A170" s="6" t="s">
        <v>293</v>
      </c>
      <c r="B170" s="27" t="s">
        <v>294</v>
      </c>
      <c r="C170" s="7" t="s">
        <v>29</v>
      </c>
      <c r="D170" s="35">
        <v>44.5</v>
      </c>
      <c r="E170" s="51"/>
      <c r="F170" s="51">
        <f t="shared" si="4"/>
        <v>0</v>
      </c>
    </row>
    <row r="171" spans="1:6" ht="20.100000000000001" customHeight="1">
      <c r="A171" s="6" t="s">
        <v>295</v>
      </c>
      <c r="B171" s="27" t="s">
        <v>296</v>
      </c>
      <c r="C171" s="7" t="s">
        <v>48</v>
      </c>
      <c r="D171" s="35">
        <v>502</v>
      </c>
      <c r="E171" s="51"/>
      <c r="F171" s="51">
        <f t="shared" si="4"/>
        <v>0</v>
      </c>
    </row>
    <row r="172" spans="1:6" ht="20.100000000000001" customHeight="1">
      <c r="A172" s="6" t="s">
        <v>73</v>
      </c>
      <c r="B172" s="27" t="s">
        <v>74</v>
      </c>
      <c r="C172" s="7" t="s">
        <v>26</v>
      </c>
      <c r="D172" s="36">
        <v>241</v>
      </c>
      <c r="E172" s="51"/>
      <c r="F172" s="51">
        <f t="shared" si="4"/>
        <v>0</v>
      </c>
    </row>
    <row r="173" spans="1:6" ht="20.100000000000001" customHeight="1">
      <c r="A173" s="6" t="s">
        <v>146</v>
      </c>
      <c r="B173" s="27" t="s">
        <v>147</v>
      </c>
      <c r="C173" s="7" t="s">
        <v>48</v>
      </c>
      <c r="D173" s="35">
        <v>250</v>
      </c>
      <c r="E173" s="51"/>
      <c r="F173" s="51">
        <f t="shared" si="4"/>
        <v>0</v>
      </c>
    </row>
    <row r="174" spans="1:6" ht="20.100000000000001" customHeight="1">
      <c r="A174" s="6" t="s">
        <v>297</v>
      </c>
      <c r="B174" s="27" t="s">
        <v>298</v>
      </c>
      <c r="C174" s="7" t="s">
        <v>72</v>
      </c>
      <c r="D174" s="36">
        <v>18880</v>
      </c>
      <c r="E174" s="51"/>
      <c r="F174" s="51">
        <f t="shared" si="4"/>
        <v>0</v>
      </c>
    </row>
    <row r="175" spans="1:6" ht="20.100000000000001" customHeight="1">
      <c r="A175" s="6" t="s">
        <v>299</v>
      </c>
      <c r="B175" s="27" t="s">
        <v>300</v>
      </c>
      <c r="C175" s="7" t="s">
        <v>72</v>
      </c>
      <c r="D175" s="36">
        <v>4332</v>
      </c>
      <c r="E175" s="51"/>
      <c r="F175" s="51">
        <f t="shared" si="4"/>
        <v>0</v>
      </c>
    </row>
    <row r="176" spans="1:6" ht="20.100000000000001" customHeight="1">
      <c r="A176" s="6" t="s">
        <v>216</v>
      </c>
      <c r="B176" s="27" t="s">
        <v>217</v>
      </c>
      <c r="C176" s="7" t="s">
        <v>59</v>
      </c>
      <c r="D176" s="36">
        <v>13956</v>
      </c>
      <c r="E176" s="51"/>
      <c r="F176" s="51">
        <f t="shared" si="4"/>
        <v>0</v>
      </c>
    </row>
    <row r="177" spans="1:6" ht="20.100000000000001" customHeight="1">
      <c r="A177" s="6" t="s">
        <v>301</v>
      </c>
      <c r="B177" s="27" t="s">
        <v>302</v>
      </c>
      <c r="C177" s="7" t="s">
        <v>59</v>
      </c>
      <c r="D177" s="36">
        <v>4532</v>
      </c>
      <c r="E177" s="51"/>
      <c r="F177" s="51">
        <f t="shared" si="4"/>
        <v>0</v>
      </c>
    </row>
    <row r="178" spans="1:6" ht="20.100000000000001" customHeight="1">
      <c r="A178" s="6" t="s">
        <v>303</v>
      </c>
      <c r="B178" s="27" t="s">
        <v>304</v>
      </c>
      <c r="C178" s="7" t="s">
        <v>79</v>
      </c>
      <c r="D178" s="36">
        <v>2</v>
      </c>
      <c r="E178" s="51"/>
      <c r="F178" s="51">
        <f t="shared" si="4"/>
        <v>0</v>
      </c>
    </row>
    <row r="179" spans="1:6" ht="20.100000000000001" customHeight="1">
      <c r="A179" s="53"/>
      <c r="B179" s="58"/>
      <c r="C179" s="55"/>
      <c r="D179" s="59"/>
      <c r="E179" s="57"/>
      <c r="F179" s="57">
        <f t="shared" si="4"/>
        <v>0</v>
      </c>
    </row>
    <row r="180" spans="1:6" ht="47.25" customHeight="1">
      <c r="A180" s="79" t="s">
        <v>96</v>
      </c>
      <c r="B180" s="80"/>
      <c r="C180" s="80"/>
      <c r="D180" s="80"/>
      <c r="E180" s="80"/>
      <c r="F180" s="17">
        <f>SUM(F143:F179)</f>
        <v>0</v>
      </c>
    </row>
    <row r="181" spans="1:6" ht="37.5" customHeight="1">
      <c r="A181" s="81" t="s">
        <v>305</v>
      </c>
      <c r="B181" s="82"/>
      <c r="C181" s="82"/>
      <c r="D181" s="82"/>
      <c r="E181" s="82"/>
      <c r="F181" s="82"/>
    </row>
    <row r="182" spans="1:6" ht="39" customHeight="1">
      <c r="A182" s="30" t="s">
        <v>6</v>
      </c>
      <c r="B182" s="23" t="s">
        <v>7</v>
      </c>
      <c r="C182" s="25" t="s">
        <v>8</v>
      </c>
      <c r="D182" s="25" t="s">
        <v>9</v>
      </c>
      <c r="E182" s="24" t="s">
        <v>10</v>
      </c>
      <c r="F182" s="31" t="s">
        <v>11</v>
      </c>
    </row>
    <row r="183" spans="1:6" ht="20.100000000000001" customHeight="1">
      <c r="A183" s="6" t="s">
        <v>306</v>
      </c>
      <c r="B183" s="27" t="s">
        <v>307</v>
      </c>
      <c r="C183" s="7" t="s">
        <v>14</v>
      </c>
      <c r="D183" s="36">
        <v>1</v>
      </c>
      <c r="E183" s="51"/>
      <c r="F183" s="51">
        <f>E183*D183</f>
        <v>0</v>
      </c>
    </row>
    <row r="184" spans="1:6" ht="20.100000000000001" customHeight="1">
      <c r="A184" s="6" t="s">
        <v>308</v>
      </c>
      <c r="B184" s="27" t="s">
        <v>309</v>
      </c>
      <c r="C184" s="7" t="s">
        <v>14</v>
      </c>
      <c r="D184" s="36">
        <v>1</v>
      </c>
      <c r="E184" s="51"/>
      <c r="F184" s="51">
        <f t="shared" ref="F184:F199" si="5">E184*D184</f>
        <v>0</v>
      </c>
    </row>
    <row r="185" spans="1:6" ht="20.100000000000001" customHeight="1">
      <c r="A185" s="6" t="s">
        <v>310</v>
      </c>
      <c r="B185" s="27" t="s">
        <v>311</v>
      </c>
      <c r="C185" s="7" t="s">
        <v>14</v>
      </c>
      <c r="D185" s="36">
        <v>1</v>
      </c>
      <c r="E185" s="51"/>
      <c r="F185" s="51">
        <f t="shared" si="5"/>
        <v>0</v>
      </c>
    </row>
    <row r="186" spans="1:6" ht="20.100000000000001" customHeight="1">
      <c r="A186" s="6" t="s">
        <v>312</v>
      </c>
      <c r="B186" s="27" t="s">
        <v>313</v>
      </c>
      <c r="C186" s="7" t="s">
        <v>14</v>
      </c>
      <c r="D186" s="36">
        <v>1</v>
      </c>
      <c r="E186" s="51"/>
      <c r="F186" s="51">
        <f t="shared" si="5"/>
        <v>0</v>
      </c>
    </row>
    <row r="187" spans="1:6" ht="20.100000000000001" customHeight="1">
      <c r="A187" s="6" t="s">
        <v>314</v>
      </c>
      <c r="B187" s="27" t="s">
        <v>315</v>
      </c>
      <c r="C187" s="7" t="s">
        <v>14</v>
      </c>
      <c r="D187" s="36">
        <v>1</v>
      </c>
      <c r="E187" s="51"/>
      <c r="F187" s="51">
        <f t="shared" si="5"/>
        <v>0</v>
      </c>
    </row>
    <row r="188" spans="1:6" ht="20.100000000000001" customHeight="1">
      <c r="A188" s="6" t="s">
        <v>404</v>
      </c>
      <c r="B188" s="27" t="s">
        <v>316</v>
      </c>
      <c r="C188" s="7" t="s">
        <v>59</v>
      </c>
      <c r="D188" s="36">
        <v>699</v>
      </c>
      <c r="E188" s="51"/>
      <c r="F188" s="51">
        <f t="shared" si="5"/>
        <v>0</v>
      </c>
    </row>
    <row r="189" spans="1:6" ht="20.100000000000001" customHeight="1">
      <c r="A189" s="6" t="s">
        <v>406</v>
      </c>
      <c r="B189" s="27" t="s">
        <v>317</v>
      </c>
      <c r="C189" s="7" t="s">
        <v>79</v>
      </c>
      <c r="D189" s="36">
        <v>2</v>
      </c>
      <c r="E189" s="51"/>
      <c r="F189" s="51">
        <f t="shared" si="5"/>
        <v>0</v>
      </c>
    </row>
    <row r="190" spans="1:6" ht="20.100000000000001" customHeight="1">
      <c r="A190" s="6" t="s">
        <v>405</v>
      </c>
      <c r="B190" s="27" t="s">
        <v>318</v>
      </c>
      <c r="C190" s="7" t="s">
        <v>59</v>
      </c>
      <c r="D190" s="36">
        <v>2289</v>
      </c>
      <c r="E190" s="51"/>
      <c r="F190" s="51">
        <f t="shared" si="5"/>
        <v>0</v>
      </c>
    </row>
    <row r="191" spans="1:6" ht="20.100000000000001" customHeight="1">
      <c r="A191" s="6" t="s">
        <v>319</v>
      </c>
      <c r="B191" s="27" t="s">
        <v>320</v>
      </c>
      <c r="C191" s="7" t="s">
        <v>79</v>
      </c>
      <c r="D191" s="36">
        <v>1</v>
      </c>
      <c r="E191" s="51"/>
      <c r="F191" s="51">
        <f t="shared" si="5"/>
        <v>0</v>
      </c>
    </row>
    <row r="192" spans="1:6" ht="20.100000000000001" customHeight="1">
      <c r="A192" s="6" t="s">
        <v>321</v>
      </c>
      <c r="B192" s="27" t="s">
        <v>322</v>
      </c>
      <c r="C192" s="7" t="s">
        <v>79</v>
      </c>
      <c r="D192" s="36">
        <v>2</v>
      </c>
      <c r="E192" s="51"/>
      <c r="F192" s="51">
        <f t="shared" si="5"/>
        <v>0</v>
      </c>
    </row>
    <row r="193" spans="1:6" ht="20.100000000000001" customHeight="1">
      <c r="A193" s="6" t="s">
        <v>323</v>
      </c>
      <c r="B193" s="27" t="s">
        <v>324</v>
      </c>
      <c r="C193" s="7" t="s">
        <v>59</v>
      </c>
      <c r="D193" s="36">
        <v>2901</v>
      </c>
      <c r="E193" s="51"/>
      <c r="F193" s="51">
        <f t="shared" si="5"/>
        <v>0</v>
      </c>
    </row>
    <row r="194" spans="1:6" ht="20.100000000000001" customHeight="1">
      <c r="A194" s="6" t="s">
        <v>325</v>
      </c>
      <c r="B194" s="27" t="s">
        <v>326</v>
      </c>
      <c r="C194" s="7" t="s">
        <v>59</v>
      </c>
      <c r="D194" s="36">
        <v>115</v>
      </c>
      <c r="E194" s="51"/>
      <c r="F194" s="51">
        <f t="shared" si="5"/>
        <v>0</v>
      </c>
    </row>
    <row r="195" spans="1:6" ht="20.100000000000001" customHeight="1">
      <c r="A195" s="6" t="s">
        <v>327</v>
      </c>
      <c r="B195" s="27" t="s">
        <v>328</v>
      </c>
      <c r="C195" s="7" t="s">
        <v>79</v>
      </c>
      <c r="D195" s="36">
        <v>1</v>
      </c>
      <c r="E195" s="51"/>
      <c r="F195" s="51">
        <f t="shared" si="5"/>
        <v>0</v>
      </c>
    </row>
    <row r="196" spans="1:6" ht="20.100000000000001" customHeight="1">
      <c r="A196" s="6" t="s">
        <v>329</v>
      </c>
      <c r="B196" s="27" t="s">
        <v>330</v>
      </c>
      <c r="C196" s="7" t="s">
        <v>59</v>
      </c>
      <c r="D196" s="36">
        <v>288</v>
      </c>
      <c r="E196" s="51"/>
      <c r="F196" s="51">
        <f t="shared" si="5"/>
        <v>0</v>
      </c>
    </row>
    <row r="197" spans="1:6" ht="20.100000000000001" customHeight="1">
      <c r="A197" s="6" t="s">
        <v>331</v>
      </c>
      <c r="B197" s="27" t="s">
        <v>332</v>
      </c>
      <c r="C197" s="7" t="s">
        <v>79</v>
      </c>
      <c r="D197" s="36">
        <v>2</v>
      </c>
      <c r="E197" s="51"/>
      <c r="F197" s="51">
        <f t="shared" si="5"/>
        <v>0</v>
      </c>
    </row>
    <row r="198" spans="1:6" ht="20.100000000000001" customHeight="1">
      <c r="A198" s="6" t="s">
        <v>333</v>
      </c>
      <c r="B198" s="27" t="s">
        <v>334</v>
      </c>
      <c r="C198" s="7" t="s">
        <v>79</v>
      </c>
      <c r="D198" s="36">
        <v>1</v>
      </c>
      <c r="E198" s="51"/>
      <c r="F198" s="51">
        <f t="shared" si="5"/>
        <v>0</v>
      </c>
    </row>
    <row r="199" spans="1:6" ht="20.100000000000001" customHeight="1">
      <c r="A199" s="6" t="s">
        <v>335</v>
      </c>
      <c r="B199" s="27" t="s">
        <v>336</v>
      </c>
      <c r="C199" s="7" t="s">
        <v>59</v>
      </c>
      <c r="D199" s="36">
        <v>115</v>
      </c>
      <c r="E199" s="51"/>
      <c r="F199" s="51">
        <f t="shared" si="5"/>
        <v>0</v>
      </c>
    </row>
    <row r="200" spans="1:6" ht="20.100000000000001" customHeight="1">
      <c r="A200" s="53"/>
      <c r="B200" s="58"/>
      <c r="C200" s="55"/>
      <c r="D200" s="61"/>
      <c r="E200" s="57"/>
      <c r="F200" s="57"/>
    </row>
    <row r="201" spans="1:6" ht="47.25" customHeight="1">
      <c r="A201" s="79" t="s">
        <v>96</v>
      </c>
      <c r="B201" s="80"/>
      <c r="C201" s="80"/>
      <c r="D201" s="80"/>
      <c r="E201" s="80"/>
      <c r="F201" s="17">
        <f>SUM(F183:F199)</f>
        <v>0</v>
      </c>
    </row>
    <row r="202" spans="1:6" ht="37.5" customHeight="1">
      <c r="A202" s="81" t="s">
        <v>337</v>
      </c>
      <c r="B202" s="82"/>
      <c r="C202" s="82"/>
      <c r="D202" s="82"/>
      <c r="E202" s="82"/>
      <c r="F202" s="82"/>
    </row>
    <row r="203" spans="1:6" ht="39" customHeight="1">
      <c r="A203" s="30" t="s">
        <v>6</v>
      </c>
      <c r="B203" s="23" t="s">
        <v>7</v>
      </c>
      <c r="C203" s="25" t="s">
        <v>8</v>
      </c>
      <c r="D203" s="25" t="s">
        <v>9</v>
      </c>
      <c r="E203" s="24" t="s">
        <v>10</v>
      </c>
      <c r="F203" s="31" t="s">
        <v>11</v>
      </c>
    </row>
    <row r="204" spans="1:6" ht="20.100000000000001" customHeight="1">
      <c r="A204" s="6" t="s">
        <v>94</v>
      </c>
      <c r="B204" s="27" t="s">
        <v>95</v>
      </c>
      <c r="C204" s="7" t="s">
        <v>59</v>
      </c>
      <c r="D204" s="36">
        <v>2266</v>
      </c>
      <c r="E204" s="51"/>
      <c r="F204" s="51">
        <f t="shared" ref="F204:F205" si="6">E204*D204</f>
        <v>0</v>
      </c>
    </row>
    <row r="205" spans="1:6" ht="20.100000000000001" customHeight="1">
      <c r="A205" s="53"/>
      <c r="B205" s="58"/>
      <c r="C205" s="55"/>
      <c r="D205" s="59"/>
      <c r="E205" s="57"/>
      <c r="F205" s="57">
        <f t="shared" si="6"/>
        <v>0</v>
      </c>
    </row>
    <row r="206" spans="1:6" ht="47.25" customHeight="1">
      <c r="A206" s="67" t="s">
        <v>96</v>
      </c>
      <c r="B206" s="68"/>
      <c r="C206" s="68"/>
      <c r="D206" s="68"/>
      <c r="E206" s="69"/>
      <c r="F206" s="17">
        <f>SUM(F204:F205)</f>
        <v>0</v>
      </c>
    </row>
    <row r="207" spans="1:6" ht="37.5" customHeight="1">
      <c r="A207" s="81" t="s">
        <v>338</v>
      </c>
      <c r="B207" s="82"/>
      <c r="C207" s="82"/>
      <c r="D207" s="82"/>
      <c r="E207" s="82"/>
      <c r="F207" s="82"/>
    </row>
    <row r="208" spans="1:6" ht="39" customHeight="1">
      <c r="A208" s="30" t="s">
        <v>6</v>
      </c>
      <c r="B208" s="23" t="s">
        <v>7</v>
      </c>
      <c r="C208" s="25" t="s">
        <v>8</v>
      </c>
      <c r="D208" s="25" t="s">
        <v>9</v>
      </c>
      <c r="E208" s="24" t="s">
        <v>10</v>
      </c>
      <c r="F208" s="31" t="s">
        <v>11</v>
      </c>
    </row>
    <row r="209" spans="1:14" ht="20.100000000000001" customHeight="1">
      <c r="A209" s="6" t="s">
        <v>252</v>
      </c>
      <c r="B209" s="27" t="s">
        <v>339</v>
      </c>
      <c r="C209" s="7" t="s">
        <v>29</v>
      </c>
      <c r="D209" s="35">
        <v>342.8</v>
      </c>
      <c r="E209" s="51"/>
      <c r="F209" s="51">
        <f>E209*D209</f>
        <v>0</v>
      </c>
    </row>
    <row r="210" spans="1:14" ht="20.100000000000001" customHeight="1">
      <c r="A210" s="6" t="s">
        <v>254</v>
      </c>
      <c r="B210" s="27" t="s">
        <v>340</v>
      </c>
      <c r="C210" s="7" t="s">
        <v>29</v>
      </c>
      <c r="D210" s="35">
        <v>35.5</v>
      </c>
      <c r="E210" s="51"/>
      <c r="F210" s="51">
        <f t="shared" ref="F210:F220" si="7">E210*D210</f>
        <v>0</v>
      </c>
    </row>
    <row r="211" spans="1:14" ht="20.100000000000001" customHeight="1">
      <c r="A211" s="6" t="s">
        <v>256</v>
      </c>
      <c r="B211" s="27" t="s">
        <v>257</v>
      </c>
      <c r="C211" s="7" t="s">
        <v>29</v>
      </c>
      <c r="D211" s="35">
        <v>296.60000000000002</v>
      </c>
      <c r="E211" s="51"/>
      <c r="F211" s="51">
        <f t="shared" si="7"/>
        <v>0</v>
      </c>
    </row>
    <row r="212" spans="1:14" ht="20.100000000000001" customHeight="1">
      <c r="A212" s="6" t="s">
        <v>341</v>
      </c>
      <c r="B212" s="27" t="s">
        <v>342</v>
      </c>
      <c r="C212" s="7" t="s">
        <v>264</v>
      </c>
      <c r="D212" s="35">
        <v>1.5</v>
      </c>
      <c r="E212" s="51"/>
      <c r="F212" s="51">
        <f t="shared" si="7"/>
        <v>0</v>
      </c>
    </row>
    <row r="213" spans="1:14" ht="20.100000000000001" customHeight="1">
      <c r="A213" s="6" t="s">
        <v>265</v>
      </c>
      <c r="B213" s="27" t="s">
        <v>266</v>
      </c>
      <c r="C213" s="7" t="s">
        <v>267</v>
      </c>
      <c r="D213" s="36">
        <v>94759</v>
      </c>
      <c r="E213" s="51"/>
      <c r="F213" s="51">
        <f t="shared" si="7"/>
        <v>0</v>
      </c>
    </row>
    <row r="214" spans="1:14" ht="20.100000000000001" customHeight="1">
      <c r="A214" s="6" t="s">
        <v>268</v>
      </c>
      <c r="B214" s="27" t="s">
        <v>269</v>
      </c>
      <c r="C214" s="7" t="s">
        <v>267</v>
      </c>
      <c r="D214" s="36">
        <v>34132</v>
      </c>
      <c r="E214" s="51"/>
      <c r="F214" s="51">
        <f t="shared" si="7"/>
        <v>0</v>
      </c>
    </row>
    <row r="215" spans="1:14" ht="20.100000000000001" customHeight="1">
      <c r="A215" s="6" t="s">
        <v>274</v>
      </c>
      <c r="B215" s="27" t="s">
        <v>275</v>
      </c>
      <c r="C215" s="7" t="s">
        <v>59</v>
      </c>
      <c r="D215" s="36">
        <v>2454</v>
      </c>
      <c r="E215" s="51"/>
      <c r="F215" s="51">
        <f t="shared" si="7"/>
        <v>0</v>
      </c>
    </row>
    <row r="216" spans="1:14" ht="20.100000000000001" customHeight="1">
      <c r="A216" s="6" t="s">
        <v>278</v>
      </c>
      <c r="B216" s="27" t="s">
        <v>279</v>
      </c>
      <c r="C216" s="7" t="s">
        <v>59</v>
      </c>
      <c r="D216" s="36">
        <v>1350</v>
      </c>
      <c r="E216" s="51"/>
      <c r="F216" s="51">
        <f t="shared" si="7"/>
        <v>0</v>
      </c>
    </row>
    <row r="217" spans="1:14" ht="20.100000000000001" customHeight="1">
      <c r="A217" s="6" t="s">
        <v>280</v>
      </c>
      <c r="B217" s="27" t="s">
        <v>281</v>
      </c>
      <c r="C217" s="7" t="s">
        <v>59</v>
      </c>
      <c r="D217" s="36">
        <v>105</v>
      </c>
      <c r="E217" s="51"/>
      <c r="F217" s="51">
        <f t="shared" si="7"/>
        <v>0</v>
      </c>
    </row>
    <row r="218" spans="1:14" ht="20.100000000000001" customHeight="1">
      <c r="A218" s="6" t="s">
        <v>60</v>
      </c>
      <c r="B218" s="27" t="s">
        <v>343</v>
      </c>
      <c r="C218" s="7" t="s">
        <v>59</v>
      </c>
      <c r="D218" s="36">
        <v>715</v>
      </c>
      <c r="E218" s="51"/>
      <c r="F218" s="51">
        <f t="shared" si="7"/>
        <v>0</v>
      </c>
    </row>
    <row r="219" spans="1:14" ht="20.100000000000001" customHeight="1">
      <c r="A219" s="6" t="s">
        <v>344</v>
      </c>
      <c r="B219" s="27" t="s">
        <v>345</v>
      </c>
      <c r="C219" s="7" t="s">
        <v>59</v>
      </c>
      <c r="D219" s="36">
        <v>167</v>
      </c>
      <c r="E219" s="51"/>
      <c r="F219" s="51">
        <f t="shared" si="7"/>
        <v>0</v>
      </c>
    </row>
    <row r="220" spans="1:14" ht="20.100000000000001" customHeight="1">
      <c r="A220" s="53"/>
      <c r="B220" s="58"/>
      <c r="C220" s="55"/>
      <c r="D220" s="59"/>
      <c r="E220" s="57"/>
      <c r="F220" s="57">
        <f t="shared" si="7"/>
        <v>0</v>
      </c>
    </row>
    <row r="221" spans="1:14" ht="47.25" customHeight="1">
      <c r="A221" s="67" t="s">
        <v>96</v>
      </c>
      <c r="B221" s="68"/>
      <c r="C221" s="68"/>
      <c r="D221" s="68"/>
      <c r="E221" s="69"/>
      <c r="F221" s="17">
        <f>SUM(F209:F220)</f>
        <v>0</v>
      </c>
    </row>
    <row r="222" spans="1:14" ht="18.75">
      <c r="A222" s="70" t="s">
        <v>346</v>
      </c>
      <c r="B222" s="71"/>
      <c r="C222" s="71"/>
      <c r="D222" s="71"/>
      <c r="E222" s="71"/>
      <c r="F222" s="72"/>
      <c r="I222" s="48"/>
      <c r="J222" s="40"/>
      <c r="K222" s="40"/>
      <c r="L222" s="40"/>
    </row>
    <row r="223" spans="1:14" ht="39" customHeight="1">
      <c r="A223" s="30" t="s">
        <v>6</v>
      </c>
      <c r="B223" s="23" t="s">
        <v>7</v>
      </c>
      <c r="C223" s="25" t="s">
        <v>8</v>
      </c>
      <c r="D223" s="25" t="s">
        <v>9</v>
      </c>
      <c r="E223" s="24" t="s">
        <v>10</v>
      </c>
      <c r="F223" s="31" t="s">
        <v>11</v>
      </c>
      <c r="M223" s="48"/>
    </row>
    <row r="224" spans="1:14" ht="20.100000000000001" customHeight="1">
      <c r="A224" s="6" t="s">
        <v>347</v>
      </c>
      <c r="B224" s="27" t="s">
        <v>13</v>
      </c>
      <c r="C224" s="7" t="s">
        <v>14</v>
      </c>
      <c r="D224" s="36">
        <v>1</v>
      </c>
      <c r="E224" s="51"/>
      <c r="F224" s="51">
        <f>E224*D224</f>
        <v>0</v>
      </c>
      <c r="M224" s="48"/>
      <c r="N224" s="48"/>
    </row>
    <row r="225" spans="1:14" ht="20.100000000000001" customHeight="1">
      <c r="A225" s="6" t="s">
        <v>348</v>
      </c>
      <c r="B225" s="27" t="s">
        <v>349</v>
      </c>
      <c r="C225" s="7" t="s">
        <v>14</v>
      </c>
      <c r="D225" s="36">
        <v>1</v>
      </c>
      <c r="E225" s="51"/>
      <c r="F225" s="51">
        <f t="shared" ref="F225:F237" si="8">E225*D225</f>
        <v>0</v>
      </c>
      <c r="M225" s="48"/>
      <c r="N225" s="48"/>
    </row>
    <row r="226" spans="1:14" ht="20.100000000000001" customHeight="1">
      <c r="A226" s="6" t="s">
        <v>350</v>
      </c>
      <c r="B226" s="27" t="s">
        <v>85</v>
      </c>
      <c r="C226" s="7" t="s">
        <v>26</v>
      </c>
      <c r="D226" s="36">
        <v>379</v>
      </c>
      <c r="E226" s="51"/>
      <c r="F226" s="51">
        <f t="shared" si="8"/>
        <v>0</v>
      </c>
      <c r="M226" s="48"/>
      <c r="N226" s="48"/>
    </row>
    <row r="227" spans="1:14" ht="20.100000000000001" customHeight="1">
      <c r="A227" s="6" t="s">
        <v>351</v>
      </c>
      <c r="B227" s="27" t="s">
        <v>352</v>
      </c>
      <c r="C227" s="7" t="s">
        <v>59</v>
      </c>
      <c r="D227" s="36">
        <v>1514</v>
      </c>
      <c r="E227" s="51"/>
      <c r="F227" s="51">
        <f t="shared" si="8"/>
        <v>0</v>
      </c>
      <c r="M227" s="48"/>
      <c r="N227" s="48"/>
    </row>
    <row r="228" spans="1:14" ht="20.100000000000001" customHeight="1">
      <c r="A228" s="6" t="s">
        <v>353</v>
      </c>
      <c r="B228" s="27" t="s">
        <v>354</v>
      </c>
      <c r="C228" s="7" t="s">
        <v>59</v>
      </c>
      <c r="D228" s="36">
        <v>61</v>
      </c>
      <c r="E228" s="51"/>
      <c r="F228" s="51">
        <f t="shared" si="8"/>
        <v>0</v>
      </c>
      <c r="M228" s="48"/>
      <c r="N228" s="48"/>
    </row>
    <row r="229" spans="1:14" ht="20.100000000000001" customHeight="1">
      <c r="A229" s="6" t="s">
        <v>355</v>
      </c>
      <c r="B229" s="27" t="s">
        <v>356</v>
      </c>
      <c r="C229" s="7" t="s">
        <v>59</v>
      </c>
      <c r="D229" s="36">
        <v>5</v>
      </c>
      <c r="E229" s="51"/>
      <c r="F229" s="51">
        <f t="shared" si="8"/>
        <v>0</v>
      </c>
      <c r="M229" s="48"/>
      <c r="N229" s="48"/>
    </row>
    <row r="230" spans="1:14" ht="20.100000000000001" customHeight="1">
      <c r="A230" s="6" t="s">
        <v>357</v>
      </c>
      <c r="B230" s="27" t="s">
        <v>358</v>
      </c>
      <c r="C230" s="7" t="s">
        <v>59</v>
      </c>
      <c r="D230" s="36">
        <v>1277</v>
      </c>
      <c r="E230" s="51"/>
      <c r="F230" s="51">
        <f t="shared" si="8"/>
        <v>0</v>
      </c>
      <c r="M230" s="48"/>
      <c r="N230" s="48"/>
    </row>
    <row r="231" spans="1:14" ht="20.100000000000001" customHeight="1">
      <c r="A231" s="6" t="s">
        <v>359</v>
      </c>
      <c r="B231" s="27" t="s">
        <v>360</v>
      </c>
      <c r="C231" s="7" t="s">
        <v>59</v>
      </c>
      <c r="D231" s="36">
        <v>246</v>
      </c>
      <c r="E231" s="51"/>
      <c r="F231" s="51">
        <f t="shared" si="8"/>
        <v>0</v>
      </c>
    </row>
    <row r="232" spans="1:14" ht="20.100000000000001" customHeight="1">
      <c r="A232" s="6" t="s">
        <v>361</v>
      </c>
      <c r="B232" s="27" t="s">
        <v>362</v>
      </c>
      <c r="C232" s="7" t="s">
        <v>59</v>
      </c>
      <c r="D232" s="36">
        <v>63</v>
      </c>
      <c r="E232" s="51"/>
      <c r="F232" s="51">
        <f t="shared" si="8"/>
        <v>0</v>
      </c>
    </row>
    <row r="233" spans="1:14" ht="20.100000000000001" customHeight="1">
      <c r="A233" s="6" t="s">
        <v>363</v>
      </c>
      <c r="B233" s="27" t="s">
        <v>364</v>
      </c>
      <c r="C233" s="7" t="s">
        <v>79</v>
      </c>
      <c r="D233" s="36">
        <v>2</v>
      </c>
      <c r="E233" s="51"/>
      <c r="F233" s="51">
        <f t="shared" si="8"/>
        <v>0</v>
      </c>
    </row>
    <row r="234" spans="1:14" ht="20.100000000000001" customHeight="1">
      <c r="A234" s="6" t="s">
        <v>365</v>
      </c>
      <c r="B234" s="27" t="s">
        <v>366</v>
      </c>
      <c r="C234" s="7" t="s">
        <v>79</v>
      </c>
      <c r="D234" s="36">
        <v>5</v>
      </c>
      <c r="E234" s="51"/>
      <c r="F234" s="51">
        <f t="shared" si="8"/>
        <v>0</v>
      </c>
    </row>
    <row r="235" spans="1:14" ht="20.100000000000001" customHeight="1">
      <c r="A235" s="6" t="s">
        <v>367</v>
      </c>
      <c r="B235" s="27" t="s">
        <v>368</v>
      </c>
      <c r="C235" s="7" t="s">
        <v>79</v>
      </c>
      <c r="D235" s="36">
        <v>5</v>
      </c>
      <c r="E235" s="51"/>
      <c r="F235" s="51">
        <f t="shared" si="8"/>
        <v>0</v>
      </c>
    </row>
    <row r="236" spans="1:14" ht="20.100000000000001" customHeight="1">
      <c r="A236" s="6" t="s">
        <v>369</v>
      </c>
      <c r="B236" s="27" t="s">
        <v>370</v>
      </c>
      <c r="C236" s="7" t="s">
        <v>79</v>
      </c>
      <c r="D236" s="36">
        <v>1</v>
      </c>
      <c r="E236" s="51"/>
      <c r="F236" s="51">
        <f t="shared" si="8"/>
        <v>0</v>
      </c>
    </row>
    <row r="237" spans="1:14" ht="20.100000000000001" customHeight="1">
      <c r="A237" s="53"/>
      <c r="B237" s="58"/>
      <c r="C237" s="55"/>
      <c r="D237" s="59"/>
      <c r="E237" s="57"/>
      <c r="F237" s="57">
        <f t="shared" si="8"/>
        <v>0</v>
      </c>
    </row>
    <row r="238" spans="1:14" ht="47.25" customHeight="1">
      <c r="A238" s="79" t="s">
        <v>96</v>
      </c>
      <c r="B238" s="80"/>
      <c r="C238" s="80"/>
      <c r="D238" s="80"/>
      <c r="E238" s="80"/>
      <c r="F238" s="17">
        <f>SUM(F224:F237)</f>
        <v>0</v>
      </c>
    </row>
    <row r="239" spans="1:14" ht="37.5" customHeight="1">
      <c r="A239" s="81" t="s">
        <v>371</v>
      </c>
      <c r="B239" s="82"/>
      <c r="C239" s="82"/>
      <c r="D239" s="82"/>
      <c r="E239" s="82"/>
      <c r="F239" s="82"/>
    </row>
    <row r="240" spans="1:14" ht="39" customHeight="1">
      <c r="A240" s="30" t="s">
        <v>6</v>
      </c>
      <c r="B240" s="23" t="s">
        <v>7</v>
      </c>
      <c r="C240" s="25" t="s">
        <v>8</v>
      </c>
      <c r="D240" s="25" t="s">
        <v>9</v>
      </c>
      <c r="E240" s="24" t="s">
        <v>10</v>
      </c>
      <c r="F240" s="31" t="s">
        <v>11</v>
      </c>
    </row>
    <row r="241" spans="1:126" ht="20.100000000000001" customHeight="1">
      <c r="A241" s="6" t="s">
        <v>372</v>
      </c>
      <c r="B241" s="27" t="s">
        <v>373</v>
      </c>
      <c r="C241" s="7" t="s">
        <v>14</v>
      </c>
      <c r="D241" s="36">
        <v>1</v>
      </c>
      <c r="E241" s="51"/>
      <c r="F241" s="51">
        <f t="shared" ref="F241" si="9">E241*D241</f>
        <v>0</v>
      </c>
    </row>
    <row r="242" spans="1:126" ht="20.100000000000001" customHeight="1">
      <c r="A242" s="53"/>
      <c r="B242" s="58"/>
      <c r="C242" s="55"/>
      <c r="D242" s="59"/>
      <c r="E242" s="57"/>
      <c r="F242" s="57">
        <f t="shared" ref="F242" si="10">E242*D242</f>
        <v>0</v>
      </c>
    </row>
    <row r="243" spans="1:126" ht="47.25" customHeight="1">
      <c r="A243" s="79" t="s">
        <v>96</v>
      </c>
      <c r="B243" s="80"/>
      <c r="C243" s="80"/>
      <c r="D243" s="80"/>
      <c r="E243" s="80"/>
      <c r="F243" s="17">
        <f>SUM(F241:F242)</f>
        <v>0</v>
      </c>
    </row>
    <row r="244" spans="1:126" s="21" customFormat="1" ht="12.75">
      <c r="A244" s="19"/>
      <c r="B244" s="18"/>
      <c r="C244" s="19"/>
      <c r="D244" s="19"/>
      <c r="E244" s="20"/>
      <c r="F244" s="20"/>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row>
    <row r="245" spans="1:126" s="21" customFormat="1" ht="36" customHeight="1">
      <c r="A245" s="73" t="s">
        <v>374</v>
      </c>
      <c r="B245" s="73"/>
      <c r="C245" s="73"/>
      <c r="D245" s="73"/>
      <c r="E245" s="73"/>
      <c r="F245" s="73"/>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row>
    <row r="246" spans="1:126" s="21" customFormat="1" ht="42" customHeight="1">
      <c r="A246" s="74" t="s">
        <v>375</v>
      </c>
      <c r="B246" s="75"/>
      <c r="C246" s="75"/>
      <c r="D246" s="76"/>
      <c r="E246" s="77" t="str">
        <f>IF(SUM(F59+F88+F120+F140+F180+F201+F206)=0,"",SUM(F59+F88+F120+F140+F180+F201+F206))</f>
        <v/>
      </c>
      <c r="F246" s="78"/>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row>
    <row r="247" spans="1:126" s="21" customFormat="1" ht="13.5" customHeight="1">
      <c r="A247" s="115"/>
      <c r="B247" s="115"/>
      <c r="C247" s="115"/>
      <c r="D247" s="115"/>
      <c r="E247" s="115"/>
      <c r="F247" s="115"/>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row>
    <row r="248" spans="1:126" ht="9" customHeight="1">
      <c r="A248" s="110"/>
      <c r="B248" s="111"/>
      <c r="C248" s="111"/>
      <c r="D248" s="111"/>
      <c r="E248" s="111"/>
      <c r="F248" s="112"/>
    </row>
    <row r="249" spans="1:126" ht="5.25" customHeight="1">
      <c r="A249" s="52"/>
      <c r="B249" s="113"/>
      <c r="C249" s="113"/>
      <c r="D249" s="113"/>
      <c r="E249" s="113"/>
      <c r="F249" s="114"/>
    </row>
    <row r="250" spans="1:126" s="21" customFormat="1" ht="36" customHeight="1">
      <c r="A250" s="73" t="s">
        <v>379</v>
      </c>
      <c r="B250" s="73"/>
      <c r="C250" s="73"/>
      <c r="D250" s="73"/>
      <c r="E250" s="73"/>
      <c r="F250" s="73"/>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row>
    <row r="251" spans="1:126" s="21" customFormat="1" ht="42" customHeight="1">
      <c r="A251" s="74" t="s">
        <v>380</v>
      </c>
      <c r="B251" s="75"/>
      <c r="C251" s="75"/>
      <c r="D251" s="76"/>
      <c r="E251" s="77" t="str">
        <f>IF(SUM(F59+F88+F120+F140+F180+F201+F206+F238+F221+F243)=0,"",SUM(F59+F88+F120+F140+F180+F201+F206+F238+F221+F243))</f>
        <v/>
      </c>
      <c r="F251" s="78"/>
      <c r="G251"/>
      <c r="H251"/>
      <c r="I251" s="48"/>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row>
    <row r="252" spans="1:126" s="21" customFormat="1" ht="10.5" customHeight="1">
      <c r="A252" s="115"/>
      <c r="B252" s="115"/>
      <c r="C252" s="115"/>
      <c r="D252" s="115"/>
      <c r="E252" s="115"/>
      <c r="F252" s="115"/>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row>
    <row r="253" spans="1:126" ht="6" customHeight="1">
      <c r="A253" s="110"/>
      <c r="B253" s="111"/>
      <c r="C253" s="111"/>
      <c r="D253" s="111"/>
      <c r="E253" s="111"/>
      <c r="F253" s="112"/>
    </row>
    <row r="254" spans="1:126" ht="7.5" customHeight="1">
      <c r="A254" s="52"/>
      <c r="B254" s="113"/>
      <c r="C254" s="113"/>
      <c r="D254" s="113"/>
      <c r="E254" s="113"/>
      <c r="F254" s="114"/>
    </row>
    <row r="255" spans="1:126" s="21" customFormat="1" ht="36" customHeight="1">
      <c r="A255" s="73" t="s">
        <v>399</v>
      </c>
      <c r="B255" s="73"/>
      <c r="C255" s="73"/>
      <c r="D255" s="73"/>
      <c r="E255" s="73"/>
      <c r="F255" s="73"/>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row>
    <row r="256" spans="1:126" s="21" customFormat="1" ht="36" customHeight="1">
      <c r="A256" s="49" t="s">
        <v>383</v>
      </c>
      <c r="B256" s="64" t="s">
        <v>391</v>
      </c>
      <c r="C256" s="65"/>
      <c r="D256" s="65"/>
      <c r="E256" s="66"/>
      <c r="F256" s="50">
        <f>SUM(DATA!B1,DATA!B2,DATA!B3,DATA!B4)</f>
        <v>0</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row>
    <row r="257" spans="1:126" s="21" customFormat="1" ht="36" customHeight="1">
      <c r="A257" s="49" t="s">
        <v>384</v>
      </c>
      <c r="B257" s="64" t="s">
        <v>392</v>
      </c>
      <c r="C257" s="65"/>
      <c r="D257" s="65"/>
      <c r="E257" s="66"/>
      <c r="F257" s="50">
        <f>SUM(DATA!B1,DATA!B2,DATA!B4)</f>
        <v>0</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row>
    <row r="258" spans="1:126" s="21" customFormat="1" ht="36" customHeight="1">
      <c r="A258" s="49" t="s">
        <v>385</v>
      </c>
      <c r="B258" s="64" t="s">
        <v>393</v>
      </c>
      <c r="C258" s="65"/>
      <c r="D258" s="65"/>
      <c r="E258" s="66"/>
      <c r="F258" s="50">
        <f>SUM(DATA!B1,DATA!B2,DATA!B3)</f>
        <v>0</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row>
    <row r="259" spans="1:126" s="21" customFormat="1" ht="36" customHeight="1">
      <c r="A259" s="49" t="s">
        <v>386</v>
      </c>
      <c r="B259" s="64" t="s">
        <v>394</v>
      </c>
      <c r="C259" s="65"/>
      <c r="D259" s="65"/>
      <c r="E259" s="66"/>
      <c r="F259" s="50">
        <f>SUM(DATA!B1,DATA!B2)</f>
        <v>0</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row>
    <row r="260" spans="1:126" s="21" customFormat="1" ht="36" customHeight="1">
      <c r="A260" s="49" t="s">
        <v>387</v>
      </c>
      <c r="B260" s="64" t="s">
        <v>395</v>
      </c>
      <c r="C260" s="65"/>
      <c r="D260" s="65"/>
      <c r="E260" s="66"/>
      <c r="F260" s="50">
        <f>SUM(DATA!B1,DATA!B3,DATA!B4)</f>
        <v>0</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row>
    <row r="261" spans="1:126" s="21" customFormat="1" ht="36" customHeight="1">
      <c r="A261" s="49" t="s">
        <v>388</v>
      </c>
      <c r="B261" s="64" t="s">
        <v>396</v>
      </c>
      <c r="C261" s="65"/>
      <c r="D261" s="65"/>
      <c r="E261" s="66"/>
      <c r="F261" s="50">
        <f>SUM(DATA!B1,DATA!B4)</f>
        <v>0</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row>
    <row r="262" spans="1:126" s="21" customFormat="1" ht="36" customHeight="1">
      <c r="A262" s="49" t="s">
        <v>389</v>
      </c>
      <c r="B262" s="64" t="s">
        <v>397</v>
      </c>
      <c r="C262" s="65"/>
      <c r="D262" s="65"/>
      <c r="E262" s="66"/>
      <c r="F262" s="50">
        <f>SUM(DATA!B1,DATA!B3)</f>
        <v>0</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row>
    <row r="263" spans="1:126" s="21" customFormat="1" ht="36" customHeight="1">
      <c r="A263" s="49" t="s">
        <v>390</v>
      </c>
      <c r="B263" s="64" t="s">
        <v>398</v>
      </c>
      <c r="C263" s="65"/>
      <c r="D263" s="65"/>
      <c r="E263" s="66"/>
      <c r="F263" s="50" t="str">
        <f>DATA!B1</f>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row>
    <row r="264" spans="1:126" s="21" customFormat="1" ht="42" customHeight="1">
      <c r="A264" s="39" t="s">
        <v>381</v>
      </c>
      <c r="B264" s="37" t="s">
        <v>401</v>
      </c>
      <c r="C264" s="37" t="s">
        <v>402</v>
      </c>
      <c r="D264" s="37" t="s">
        <v>403</v>
      </c>
      <c r="E264" s="39" t="s">
        <v>382</v>
      </c>
      <c r="F264" s="38" t="e">
        <f>E246+IF(B264&lt;&gt;"",DATA!B2,0)+IF(C264&lt;&gt;"",DATA!B3,0)+IF(D264&lt;&gt;"",DATA!B4,0)</f>
        <v>#VALUE!</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row>
    <row r="265" spans="1:126" s="21" customFormat="1" ht="21.75" customHeight="1">
      <c r="A265" s="105" t="s">
        <v>376</v>
      </c>
      <c r="B265" s="105"/>
      <c r="C265" s="105"/>
      <c r="D265" s="105"/>
      <c r="E265" s="105"/>
      <c r="F265" s="10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row>
    <row r="266" spans="1:126" ht="24.75" customHeight="1">
      <c r="A266" s="106" t="s">
        <v>377</v>
      </c>
      <c r="B266" s="107"/>
      <c r="C266" s="107"/>
      <c r="D266" s="107"/>
      <c r="E266" s="107"/>
      <c r="F266" s="108"/>
    </row>
    <row r="267" spans="1:126" ht="20.100000000000001" customHeight="1">
      <c r="A267" s="22"/>
      <c r="B267" s="62" t="s">
        <v>378</v>
      </c>
      <c r="C267" s="62"/>
      <c r="D267" s="62"/>
      <c r="E267" s="62"/>
      <c r="F267" s="63"/>
    </row>
    <row r="268" spans="1:126" ht="20.100000000000001" customHeight="1">
      <c r="A268" s="22"/>
      <c r="B268" s="109" t="s">
        <v>409</v>
      </c>
      <c r="C268" s="62"/>
      <c r="D268" s="62"/>
      <c r="E268" s="62"/>
      <c r="F268" s="63"/>
    </row>
    <row r="269" spans="1:126" ht="20.100000000000001" customHeight="1"/>
    <row r="270" spans="1:126" ht="20.100000000000001" customHeight="1"/>
    <row r="271" spans="1:126" ht="20.100000000000001" customHeight="1"/>
    <row r="272" spans="1:126"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sheetData>
  <mergeCells count="51">
    <mergeCell ref="B268:F268"/>
    <mergeCell ref="A239:F239"/>
    <mergeCell ref="A255:F255"/>
    <mergeCell ref="A248:F248"/>
    <mergeCell ref="B249:F249"/>
    <mergeCell ref="A243:E243"/>
    <mergeCell ref="E246:F246"/>
    <mergeCell ref="A247:F247"/>
    <mergeCell ref="A245:F245"/>
    <mergeCell ref="A246:D246"/>
    <mergeCell ref="A252:F252"/>
    <mergeCell ref="A253:F253"/>
    <mergeCell ref="B254:F254"/>
    <mergeCell ref="B256:E256"/>
    <mergeCell ref="A18:F18"/>
    <mergeCell ref="B7:F7"/>
    <mergeCell ref="A59:E59"/>
    <mergeCell ref="A60:F60"/>
    <mergeCell ref="A88:E88"/>
    <mergeCell ref="B1:F4"/>
    <mergeCell ref="B9:F9"/>
    <mergeCell ref="A11:F11"/>
    <mergeCell ref="A12:F15"/>
    <mergeCell ref="A17:F17"/>
    <mergeCell ref="A89:F89"/>
    <mergeCell ref="A120:E120"/>
    <mergeCell ref="A181:F181"/>
    <mergeCell ref="A206:E206"/>
    <mergeCell ref="A207:F207"/>
    <mergeCell ref="A180:E180"/>
    <mergeCell ref="A141:F141"/>
    <mergeCell ref="A121:F121"/>
    <mergeCell ref="A140:E140"/>
    <mergeCell ref="A201:E201"/>
    <mergeCell ref="A202:F202"/>
    <mergeCell ref="A221:E221"/>
    <mergeCell ref="A222:F222"/>
    <mergeCell ref="A250:F250"/>
    <mergeCell ref="A251:D251"/>
    <mergeCell ref="E251:F251"/>
    <mergeCell ref="A238:E238"/>
    <mergeCell ref="B267:F267"/>
    <mergeCell ref="B262:E262"/>
    <mergeCell ref="B263:E263"/>
    <mergeCell ref="B257:E257"/>
    <mergeCell ref="B258:E258"/>
    <mergeCell ref="B259:E259"/>
    <mergeCell ref="B260:E260"/>
    <mergeCell ref="B261:E261"/>
    <mergeCell ref="A265:F265"/>
    <mergeCell ref="A266:F266"/>
  </mergeCells>
  <phoneticPr fontId="0" type="noConversion"/>
  <printOptions horizontalCentered="1"/>
  <pageMargins left="0.2" right="0.2" top="0.25" bottom="0.5" header="0.3" footer="0.3"/>
  <pageSetup paperSize="3" scale="72" fitToHeight="0" orientation="landscape" r:id="rId1"/>
  <headerFooter alignWithMargins="0">
    <oddFooter>&amp;RPage &amp;P of &amp;N</oddFooter>
  </headerFooter>
  <drawing r:id="rId2"/>
  <extLst>
    <ext xmlns:x14="http://schemas.microsoft.com/office/spreadsheetml/2009/9/main" uri="{CCE6A557-97BC-4b89-ADB6-D9C93CAAB3DF}">
      <x14:dataValidations xmlns:xm="http://schemas.microsoft.com/office/excel/2006/main" count="3">
        <x14:dataValidation type="list" showInputMessage="1" showErrorMessage="1" xr:uid="{6FAA35F9-4EA8-4275-B817-920B334022AA}">
          <x14:formula1>
            <xm:f>DATA!$A$4</xm:f>
          </x14:formula1>
          <xm:sqref>D264</xm:sqref>
        </x14:dataValidation>
        <x14:dataValidation type="list" showInputMessage="1" showErrorMessage="1" xr:uid="{2AAC403F-D7E2-4CED-B697-0C51A5D86628}">
          <x14:formula1>
            <xm:f>DATA!$A$2</xm:f>
          </x14:formula1>
          <xm:sqref>B264</xm:sqref>
        </x14:dataValidation>
        <x14:dataValidation type="list" allowBlank="1" showInputMessage="1" showErrorMessage="1" xr:uid="{BBF79108-20B5-4448-9F9F-AB1DA40F1933}">
          <x14:formula1>
            <xm:f>DATA!$A$3</xm:f>
          </x14:formula1>
          <xm:sqref>C264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FE2A2-1B24-4161-B851-40856C63153A}">
  <dimension ref="A1:C5"/>
  <sheetViews>
    <sheetView workbookViewId="0">
      <selection activeCell="B1" sqref="B1"/>
    </sheetView>
  </sheetViews>
  <sheetFormatPr defaultRowHeight="12.75"/>
  <cols>
    <col min="1" max="1" width="12.42578125" bestFit="1" customWidth="1"/>
    <col min="2" max="2" width="15" bestFit="1" customWidth="1"/>
  </cols>
  <sheetData>
    <row r="1" spans="1:3">
      <c r="A1" t="s">
        <v>400</v>
      </c>
      <c r="B1" s="40" t="str" cm="1">
        <f t="array" ref="B1:C1">'BID-PROPOSAL FORM'!E246:F246</f>
        <v/>
      </c>
      <c r="C1">
        <v>0</v>
      </c>
    </row>
    <row r="2" spans="1:3">
      <c r="A2" s="41" t="s">
        <v>401</v>
      </c>
      <c r="B2" s="40">
        <f>'BID-PROPOSAL FORM'!F221</f>
        <v>0</v>
      </c>
    </row>
    <row r="3" spans="1:3">
      <c r="A3" s="41" t="s">
        <v>402</v>
      </c>
      <c r="B3" s="40">
        <f>'BID-PROPOSAL FORM'!F238</f>
        <v>0</v>
      </c>
    </row>
    <row r="4" spans="1:3">
      <c r="A4" s="41" t="s">
        <v>403</v>
      </c>
      <c r="B4" s="40">
        <f>'BID-PROPOSAL FORM'!F243</f>
        <v>0</v>
      </c>
    </row>
    <row r="5" spans="1:3">
      <c r="A5" s="41"/>
      <c r="B5" s="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2FD82E0A-A2F9-4EBF-A51B-ECE90F1DC1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BID-PROPOSAL FORM</vt:lpstr>
      <vt:lpstr>DATA</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Dennard, Robin</cp:lastModifiedBy>
  <cp:revision/>
  <cp:lastPrinted>2022-06-08T13:12:50Z</cp:lastPrinted>
  <dcterms:created xsi:type="dcterms:W3CDTF">1998-06-09T19:27:04Z</dcterms:created>
  <dcterms:modified xsi:type="dcterms:W3CDTF">2022-06-08T13:23:39Z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