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73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74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75.xml" ContentType="application/vnd.openxmlformats-officedocument.drawing+xml"/>
  <Override PartName="/xl/charts/chart14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5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6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7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78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79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80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81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82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83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84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85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8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87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88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89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90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9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92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93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9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95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96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97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98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99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00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101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102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raffic\Count Report\2023 Report\"/>
    </mc:Choice>
  </mc:AlternateContent>
  <xr:revisionPtr revIDLastSave="0" documentId="8_{0F39B4F1-2324-4346-A17C-3BBE45E85093}" xr6:coauthVersionLast="47" xr6:coauthVersionMax="47" xr10:uidLastSave="{00000000-0000-0000-0000-000000000000}"/>
  <bookViews>
    <workbookView xWindow="38280" yWindow="-120" windowWidth="38640" windowHeight="21120" tabRatio="790" xr2:uid="{00000000-000D-0000-FFFF-FFFF00000000}"/>
  </bookViews>
  <sheets>
    <sheet name="Summary" sheetId="1" r:id="rId1"/>
    <sheet name="PCS 1" sheetId="2" r:id="rId2"/>
    <sheet name="PCS 2" sheetId="84" state="hidden" r:id="rId3"/>
    <sheet name="PCS 3" sheetId="5" state="hidden" r:id="rId4"/>
    <sheet name="PCS 5" sheetId="6" state="hidden" r:id="rId5"/>
    <sheet name="PCS 6" sheetId="116" r:id="rId6"/>
    <sheet name="PCS 7" sheetId="8" r:id="rId7"/>
    <sheet name="PCS 8" sheetId="61" state="hidden" r:id="rId8"/>
    <sheet name="PCS 9" sheetId="92" r:id="rId9"/>
    <sheet name="PCS 10" sheetId="120" r:id="rId10"/>
    <sheet name="PCS 11" sheetId="11" r:id="rId11"/>
    <sheet name="PCS 12" sheetId="12" r:id="rId12"/>
    <sheet name="PCS 13" sheetId="62" r:id="rId13"/>
    <sheet name="PCS 14" sheetId="13" r:id="rId14"/>
    <sheet name="PCS 15" sheetId="128" r:id="rId15"/>
    <sheet name="PCS 16" sheetId="15" r:id="rId16"/>
    <sheet name="PCS 17" sheetId="16" r:id="rId17"/>
    <sheet name="PCS 18" sheetId="93" r:id="rId18"/>
    <sheet name="PCS 19" sheetId="17" r:id="rId19"/>
    <sheet name="PCS 20" sheetId="19" r:id="rId20"/>
    <sheet name="PCS 21" sheetId="94" r:id="rId21"/>
    <sheet name="PCS 22" sheetId="21" r:id="rId22"/>
    <sheet name="PCS 23" sheetId="22" r:id="rId23"/>
    <sheet name="PCS 25" sheetId="23" r:id="rId24"/>
    <sheet name="PCS 27" sheetId="24" r:id="rId25"/>
    <sheet name="PCS 28" sheetId="25" r:id="rId26"/>
    <sheet name="PCS 29" sheetId="63" r:id="rId27"/>
    <sheet name="PCS 30" sheetId="26" r:id="rId28"/>
    <sheet name="PCS 31" sheetId="80" r:id="rId29"/>
    <sheet name="PCS 34" sheetId="27" r:id="rId30"/>
    <sheet name="PCS 35" sheetId="65" r:id="rId31"/>
    <sheet name="PCS 36" sheetId="121" r:id="rId32"/>
    <sheet name="PCS 37" sheetId="95" r:id="rId33"/>
    <sheet name="PCS 38" sheetId="30" r:id="rId34"/>
    <sheet name="PCS 39" sheetId="31" r:id="rId35"/>
    <sheet name="PCS 40" sheetId="32" r:id="rId36"/>
    <sheet name="PCS 41" sheetId="138" r:id="rId37"/>
    <sheet name="PCS 42" sheetId="66" r:id="rId38"/>
    <sheet name="PCS 43" sheetId="139" r:id="rId39"/>
    <sheet name="PCS 44" sheetId="111" state="hidden" r:id="rId40"/>
    <sheet name="PCS 45" sheetId="35" r:id="rId41"/>
    <sheet name="PCS 46" sheetId="36" r:id="rId42"/>
    <sheet name="PCS 47" sheetId="37" r:id="rId43"/>
    <sheet name="PCS 48" sheetId="77" r:id="rId44"/>
    <sheet name="PCS 49" sheetId="38" r:id="rId45"/>
    <sheet name="PCS 50" sheetId="39" r:id="rId46"/>
    <sheet name="PCS 52" sheetId="117" r:id="rId47"/>
    <sheet name="PCS 53" sheetId="88" state="hidden" r:id="rId48"/>
    <sheet name="PCS 55" sheetId="130" r:id="rId49"/>
    <sheet name="PCS 57" sheetId="69" r:id="rId50"/>
    <sheet name="PCS 59" sheetId="81" r:id="rId51"/>
    <sheet name="PCS 61" sheetId="42" state="hidden" r:id="rId52"/>
    <sheet name="PCS 62" sheetId="43" r:id="rId53"/>
    <sheet name="PCS63" sheetId="97" r:id="rId54"/>
    <sheet name="PCS 64" sheetId="118" r:id="rId55"/>
    <sheet name="PCS 66" sheetId="119" r:id="rId56"/>
    <sheet name="PCS 68" sheetId="46" r:id="rId57"/>
    <sheet name="PCS 69" sheetId="72" r:id="rId58"/>
    <sheet name="PCS 70" sheetId="47" state="hidden" r:id="rId59"/>
    <sheet name="PCS 71" sheetId="48" r:id="rId60"/>
    <sheet name="PCS 72" sheetId="85" r:id="rId61"/>
    <sheet name="PCS 73" sheetId="98" r:id="rId62"/>
    <sheet name="PCS 74" sheetId="131" r:id="rId63"/>
    <sheet name="PCS 78" sheetId="133" r:id="rId64"/>
    <sheet name="PCS 81" sheetId="103" r:id="rId65"/>
    <sheet name="PCS 82" sheetId="102" r:id="rId66"/>
    <sheet name="PCS 84" sheetId="101" state="hidden" r:id="rId67"/>
    <sheet name="PCS 91" sheetId="135" r:id="rId68"/>
    <sheet name="PCS 92" sheetId="91" r:id="rId69"/>
    <sheet name="PCS 93" sheetId="75" state="hidden" r:id="rId70"/>
    <sheet name="PCS 94" sheetId="99" state="hidden" r:id="rId71"/>
    <sheet name="PCS 95" sheetId="87" r:id="rId72"/>
    <sheet name="PCS 96" sheetId="54" r:id="rId73"/>
    <sheet name="PCS 97" sheetId="100" state="hidden" r:id="rId74"/>
    <sheet name="PCS 104" sheetId="78" state="hidden" r:id="rId75"/>
    <sheet name="PCS 103" sheetId="57" state="hidden" r:id="rId76"/>
    <sheet name="PCS 108" sheetId="79" r:id="rId77"/>
    <sheet name="PCS 109" sheetId="104" r:id="rId78"/>
    <sheet name="PCS 110" sheetId="109" state="hidden" r:id="rId79"/>
    <sheet name="PCS 112" sheetId="108" r:id="rId80"/>
    <sheet name="PCS 113" sheetId="107" r:id="rId81"/>
    <sheet name="PCS 114" sheetId="106" r:id="rId82"/>
    <sheet name="PCS 115" sheetId="140" r:id="rId83"/>
    <sheet name="PCS 116" sheetId="123" r:id="rId84"/>
    <sheet name="PCS 117" sheetId="124" r:id="rId85"/>
    <sheet name="PCS 118" sheetId="105" r:id="rId86"/>
    <sheet name="PCS 119" sheetId="110" r:id="rId87"/>
    <sheet name="PCS 120" sheetId="60" r:id="rId88"/>
    <sheet name="PCS 121" sheetId="82" r:id="rId89"/>
    <sheet name="PCS 122" sheetId="59" r:id="rId90"/>
    <sheet name="PCS 123" sheetId="141" r:id="rId91"/>
    <sheet name="PCS124" sheetId="142" r:id="rId92"/>
    <sheet name="PCS 125" sheetId="143" r:id="rId93"/>
    <sheet name="PCS 126" sheetId="144" r:id="rId94"/>
    <sheet name="PCS 128" sheetId="145" r:id="rId95"/>
    <sheet name="PCS 130" sheetId="146" r:id="rId96"/>
    <sheet name="PCS 131" sheetId="147" r:id="rId97"/>
    <sheet name="PCS 132" sheetId="148" r:id="rId98"/>
    <sheet name="PCS 133" sheetId="149" r:id="rId99"/>
    <sheet name="PCS 1606" sheetId="125" r:id="rId100"/>
    <sheet name="PCS 2112" sheetId="150" r:id="rId101"/>
    <sheet name="PCS 3809" sheetId="151" r:id="rId102"/>
    <sheet name="PCS 6104" sheetId="152" r:id="rId103"/>
  </sheets>
  <definedNames>
    <definedName name="_xlnm.Print_Area" localSheetId="1">'PCS 1'!$A$1:$U$29</definedName>
    <definedName name="_xlnm.Print_Area" localSheetId="9">'PCS 10'!$A$1:$U$29</definedName>
    <definedName name="_xlnm.Print_Area" localSheetId="76">'PCS 108'!$A$1:$U$29</definedName>
    <definedName name="_xlnm.Print_Area" localSheetId="77">'PCS 109'!$A$1:$U$29</definedName>
    <definedName name="_xlnm.Print_Area" localSheetId="10">'PCS 11'!$A$1:$U$29</definedName>
    <definedName name="_xlnm.Print_Area" localSheetId="79">'PCS 112'!$A$1:$U$29</definedName>
    <definedName name="_xlnm.Print_Area" localSheetId="80">'PCS 113'!$A$1:$U$29</definedName>
    <definedName name="_xlnm.Print_Area" localSheetId="81">'PCS 114'!$A$1:$U$29</definedName>
    <definedName name="_xlnm.Print_Area" localSheetId="82">'PCS 115'!$A$1:$U$29</definedName>
    <definedName name="_xlnm.Print_Area" localSheetId="83">'PCS 116'!$A$1:$U$29</definedName>
    <definedName name="_xlnm.Print_Area" localSheetId="84">'PCS 117'!$A$1:$U$29</definedName>
    <definedName name="_xlnm.Print_Area" localSheetId="85">'PCS 118'!$A$1:$U$29</definedName>
    <definedName name="_xlnm.Print_Area" localSheetId="86">'PCS 119'!$A$1:$U$29</definedName>
    <definedName name="_xlnm.Print_Area" localSheetId="11">'PCS 12'!$A$1:$U$29</definedName>
    <definedName name="_xlnm.Print_Area" localSheetId="87">'PCS 120'!$A$1:$U$29</definedName>
    <definedName name="_xlnm.Print_Area" localSheetId="88">'PCS 121'!$A$1:$U$29</definedName>
    <definedName name="_xlnm.Print_Area" localSheetId="89">'PCS 122'!$A$1:$U$29</definedName>
    <definedName name="_xlnm.Print_Area" localSheetId="90">'PCS 123'!$A$1:$U$29</definedName>
    <definedName name="_xlnm.Print_Area" localSheetId="92">'PCS 125'!$A$1:$U$29</definedName>
    <definedName name="_xlnm.Print_Area" localSheetId="93">'PCS 126'!$A$1:$U$29</definedName>
    <definedName name="_xlnm.Print_Area" localSheetId="94">'PCS 128'!$A$1:$U$29</definedName>
    <definedName name="_xlnm.Print_Area" localSheetId="12">'PCS 13'!$A$1:$U$29</definedName>
    <definedName name="_xlnm.Print_Area" localSheetId="95">'PCS 130'!$A$1:$U$29</definedName>
    <definedName name="_xlnm.Print_Area" localSheetId="96">'PCS 131'!$A$1:$U$29</definedName>
    <definedName name="_xlnm.Print_Area" localSheetId="97">'PCS 132'!$A$1:$U$29</definedName>
    <definedName name="_xlnm.Print_Area" localSheetId="98">'PCS 133'!$A$1:$U$29</definedName>
    <definedName name="_xlnm.Print_Area" localSheetId="13">'PCS 14'!$A$1:$U$29</definedName>
    <definedName name="_xlnm.Print_Area" localSheetId="14">'PCS 15'!$A$1:$U$29</definedName>
    <definedName name="_xlnm.Print_Area" localSheetId="15">'PCS 16'!$A$1:$U$29</definedName>
    <definedName name="_xlnm.Print_Area" localSheetId="99">'PCS 1606'!$A$1:$U$29</definedName>
    <definedName name="_xlnm.Print_Area" localSheetId="16">'PCS 17'!$A$1:$U$29</definedName>
    <definedName name="_xlnm.Print_Area" localSheetId="17">'PCS 18'!$A$1:$U$29</definedName>
    <definedName name="_xlnm.Print_Area" localSheetId="18">'PCS 19'!$A$1:$U$29</definedName>
    <definedName name="_xlnm.Print_Area" localSheetId="19">'PCS 20'!$A$1:$U$29</definedName>
    <definedName name="_xlnm.Print_Area" localSheetId="20">'PCS 21'!$A$1:$U$29</definedName>
    <definedName name="_xlnm.Print_Area" localSheetId="100">'PCS 2112'!$A$1:$U$29</definedName>
    <definedName name="_xlnm.Print_Area" localSheetId="21">'PCS 22'!$A$1:$U$29</definedName>
    <definedName name="_xlnm.Print_Area" localSheetId="22">'PCS 23'!$A$1:$U$29</definedName>
    <definedName name="_xlnm.Print_Area" localSheetId="23">'PCS 25'!$A$1:$U$29</definedName>
    <definedName name="_xlnm.Print_Area" localSheetId="24">'PCS 27'!$A$1:$U$29</definedName>
    <definedName name="_xlnm.Print_Area" localSheetId="25">'PCS 28'!$A$1:$U$29</definedName>
    <definedName name="_xlnm.Print_Area" localSheetId="26">'PCS 29'!$A$1:$U$29</definedName>
    <definedName name="_xlnm.Print_Area" localSheetId="27">'PCS 30'!$A$1:$U$29</definedName>
    <definedName name="_xlnm.Print_Area" localSheetId="28">'PCS 31'!$A$1:$U$29</definedName>
    <definedName name="_xlnm.Print_Area" localSheetId="29">'PCS 34'!$A$1:$U$29</definedName>
    <definedName name="_xlnm.Print_Area" localSheetId="30">'PCS 35'!$A$1:$U$29</definedName>
    <definedName name="_xlnm.Print_Area" localSheetId="31">'PCS 36'!$A$1:$U$29</definedName>
    <definedName name="_xlnm.Print_Area" localSheetId="32">'PCS 37'!$A$1:$U$29</definedName>
    <definedName name="_xlnm.Print_Area" localSheetId="33">'PCS 38'!$A$1:$U$29</definedName>
    <definedName name="_xlnm.Print_Area" localSheetId="101">'PCS 3809'!$A$1:$U$29</definedName>
    <definedName name="_xlnm.Print_Area" localSheetId="34">'PCS 39'!$A$1:$U$29</definedName>
    <definedName name="_xlnm.Print_Area" localSheetId="35">'PCS 40'!$A$1:$U$29</definedName>
    <definedName name="_xlnm.Print_Area" localSheetId="36">'PCS 41'!$A$1:$U$29</definedName>
    <definedName name="_xlnm.Print_Area" localSheetId="37">'PCS 42'!$A$1:$U$29</definedName>
    <definedName name="_xlnm.Print_Area" localSheetId="38">'PCS 43'!$A$1:$U$29</definedName>
    <definedName name="_xlnm.Print_Area" localSheetId="40">'PCS 45'!$A$1:$U$29</definedName>
    <definedName name="_xlnm.Print_Area" localSheetId="41">'PCS 46'!$A$1:$U$29</definedName>
    <definedName name="_xlnm.Print_Area" localSheetId="42">'PCS 47'!$A$1:$U$29</definedName>
    <definedName name="_xlnm.Print_Area" localSheetId="43">'PCS 48'!$A$1:$U$29</definedName>
    <definedName name="_xlnm.Print_Area" localSheetId="44">'PCS 49'!$A$1:$U$29</definedName>
    <definedName name="_xlnm.Print_Area" localSheetId="4">'PCS 5'!$A$1:$U$29</definedName>
    <definedName name="_xlnm.Print_Area" localSheetId="45">'PCS 50'!$A$1:$U$29</definedName>
    <definedName name="_xlnm.Print_Area" localSheetId="46">'PCS 52'!$A$1:$U$29</definedName>
    <definedName name="_xlnm.Print_Area" localSheetId="48">'PCS 55'!$A$1:$U$29</definedName>
    <definedName name="_xlnm.Print_Area" localSheetId="49">'PCS 57'!$A$1:$U$29</definedName>
    <definedName name="_xlnm.Print_Area" localSheetId="50">'PCS 59'!$A$1:$U$29</definedName>
    <definedName name="_xlnm.Print_Area" localSheetId="5">'PCS 6'!$A$1:$U$29</definedName>
    <definedName name="_xlnm.Print_Area" localSheetId="102">'PCS 6104'!$A$1:$U$29</definedName>
    <definedName name="_xlnm.Print_Area" localSheetId="52">'PCS 62'!$A$1:$U$29</definedName>
    <definedName name="_xlnm.Print_Area" localSheetId="54">'PCS 64'!$A$1:$U$29</definedName>
    <definedName name="_xlnm.Print_Area" localSheetId="55">'PCS 66'!$A$1:$U$29</definedName>
    <definedName name="_xlnm.Print_Area" localSheetId="56">'PCS 68'!$A$1:$U$29</definedName>
    <definedName name="_xlnm.Print_Area" localSheetId="57">'PCS 69'!$A$1:$U$29</definedName>
    <definedName name="_xlnm.Print_Area" localSheetId="6">'PCS 7'!$A$1:$U$29</definedName>
    <definedName name="_xlnm.Print_Area" localSheetId="59">'PCS 71'!$A$1:$U$29</definedName>
    <definedName name="_xlnm.Print_Area" localSheetId="60">'PCS 72'!$A$1:$U$29</definedName>
    <definedName name="_xlnm.Print_Area" localSheetId="61">'PCS 73'!$A$1:$U$29</definedName>
    <definedName name="_xlnm.Print_Area" localSheetId="62">'PCS 74'!$A$1:$U$29</definedName>
    <definedName name="_xlnm.Print_Area" localSheetId="63">'PCS 78'!$A$1:$U$29</definedName>
    <definedName name="_xlnm.Print_Area" localSheetId="64">'PCS 81'!$A$1:$U$29</definedName>
    <definedName name="_xlnm.Print_Area" localSheetId="65">'PCS 82'!$A$1:$U$29</definedName>
    <definedName name="_xlnm.Print_Area" localSheetId="8">'PCS 9'!$A$1:$U$29</definedName>
    <definedName name="_xlnm.Print_Area" localSheetId="67">'PCS 91'!$A$1:$U$29</definedName>
    <definedName name="_xlnm.Print_Area" localSheetId="68">'PCS 92'!$A$1:$U$29</definedName>
    <definedName name="_xlnm.Print_Area" localSheetId="71">'PCS 95'!$A$1:$U$29</definedName>
    <definedName name="_xlnm.Print_Area" localSheetId="72">'PCS 96'!$A$1:$U$29</definedName>
    <definedName name="_xlnm.Print_Area" localSheetId="91">'PCS124'!$A$1:$U$29</definedName>
    <definedName name="_xlnm.Print_Area" localSheetId="53">'PCS63'!$A$1:$U$29</definedName>
    <definedName name="_xlnm.Print_Titles" localSheetId="0">Summary!$1:$2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8" i="141" l="1"/>
  <c r="K28" i="141"/>
  <c r="K27" i="141"/>
  <c r="N27" i="141" s="1"/>
  <c r="K26" i="141"/>
  <c r="N26" i="141" s="1"/>
  <c r="K25" i="141"/>
  <c r="N25" i="141" s="1"/>
  <c r="N24" i="141"/>
  <c r="K24" i="141"/>
  <c r="K23" i="141"/>
  <c r="N23" i="141" s="1"/>
  <c r="K22" i="141"/>
  <c r="N22" i="141" s="1"/>
  <c r="K21" i="141"/>
  <c r="N21" i="141" s="1"/>
  <c r="K11" i="141"/>
  <c r="K10" i="141"/>
  <c r="K7" i="141" s="1"/>
  <c r="K9" i="141"/>
  <c r="K8" i="141"/>
  <c r="K6" i="141" s="1"/>
  <c r="N28" i="59"/>
  <c r="K28" i="59"/>
  <c r="K27" i="59"/>
  <c r="N27" i="59" s="1"/>
  <c r="K26" i="59"/>
  <c r="N26" i="59" s="1"/>
  <c r="K25" i="59"/>
  <c r="N25" i="59" s="1"/>
  <c r="N24" i="59"/>
  <c r="K24" i="59"/>
  <c r="K23" i="59"/>
  <c r="N23" i="59" s="1"/>
  <c r="K22" i="59"/>
  <c r="N22" i="59" s="1"/>
  <c r="K21" i="59"/>
  <c r="N21" i="59" s="1"/>
  <c r="K11" i="59"/>
  <c r="K7" i="59" s="1"/>
  <c r="K10" i="59"/>
  <c r="K9" i="59"/>
  <c r="K8" i="59"/>
  <c r="N7" i="59"/>
  <c r="N6" i="59"/>
  <c r="K6" i="59"/>
  <c r="AS4" i="1" l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3" i="1"/>
  <c r="K8" i="104" l="1"/>
  <c r="K11" i="104"/>
  <c r="K10" i="81" l="1"/>
  <c r="K11" i="81"/>
  <c r="K11" i="39"/>
  <c r="K10" i="39"/>
  <c r="K8" i="39"/>
  <c r="K9" i="39"/>
  <c r="K8" i="36" l="1"/>
  <c r="K9" i="36"/>
  <c r="K28" i="35"/>
  <c r="N28" i="35" s="1"/>
  <c r="K27" i="35"/>
  <c r="N27" i="35" s="1"/>
  <c r="K26" i="35"/>
  <c r="N26" i="35" s="1"/>
  <c r="K25" i="35"/>
  <c r="N25" i="35" s="1"/>
  <c r="K24" i="35"/>
  <c r="N24" i="35" s="1"/>
  <c r="N23" i="35"/>
  <c r="K23" i="35"/>
  <c r="K22" i="35"/>
  <c r="N22" i="35" s="1"/>
  <c r="K21" i="35"/>
  <c r="N21" i="35" s="1"/>
  <c r="K11" i="35"/>
  <c r="K10" i="35"/>
  <c r="K9" i="35"/>
  <c r="K8" i="35"/>
  <c r="K6" i="35" s="1"/>
  <c r="K7" i="35"/>
  <c r="K10" i="31" l="1"/>
  <c r="K11" i="31"/>
  <c r="K10" i="26" l="1"/>
  <c r="K22" i="8"/>
  <c r="K28" i="152" l="1"/>
  <c r="N28" i="152" s="1"/>
  <c r="K27" i="152"/>
  <c r="N27" i="152" s="1"/>
  <c r="K26" i="152"/>
  <c r="N26" i="152" s="1"/>
  <c r="K25" i="152"/>
  <c r="N25" i="152" s="1"/>
  <c r="K24" i="152"/>
  <c r="N24" i="152" s="1"/>
  <c r="K23" i="152"/>
  <c r="N23" i="152" s="1"/>
  <c r="K22" i="152"/>
  <c r="N22" i="152" s="1"/>
  <c r="K21" i="152"/>
  <c r="N21" i="152" s="1"/>
  <c r="K11" i="152"/>
  <c r="K10" i="152"/>
  <c r="K9" i="152"/>
  <c r="K8" i="152"/>
  <c r="K6" i="152" s="1"/>
  <c r="K28" i="151"/>
  <c r="N28" i="151" s="1"/>
  <c r="K27" i="151"/>
  <c r="N27" i="151" s="1"/>
  <c r="K26" i="151"/>
  <c r="N26" i="151" s="1"/>
  <c r="K25" i="151"/>
  <c r="N25" i="151" s="1"/>
  <c r="K24" i="151"/>
  <c r="N24" i="151" s="1"/>
  <c r="K23" i="151"/>
  <c r="N23" i="151" s="1"/>
  <c r="K22" i="151"/>
  <c r="N22" i="151" s="1"/>
  <c r="K21" i="151"/>
  <c r="N21" i="151" s="1"/>
  <c r="K11" i="151"/>
  <c r="K10" i="151"/>
  <c r="K7" i="151" s="1"/>
  <c r="K9" i="151"/>
  <c r="K8" i="151"/>
  <c r="K6" i="151" s="1"/>
  <c r="K7" i="152" l="1"/>
  <c r="K28" i="150"/>
  <c r="N28" i="150" s="1"/>
  <c r="K27" i="150"/>
  <c r="N27" i="150" s="1"/>
  <c r="K26" i="150"/>
  <c r="N26" i="150" s="1"/>
  <c r="K25" i="150"/>
  <c r="N25" i="150" s="1"/>
  <c r="K24" i="150"/>
  <c r="N24" i="150" s="1"/>
  <c r="K23" i="150"/>
  <c r="N23" i="150" s="1"/>
  <c r="K22" i="150"/>
  <c r="N22" i="150" s="1"/>
  <c r="K21" i="150"/>
  <c r="N21" i="150" s="1"/>
  <c r="K11" i="150"/>
  <c r="K10" i="150"/>
  <c r="K7" i="150" s="1"/>
  <c r="K9" i="150"/>
  <c r="K8" i="150"/>
  <c r="K6" i="150" l="1"/>
  <c r="K28" i="125"/>
  <c r="N28" i="125" s="1"/>
  <c r="K27" i="125"/>
  <c r="N27" i="125" s="1"/>
  <c r="K26" i="125"/>
  <c r="N26" i="125" s="1"/>
  <c r="K25" i="125"/>
  <c r="N25" i="125" s="1"/>
  <c r="K24" i="125"/>
  <c r="N24" i="125" s="1"/>
  <c r="K23" i="125"/>
  <c r="N23" i="125" s="1"/>
  <c r="K22" i="125"/>
  <c r="N22" i="125" s="1"/>
  <c r="K21" i="125"/>
  <c r="N21" i="125" s="1"/>
  <c r="K11" i="125"/>
  <c r="K7" i="125" s="1"/>
  <c r="K10" i="125"/>
  <c r="K9" i="125"/>
  <c r="K6" i="125" s="1"/>
  <c r="K8" i="125"/>
  <c r="K28" i="149" l="1"/>
  <c r="N28" i="149" s="1"/>
  <c r="K27" i="149"/>
  <c r="N27" i="149" s="1"/>
  <c r="K26" i="149"/>
  <c r="N26" i="149" s="1"/>
  <c r="K25" i="149"/>
  <c r="N25" i="149" s="1"/>
  <c r="K24" i="149"/>
  <c r="N24" i="149" s="1"/>
  <c r="K23" i="149"/>
  <c r="N23" i="149" s="1"/>
  <c r="K22" i="149"/>
  <c r="N22" i="149" s="1"/>
  <c r="K21" i="149"/>
  <c r="N21" i="149" s="1"/>
  <c r="K11" i="149"/>
  <c r="K10" i="149"/>
  <c r="K9" i="149"/>
  <c r="K8" i="149"/>
  <c r="K6" i="149" s="1"/>
  <c r="N7" i="149"/>
  <c r="N6" i="149"/>
  <c r="K7" i="149" l="1"/>
  <c r="K28" i="148"/>
  <c r="N28" i="148" s="1"/>
  <c r="K27" i="148"/>
  <c r="N27" i="148" s="1"/>
  <c r="K26" i="148"/>
  <c r="N26" i="148" s="1"/>
  <c r="K25" i="148"/>
  <c r="N25" i="148" s="1"/>
  <c r="K24" i="148"/>
  <c r="N24" i="148" s="1"/>
  <c r="K23" i="148"/>
  <c r="N23" i="148" s="1"/>
  <c r="K22" i="148"/>
  <c r="N22" i="148" s="1"/>
  <c r="K21" i="148"/>
  <c r="N21" i="148" s="1"/>
  <c r="K11" i="148"/>
  <c r="K10" i="148"/>
  <c r="K7" i="148" s="1"/>
  <c r="K9" i="148"/>
  <c r="K8" i="148"/>
  <c r="K28" i="147"/>
  <c r="N28" i="147" s="1"/>
  <c r="K27" i="147"/>
  <c r="N27" i="147" s="1"/>
  <c r="N26" i="147"/>
  <c r="K26" i="147"/>
  <c r="K25" i="147"/>
  <c r="N25" i="147" s="1"/>
  <c r="K24" i="147"/>
  <c r="N24" i="147" s="1"/>
  <c r="K23" i="147"/>
  <c r="N23" i="147" s="1"/>
  <c r="K22" i="147"/>
  <c r="N22" i="147" s="1"/>
  <c r="K21" i="147"/>
  <c r="N21" i="147" s="1"/>
  <c r="K11" i="147"/>
  <c r="K10" i="147"/>
  <c r="K9" i="147"/>
  <c r="K8" i="147"/>
  <c r="N28" i="146"/>
  <c r="K28" i="146"/>
  <c r="K27" i="146"/>
  <c r="N27" i="146" s="1"/>
  <c r="K26" i="146"/>
  <c r="N26" i="146" s="1"/>
  <c r="K25" i="146"/>
  <c r="N25" i="146" s="1"/>
  <c r="K24" i="146"/>
  <c r="N24" i="146" s="1"/>
  <c r="K23" i="146"/>
  <c r="N23" i="146" s="1"/>
  <c r="K22" i="146"/>
  <c r="N22" i="146" s="1"/>
  <c r="K21" i="146"/>
  <c r="N21" i="146" s="1"/>
  <c r="K11" i="146"/>
  <c r="K10" i="146"/>
  <c r="K7" i="146" s="1"/>
  <c r="K9" i="146"/>
  <c r="K8" i="146"/>
  <c r="K6" i="148" l="1"/>
  <c r="K6" i="147"/>
  <c r="K7" i="147"/>
  <c r="K6" i="146"/>
  <c r="K28" i="145"/>
  <c r="N28" i="145" s="1"/>
  <c r="K27" i="145"/>
  <c r="N27" i="145" s="1"/>
  <c r="K26" i="145"/>
  <c r="N26" i="145" s="1"/>
  <c r="K25" i="145"/>
  <c r="N25" i="145" s="1"/>
  <c r="K24" i="145"/>
  <c r="N24" i="145" s="1"/>
  <c r="K23" i="145"/>
  <c r="N23" i="145" s="1"/>
  <c r="K22" i="145"/>
  <c r="N22" i="145" s="1"/>
  <c r="K21" i="145"/>
  <c r="N21" i="145" s="1"/>
  <c r="K11" i="145"/>
  <c r="K10" i="145"/>
  <c r="K7" i="145" s="1"/>
  <c r="K9" i="145"/>
  <c r="K8" i="145"/>
  <c r="N7" i="145"/>
  <c r="N6" i="145"/>
  <c r="K28" i="144"/>
  <c r="N28" i="144" s="1"/>
  <c r="K27" i="144"/>
  <c r="N27" i="144" s="1"/>
  <c r="K26" i="144"/>
  <c r="N26" i="144" s="1"/>
  <c r="K25" i="144"/>
  <c r="N25" i="144" s="1"/>
  <c r="K24" i="144"/>
  <c r="N24" i="144" s="1"/>
  <c r="K23" i="144"/>
  <c r="N23" i="144" s="1"/>
  <c r="K22" i="144"/>
  <c r="N22" i="144" s="1"/>
  <c r="K21" i="144"/>
  <c r="N21" i="144" s="1"/>
  <c r="K11" i="144"/>
  <c r="K10" i="144"/>
  <c r="K7" i="144" s="1"/>
  <c r="K9" i="144"/>
  <c r="K8" i="144"/>
  <c r="N7" i="144"/>
  <c r="N6" i="144"/>
  <c r="K6" i="144"/>
  <c r="K28" i="143"/>
  <c r="N28" i="143" s="1"/>
  <c r="K27" i="143"/>
  <c r="N27" i="143" s="1"/>
  <c r="K26" i="143"/>
  <c r="N26" i="143" s="1"/>
  <c r="K25" i="143"/>
  <c r="N25" i="143" s="1"/>
  <c r="K24" i="143"/>
  <c r="N24" i="143" s="1"/>
  <c r="K23" i="143"/>
  <c r="N23" i="143" s="1"/>
  <c r="K22" i="143"/>
  <c r="N22" i="143" s="1"/>
  <c r="K21" i="143"/>
  <c r="N21" i="143" s="1"/>
  <c r="K11" i="143"/>
  <c r="K10" i="143"/>
  <c r="K9" i="143"/>
  <c r="K8" i="143"/>
  <c r="N7" i="143"/>
  <c r="K7" i="143"/>
  <c r="N6" i="143"/>
  <c r="K6" i="145" l="1"/>
  <c r="K6" i="143"/>
  <c r="K28" i="142"/>
  <c r="N28" i="142" s="1"/>
  <c r="K27" i="142"/>
  <c r="N27" i="142" s="1"/>
  <c r="K26" i="142"/>
  <c r="N26" i="142" s="1"/>
  <c r="K25" i="142"/>
  <c r="N25" i="142" s="1"/>
  <c r="K24" i="142"/>
  <c r="N24" i="142" s="1"/>
  <c r="K23" i="142"/>
  <c r="N23" i="142" s="1"/>
  <c r="N22" i="142"/>
  <c r="K22" i="142"/>
  <c r="K21" i="142"/>
  <c r="N21" i="142" s="1"/>
  <c r="K11" i="142"/>
  <c r="K10" i="142"/>
  <c r="K7" i="142" s="1"/>
  <c r="K9" i="142"/>
  <c r="K8" i="142"/>
  <c r="K6" i="142" l="1"/>
  <c r="K28" i="82" l="1"/>
  <c r="N28" i="82" s="1"/>
  <c r="K27" i="82"/>
  <c r="N27" i="82" s="1"/>
  <c r="K26" i="82"/>
  <c r="N26" i="82" s="1"/>
  <c r="K25" i="82"/>
  <c r="N25" i="82" s="1"/>
  <c r="N24" i="82"/>
  <c r="K24" i="82"/>
  <c r="K23" i="82"/>
  <c r="N23" i="82" s="1"/>
  <c r="K22" i="82"/>
  <c r="N22" i="82" s="1"/>
  <c r="K21" i="82"/>
  <c r="N21" i="82" s="1"/>
  <c r="K11" i="82"/>
  <c r="K10" i="82"/>
  <c r="K7" i="82" s="1"/>
  <c r="K9" i="82"/>
  <c r="K8" i="82"/>
  <c r="N7" i="82"/>
  <c r="N6" i="82"/>
  <c r="K6" i="82"/>
  <c r="K28" i="60" l="1"/>
  <c r="N28" i="60" s="1"/>
  <c r="K27" i="60"/>
  <c r="N27" i="60" s="1"/>
  <c r="K26" i="60"/>
  <c r="N26" i="60" s="1"/>
  <c r="K25" i="60"/>
  <c r="N25" i="60" s="1"/>
  <c r="K24" i="60"/>
  <c r="N24" i="60" s="1"/>
  <c r="K23" i="60"/>
  <c r="N23" i="60" s="1"/>
  <c r="K22" i="60"/>
  <c r="N22" i="60" s="1"/>
  <c r="K21" i="60"/>
  <c r="N21" i="60" s="1"/>
  <c r="K11" i="60"/>
  <c r="K10" i="60"/>
  <c r="K9" i="60"/>
  <c r="K8" i="60"/>
  <c r="K7" i="60"/>
  <c r="K6" i="60" l="1"/>
  <c r="K28" i="110"/>
  <c r="N28" i="110" s="1"/>
  <c r="K27" i="110"/>
  <c r="N27" i="110" s="1"/>
  <c r="K26" i="110"/>
  <c r="N26" i="110" s="1"/>
  <c r="K25" i="110"/>
  <c r="N25" i="110" s="1"/>
  <c r="K24" i="110"/>
  <c r="N24" i="110" s="1"/>
  <c r="K23" i="110"/>
  <c r="N23" i="110" s="1"/>
  <c r="K22" i="110"/>
  <c r="N22" i="110" s="1"/>
  <c r="K21" i="110"/>
  <c r="N21" i="110" s="1"/>
  <c r="K11" i="110"/>
  <c r="K10" i="110"/>
  <c r="K9" i="110"/>
  <c r="K8" i="110"/>
  <c r="N7" i="110"/>
  <c r="K7" i="110"/>
  <c r="N6" i="110"/>
  <c r="K6" i="110" l="1"/>
  <c r="K28" i="105"/>
  <c r="N28" i="105" s="1"/>
  <c r="K27" i="105"/>
  <c r="N27" i="105" s="1"/>
  <c r="K26" i="105"/>
  <c r="N26" i="105" s="1"/>
  <c r="K25" i="105"/>
  <c r="N25" i="105" s="1"/>
  <c r="K24" i="105"/>
  <c r="N24" i="105" s="1"/>
  <c r="K23" i="105"/>
  <c r="N23" i="105" s="1"/>
  <c r="K22" i="105"/>
  <c r="N22" i="105" s="1"/>
  <c r="K21" i="105"/>
  <c r="N21" i="105" s="1"/>
  <c r="K11" i="105"/>
  <c r="K10" i="105"/>
  <c r="K7" i="105" s="1"/>
  <c r="K9" i="105"/>
  <c r="K8" i="105"/>
  <c r="K6" i="105"/>
  <c r="K28" i="124" l="1"/>
  <c r="N28" i="124" s="1"/>
  <c r="K27" i="124"/>
  <c r="N27" i="124" s="1"/>
  <c r="K26" i="124"/>
  <c r="N26" i="124" s="1"/>
  <c r="K25" i="124"/>
  <c r="N25" i="124" s="1"/>
  <c r="K24" i="124"/>
  <c r="N24" i="124" s="1"/>
  <c r="K23" i="124"/>
  <c r="N23" i="124" s="1"/>
  <c r="K22" i="124"/>
  <c r="N22" i="124" s="1"/>
  <c r="K21" i="124"/>
  <c r="N21" i="124" s="1"/>
  <c r="K11" i="124"/>
  <c r="K10" i="124"/>
  <c r="K7" i="124" s="1"/>
  <c r="K9" i="124"/>
  <c r="K8" i="124"/>
  <c r="K6" i="124" s="1"/>
  <c r="K28" i="123" l="1"/>
  <c r="N28" i="123" s="1"/>
  <c r="K27" i="123"/>
  <c r="N27" i="123" s="1"/>
  <c r="K26" i="123"/>
  <c r="N26" i="123" s="1"/>
  <c r="K25" i="123"/>
  <c r="N25" i="123" s="1"/>
  <c r="K24" i="123"/>
  <c r="N24" i="123" s="1"/>
  <c r="K23" i="123"/>
  <c r="N23" i="123" s="1"/>
  <c r="K22" i="123"/>
  <c r="N22" i="123" s="1"/>
  <c r="K21" i="123"/>
  <c r="N21" i="123" s="1"/>
  <c r="K11" i="123"/>
  <c r="K10" i="123"/>
  <c r="K9" i="123"/>
  <c r="K8" i="123"/>
  <c r="K7" i="123"/>
  <c r="K6" i="123"/>
  <c r="K28" i="140" l="1"/>
  <c r="N28" i="140" s="1"/>
  <c r="K27" i="140"/>
  <c r="N27" i="140" s="1"/>
  <c r="K26" i="140"/>
  <c r="N26" i="140" s="1"/>
  <c r="K25" i="140"/>
  <c r="N25" i="140" s="1"/>
  <c r="K24" i="140"/>
  <c r="N24" i="140" s="1"/>
  <c r="K23" i="140"/>
  <c r="N23" i="140" s="1"/>
  <c r="K22" i="140"/>
  <c r="N22" i="140" s="1"/>
  <c r="K21" i="140"/>
  <c r="N21" i="140" s="1"/>
  <c r="K11" i="140"/>
  <c r="K10" i="140"/>
  <c r="K9" i="140"/>
  <c r="K8" i="140"/>
  <c r="K6" i="140" s="1"/>
  <c r="K7" i="140"/>
  <c r="K28" i="106" l="1"/>
  <c r="N28" i="106" s="1"/>
  <c r="K27" i="106"/>
  <c r="N27" i="106" s="1"/>
  <c r="K26" i="106"/>
  <c r="N26" i="106" s="1"/>
  <c r="K25" i="106"/>
  <c r="N25" i="106" s="1"/>
  <c r="K24" i="106"/>
  <c r="N24" i="106" s="1"/>
  <c r="K23" i="106"/>
  <c r="N23" i="106" s="1"/>
  <c r="K22" i="106"/>
  <c r="N22" i="106" s="1"/>
  <c r="K21" i="106"/>
  <c r="N21" i="106" s="1"/>
  <c r="K11" i="106"/>
  <c r="K10" i="106"/>
  <c r="K7" i="106" s="1"/>
  <c r="K9" i="106"/>
  <c r="K8" i="106"/>
  <c r="K6" i="106"/>
  <c r="K28" i="107" l="1"/>
  <c r="N28" i="107" s="1"/>
  <c r="K27" i="107"/>
  <c r="N27" i="107" s="1"/>
  <c r="K26" i="107"/>
  <c r="N26" i="107" s="1"/>
  <c r="K25" i="107"/>
  <c r="N25" i="107" s="1"/>
  <c r="K24" i="107"/>
  <c r="N24" i="107" s="1"/>
  <c r="K23" i="107"/>
  <c r="N23" i="107" s="1"/>
  <c r="K22" i="107"/>
  <c r="N22" i="107" s="1"/>
  <c r="K21" i="107"/>
  <c r="N21" i="107" s="1"/>
  <c r="K11" i="107"/>
  <c r="K10" i="107"/>
  <c r="K9" i="107"/>
  <c r="K6" i="107" s="1"/>
  <c r="K8" i="107"/>
  <c r="K7" i="107"/>
  <c r="K28" i="108" l="1"/>
  <c r="N28" i="108" s="1"/>
  <c r="K27" i="108"/>
  <c r="N27" i="108" s="1"/>
  <c r="K26" i="108"/>
  <c r="N26" i="108" s="1"/>
  <c r="K25" i="108"/>
  <c r="N25" i="108" s="1"/>
  <c r="K24" i="108"/>
  <c r="N24" i="108" s="1"/>
  <c r="K23" i="108"/>
  <c r="N23" i="108" s="1"/>
  <c r="K22" i="108"/>
  <c r="N22" i="108" s="1"/>
  <c r="K21" i="108"/>
  <c r="N21" i="108" s="1"/>
  <c r="K11" i="108"/>
  <c r="K10" i="108"/>
  <c r="K7" i="108" s="1"/>
  <c r="K9" i="108"/>
  <c r="K8" i="108"/>
  <c r="K6" i="108" l="1"/>
  <c r="K28" i="104"/>
  <c r="N28" i="104" s="1"/>
  <c r="K27" i="104"/>
  <c r="N27" i="104" s="1"/>
  <c r="K26" i="104"/>
  <c r="N26" i="104" s="1"/>
  <c r="K25" i="104"/>
  <c r="N25" i="104" s="1"/>
  <c r="K24" i="104"/>
  <c r="N24" i="104" s="1"/>
  <c r="K23" i="104"/>
  <c r="N23" i="104" s="1"/>
  <c r="K22" i="104"/>
  <c r="N22" i="104" s="1"/>
  <c r="K21" i="104"/>
  <c r="N21" i="104" s="1"/>
  <c r="K10" i="104"/>
  <c r="K7" i="104" s="1"/>
  <c r="K9" i="104"/>
  <c r="K6" i="104"/>
  <c r="K28" i="79" l="1"/>
  <c r="N28" i="79" s="1"/>
  <c r="K27" i="79"/>
  <c r="N27" i="79" s="1"/>
  <c r="K26" i="79"/>
  <c r="N26" i="79" s="1"/>
  <c r="K25" i="79"/>
  <c r="N25" i="79" s="1"/>
  <c r="K24" i="79"/>
  <c r="N24" i="79" s="1"/>
  <c r="K23" i="79"/>
  <c r="N23" i="79" s="1"/>
  <c r="K22" i="79"/>
  <c r="N22" i="79" s="1"/>
  <c r="K21" i="79"/>
  <c r="N21" i="79" s="1"/>
  <c r="K11" i="79"/>
  <c r="K10" i="79"/>
  <c r="K7" i="79" s="1"/>
  <c r="K9" i="79"/>
  <c r="K8" i="79"/>
  <c r="K6" i="79"/>
  <c r="K28" i="78" l="1"/>
  <c r="N28" i="78" s="1"/>
  <c r="K27" i="78"/>
  <c r="N27" i="78" s="1"/>
  <c r="K26" i="78"/>
  <c r="N26" i="78" s="1"/>
  <c r="K25" i="78"/>
  <c r="N25" i="78" s="1"/>
  <c r="K24" i="78"/>
  <c r="N24" i="78" s="1"/>
  <c r="K23" i="78"/>
  <c r="N23" i="78" s="1"/>
  <c r="K22" i="78"/>
  <c r="N22" i="78" s="1"/>
  <c r="K21" i="78"/>
  <c r="N21" i="78" s="1"/>
  <c r="K11" i="78"/>
  <c r="K10" i="78"/>
  <c r="K9" i="78"/>
  <c r="K8" i="78"/>
  <c r="K7" i="78"/>
  <c r="K6" i="78"/>
  <c r="K28" i="54" l="1"/>
  <c r="N28" i="54" s="1"/>
  <c r="K27" i="54"/>
  <c r="N27" i="54" s="1"/>
  <c r="K26" i="54"/>
  <c r="N26" i="54" s="1"/>
  <c r="K25" i="54"/>
  <c r="N25" i="54" s="1"/>
  <c r="K24" i="54"/>
  <c r="N24" i="54" s="1"/>
  <c r="K23" i="54"/>
  <c r="N23" i="54" s="1"/>
  <c r="K22" i="54"/>
  <c r="N22" i="54" s="1"/>
  <c r="K21" i="54"/>
  <c r="N21" i="54" s="1"/>
  <c r="K11" i="54"/>
  <c r="K10" i="54"/>
  <c r="K9" i="54"/>
  <c r="K8" i="54"/>
  <c r="K6" i="54" s="1"/>
  <c r="K7" i="54"/>
  <c r="K28" i="87" l="1"/>
  <c r="N28" i="87" s="1"/>
  <c r="K27" i="87"/>
  <c r="N27" i="87" s="1"/>
  <c r="K26" i="87"/>
  <c r="N26" i="87" s="1"/>
  <c r="K25" i="87"/>
  <c r="N25" i="87" s="1"/>
  <c r="K24" i="87"/>
  <c r="N24" i="87" s="1"/>
  <c r="K23" i="87"/>
  <c r="N23" i="87" s="1"/>
  <c r="K22" i="87"/>
  <c r="N22" i="87" s="1"/>
  <c r="K21" i="87"/>
  <c r="N21" i="87" s="1"/>
  <c r="K11" i="87"/>
  <c r="K10" i="87"/>
  <c r="K9" i="87"/>
  <c r="K8" i="87"/>
  <c r="K6" i="87" s="1"/>
  <c r="K7" i="87"/>
  <c r="K28" i="85" l="1"/>
  <c r="N28" i="85" s="1"/>
  <c r="K27" i="85"/>
  <c r="N27" i="85" s="1"/>
  <c r="K26" i="85"/>
  <c r="N26" i="85" s="1"/>
  <c r="K25" i="85"/>
  <c r="N25" i="85" s="1"/>
  <c r="K24" i="85"/>
  <c r="N24" i="85" s="1"/>
  <c r="K23" i="85"/>
  <c r="N23" i="85" s="1"/>
  <c r="K22" i="85"/>
  <c r="N22" i="85" s="1"/>
  <c r="K21" i="85"/>
  <c r="N21" i="85" s="1"/>
  <c r="K11" i="85"/>
  <c r="K10" i="85"/>
  <c r="K7" i="85" s="1"/>
  <c r="K9" i="85"/>
  <c r="K8" i="85"/>
  <c r="K6" i="85" s="1"/>
  <c r="K28" i="139" l="1"/>
  <c r="N28" i="139" s="1"/>
  <c r="K27" i="139"/>
  <c r="N27" i="139" s="1"/>
  <c r="K26" i="139"/>
  <c r="N26" i="139" s="1"/>
  <c r="K25" i="139"/>
  <c r="N25" i="139" s="1"/>
  <c r="N24" i="139"/>
  <c r="K24" i="139"/>
  <c r="K23" i="139"/>
  <c r="N23" i="139" s="1"/>
  <c r="K22" i="139"/>
  <c r="N22" i="139" s="1"/>
  <c r="K21" i="139"/>
  <c r="N21" i="139" s="1"/>
  <c r="K11" i="139"/>
  <c r="K10" i="139"/>
  <c r="K9" i="139"/>
  <c r="K8" i="139"/>
  <c r="K6" i="139"/>
  <c r="K7" i="139" l="1"/>
  <c r="K8" i="138"/>
  <c r="K9" i="138"/>
  <c r="K10" i="138"/>
  <c r="K11" i="138"/>
  <c r="K21" i="138"/>
  <c r="N21" i="138" s="1"/>
  <c r="K22" i="138"/>
  <c r="N22" i="138" s="1"/>
  <c r="K23" i="138"/>
  <c r="N23" i="138"/>
  <c r="K24" i="138"/>
  <c r="N24" i="138" s="1"/>
  <c r="K25" i="138"/>
  <c r="N25" i="138" s="1"/>
  <c r="K26" i="138"/>
  <c r="N26" i="138" s="1"/>
  <c r="K27" i="138"/>
  <c r="N27" i="138" s="1"/>
  <c r="K28" i="138"/>
  <c r="N28" i="138"/>
  <c r="K7" i="138" l="1"/>
  <c r="K6" i="138"/>
  <c r="K28" i="25"/>
  <c r="N28" i="25" s="1"/>
  <c r="K27" i="25"/>
  <c r="N27" i="25" s="1"/>
  <c r="K26" i="25"/>
  <c r="N26" i="25" s="1"/>
  <c r="K25" i="25"/>
  <c r="N25" i="25" s="1"/>
  <c r="K24" i="25"/>
  <c r="N24" i="25" s="1"/>
  <c r="K23" i="25"/>
  <c r="N23" i="25" s="1"/>
  <c r="K22" i="25"/>
  <c r="N22" i="25" s="1"/>
  <c r="K21" i="25"/>
  <c r="N21" i="25" s="1"/>
  <c r="K11" i="25"/>
  <c r="K10" i="25"/>
  <c r="K7" i="25" s="1"/>
  <c r="K9" i="25"/>
  <c r="K8" i="25"/>
  <c r="K6" i="25" l="1"/>
  <c r="K28" i="24"/>
  <c r="N28" i="24" s="1"/>
  <c r="K27" i="24"/>
  <c r="N27" i="24" s="1"/>
  <c r="K26" i="24"/>
  <c r="N26" i="24" s="1"/>
  <c r="K25" i="24"/>
  <c r="N25" i="24" s="1"/>
  <c r="K24" i="24"/>
  <c r="N24" i="24" s="1"/>
  <c r="K23" i="24"/>
  <c r="N23" i="24" s="1"/>
  <c r="K22" i="24"/>
  <c r="N22" i="24" s="1"/>
  <c r="K21" i="24"/>
  <c r="N21" i="24" s="1"/>
  <c r="K11" i="24"/>
  <c r="K7" i="24" s="1"/>
  <c r="K10" i="24"/>
  <c r="K9" i="24"/>
  <c r="K8" i="24"/>
  <c r="K6" i="24" s="1"/>
  <c r="K28" i="23" l="1"/>
  <c r="N28" i="23" s="1"/>
  <c r="K27" i="23"/>
  <c r="N27" i="23" s="1"/>
  <c r="K26" i="23"/>
  <c r="N26" i="23" s="1"/>
  <c r="K25" i="23"/>
  <c r="N25" i="23" s="1"/>
  <c r="K24" i="23"/>
  <c r="N24" i="23" s="1"/>
  <c r="K23" i="23"/>
  <c r="N23" i="23" s="1"/>
  <c r="K22" i="23"/>
  <c r="N22" i="23" s="1"/>
  <c r="K21" i="23"/>
  <c r="N21" i="23" s="1"/>
  <c r="K11" i="23"/>
  <c r="K10" i="23"/>
  <c r="K9" i="23"/>
  <c r="K8" i="23"/>
  <c r="K6" i="23" s="1"/>
  <c r="K7" i="23"/>
  <c r="K28" i="22" l="1"/>
  <c r="N28" i="22" s="1"/>
  <c r="K27" i="22"/>
  <c r="N27" i="22" s="1"/>
  <c r="K26" i="22"/>
  <c r="N26" i="22" s="1"/>
  <c r="K25" i="22"/>
  <c r="N25" i="22" s="1"/>
  <c r="K24" i="22"/>
  <c r="N24" i="22" s="1"/>
  <c r="K23" i="22"/>
  <c r="N23" i="22" s="1"/>
  <c r="K22" i="22"/>
  <c r="N22" i="22" s="1"/>
  <c r="K21" i="22"/>
  <c r="N21" i="22" s="1"/>
  <c r="K11" i="22"/>
  <c r="K10" i="22"/>
  <c r="K9" i="22"/>
  <c r="K6" i="22" s="1"/>
  <c r="K8" i="22"/>
  <c r="K7" i="22"/>
  <c r="K28" i="21" l="1"/>
  <c r="N28" i="21" s="1"/>
  <c r="K27" i="21"/>
  <c r="N27" i="21" s="1"/>
  <c r="K26" i="21"/>
  <c r="N26" i="21" s="1"/>
  <c r="K25" i="21"/>
  <c r="N25" i="21" s="1"/>
  <c r="K24" i="21"/>
  <c r="N24" i="21" s="1"/>
  <c r="K23" i="21"/>
  <c r="N23" i="21" s="1"/>
  <c r="K22" i="21"/>
  <c r="N22" i="21" s="1"/>
  <c r="K21" i="21"/>
  <c r="N21" i="21" s="1"/>
  <c r="K11" i="21"/>
  <c r="K10" i="21"/>
  <c r="K7" i="21" s="1"/>
  <c r="K9" i="21"/>
  <c r="K8" i="21"/>
  <c r="K6" i="21" l="1"/>
  <c r="K28" i="94"/>
  <c r="N28" i="94" s="1"/>
  <c r="K27" i="94"/>
  <c r="N27" i="94" s="1"/>
  <c r="K26" i="94"/>
  <c r="N26" i="94" s="1"/>
  <c r="K25" i="94"/>
  <c r="N25" i="94" s="1"/>
  <c r="K24" i="94"/>
  <c r="N24" i="94" s="1"/>
  <c r="K23" i="94"/>
  <c r="N23" i="94" s="1"/>
  <c r="K22" i="94"/>
  <c r="N22" i="94" s="1"/>
  <c r="K21" i="94"/>
  <c r="N21" i="94" s="1"/>
  <c r="K11" i="94"/>
  <c r="K10" i="94"/>
  <c r="K7" i="94" s="1"/>
  <c r="K9" i="94"/>
  <c r="K8" i="94"/>
  <c r="K6" i="94" l="1"/>
  <c r="K28" i="19"/>
  <c r="N28" i="19" s="1"/>
  <c r="K27" i="19"/>
  <c r="N27" i="19" s="1"/>
  <c r="K26" i="19"/>
  <c r="N26" i="19" s="1"/>
  <c r="K25" i="19"/>
  <c r="N25" i="19" s="1"/>
  <c r="K24" i="19"/>
  <c r="N24" i="19" s="1"/>
  <c r="K23" i="19"/>
  <c r="N23" i="19" s="1"/>
  <c r="K22" i="19"/>
  <c r="N22" i="19" s="1"/>
  <c r="K21" i="19"/>
  <c r="N21" i="19" s="1"/>
  <c r="K11" i="19"/>
  <c r="K10" i="19"/>
  <c r="K9" i="19"/>
  <c r="K8" i="19"/>
  <c r="K6" i="19" s="1"/>
  <c r="K7" i="19" l="1"/>
  <c r="K28" i="93"/>
  <c r="N28" i="93" s="1"/>
  <c r="K27" i="93"/>
  <c r="N27" i="93" s="1"/>
  <c r="K26" i="93"/>
  <c r="N26" i="93" s="1"/>
  <c r="K25" i="93"/>
  <c r="N25" i="93" s="1"/>
  <c r="K24" i="93"/>
  <c r="N24" i="93" s="1"/>
  <c r="K23" i="93"/>
  <c r="N23" i="93" s="1"/>
  <c r="K22" i="93"/>
  <c r="N22" i="93" s="1"/>
  <c r="K21" i="93"/>
  <c r="N21" i="93" s="1"/>
  <c r="K11" i="93"/>
  <c r="K10" i="93"/>
  <c r="K7" i="93" s="1"/>
  <c r="K9" i="93"/>
  <c r="K8" i="93"/>
  <c r="K6" i="93" s="1"/>
  <c r="K28" i="16" l="1"/>
  <c r="N28" i="16" s="1"/>
  <c r="K27" i="16"/>
  <c r="N27" i="16" s="1"/>
  <c r="K26" i="16"/>
  <c r="N26" i="16" s="1"/>
  <c r="K25" i="16"/>
  <c r="N25" i="16" s="1"/>
  <c r="K24" i="16"/>
  <c r="N24" i="16" s="1"/>
  <c r="K23" i="16"/>
  <c r="N23" i="16" s="1"/>
  <c r="K22" i="16"/>
  <c r="N22" i="16" s="1"/>
  <c r="K21" i="16"/>
  <c r="N21" i="16" s="1"/>
  <c r="K11" i="16"/>
  <c r="K10" i="16"/>
  <c r="K9" i="16"/>
  <c r="K8" i="16"/>
  <c r="K7" i="16"/>
  <c r="K6" i="16" l="1"/>
  <c r="K28" i="15"/>
  <c r="N28" i="15" s="1"/>
  <c r="K27" i="15"/>
  <c r="N27" i="15" s="1"/>
  <c r="K26" i="15"/>
  <c r="N26" i="15" s="1"/>
  <c r="K25" i="15"/>
  <c r="N25" i="15" s="1"/>
  <c r="K24" i="15"/>
  <c r="N24" i="15" s="1"/>
  <c r="K23" i="15"/>
  <c r="N23" i="15" s="1"/>
  <c r="K22" i="15"/>
  <c r="N22" i="15" s="1"/>
  <c r="K21" i="15"/>
  <c r="N21" i="15" s="1"/>
  <c r="K11" i="15"/>
  <c r="K10" i="15"/>
  <c r="K7" i="15" s="1"/>
  <c r="K9" i="15"/>
  <c r="K8" i="15"/>
  <c r="K28" i="13"/>
  <c r="N28" i="13" s="1"/>
  <c r="K27" i="13"/>
  <c r="N27" i="13" s="1"/>
  <c r="K26" i="13"/>
  <c r="N26" i="13" s="1"/>
  <c r="K25" i="13"/>
  <c r="N25" i="13" s="1"/>
  <c r="K24" i="13"/>
  <c r="N24" i="13" s="1"/>
  <c r="K23" i="13"/>
  <c r="N23" i="13" s="1"/>
  <c r="K22" i="13"/>
  <c r="N22" i="13" s="1"/>
  <c r="K21" i="13"/>
  <c r="N21" i="13" s="1"/>
  <c r="K11" i="13"/>
  <c r="K10" i="13"/>
  <c r="K7" i="13" s="1"/>
  <c r="K9" i="13"/>
  <c r="K8" i="13"/>
  <c r="K8" i="128"/>
  <c r="K9" i="128"/>
  <c r="K10" i="128"/>
  <c r="K11" i="128"/>
  <c r="K21" i="128"/>
  <c r="N21" i="128" s="1"/>
  <c r="K22" i="128"/>
  <c r="N22" i="128" s="1"/>
  <c r="K23" i="128"/>
  <c r="N23" i="128"/>
  <c r="K24" i="128"/>
  <c r="N24" i="128"/>
  <c r="K25" i="128"/>
  <c r="N25" i="128"/>
  <c r="K26" i="128"/>
  <c r="N26" i="128" s="1"/>
  <c r="K27" i="128"/>
  <c r="N27" i="128" s="1"/>
  <c r="K28" i="128"/>
  <c r="N28" i="128" s="1"/>
  <c r="K7" i="128" l="1"/>
  <c r="K6" i="128"/>
  <c r="K6" i="13"/>
  <c r="K6" i="15"/>
  <c r="K28" i="62"/>
  <c r="N28" i="62" s="1"/>
  <c r="K27" i="62"/>
  <c r="N27" i="62" s="1"/>
  <c r="K26" i="62"/>
  <c r="N26" i="62" s="1"/>
  <c r="K25" i="62"/>
  <c r="N25" i="62" s="1"/>
  <c r="K24" i="62"/>
  <c r="N24" i="62" s="1"/>
  <c r="K23" i="62"/>
  <c r="N23" i="62" s="1"/>
  <c r="K22" i="62"/>
  <c r="N22" i="62" s="1"/>
  <c r="K21" i="62"/>
  <c r="N21" i="62" s="1"/>
  <c r="K11" i="62"/>
  <c r="K7" i="62" s="1"/>
  <c r="K10" i="62"/>
  <c r="K9" i="62"/>
  <c r="K8" i="62"/>
  <c r="K6" i="62" l="1"/>
  <c r="K28" i="12"/>
  <c r="N28" i="12" s="1"/>
  <c r="K27" i="12"/>
  <c r="N27" i="12" s="1"/>
  <c r="K26" i="12"/>
  <c r="N26" i="12" s="1"/>
  <c r="K25" i="12"/>
  <c r="N25" i="12" s="1"/>
  <c r="K24" i="12"/>
  <c r="N24" i="12" s="1"/>
  <c r="K23" i="12"/>
  <c r="N23" i="12" s="1"/>
  <c r="K22" i="12"/>
  <c r="N22" i="12" s="1"/>
  <c r="K21" i="12"/>
  <c r="N21" i="12" s="1"/>
  <c r="K11" i="12"/>
  <c r="K10" i="12"/>
  <c r="K7" i="12" s="1"/>
  <c r="K9" i="12"/>
  <c r="K8" i="12"/>
  <c r="K6" i="12" l="1"/>
  <c r="K28" i="11"/>
  <c r="N28" i="11" s="1"/>
  <c r="K27" i="11"/>
  <c r="N27" i="11" s="1"/>
  <c r="K26" i="11"/>
  <c r="N26" i="11" s="1"/>
  <c r="K25" i="11"/>
  <c r="N25" i="11" s="1"/>
  <c r="K24" i="11"/>
  <c r="N24" i="11" s="1"/>
  <c r="K23" i="11"/>
  <c r="N23" i="11" s="1"/>
  <c r="K22" i="11"/>
  <c r="N22" i="11" s="1"/>
  <c r="K21" i="11"/>
  <c r="N21" i="11" s="1"/>
  <c r="K11" i="11"/>
  <c r="K10" i="11"/>
  <c r="K7" i="11" s="1"/>
  <c r="K9" i="11"/>
  <c r="K8" i="11"/>
  <c r="K6" i="11" l="1"/>
  <c r="K28" i="120"/>
  <c r="N28" i="120" s="1"/>
  <c r="K27" i="120"/>
  <c r="N27" i="120" s="1"/>
  <c r="K26" i="120"/>
  <c r="N26" i="120" s="1"/>
  <c r="K25" i="120"/>
  <c r="N25" i="120" s="1"/>
  <c r="K24" i="120"/>
  <c r="N24" i="120" s="1"/>
  <c r="K23" i="120"/>
  <c r="N23" i="120" s="1"/>
  <c r="K22" i="120"/>
  <c r="N22" i="120" s="1"/>
  <c r="K21" i="120"/>
  <c r="N21" i="120" s="1"/>
  <c r="K11" i="120"/>
  <c r="K10" i="120"/>
  <c r="K9" i="120"/>
  <c r="K8" i="120"/>
  <c r="K7" i="120" l="1"/>
  <c r="K6" i="120"/>
  <c r="K28" i="92"/>
  <c r="N28" i="92" s="1"/>
  <c r="K27" i="92"/>
  <c r="N27" i="92" s="1"/>
  <c r="K26" i="92"/>
  <c r="N26" i="92" s="1"/>
  <c r="K25" i="92"/>
  <c r="N25" i="92" s="1"/>
  <c r="K24" i="92"/>
  <c r="N24" i="92" s="1"/>
  <c r="K23" i="92"/>
  <c r="N23" i="92" s="1"/>
  <c r="K22" i="92"/>
  <c r="N22" i="92" s="1"/>
  <c r="K21" i="92"/>
  <c r="N21" i="92" s="1"/>
  <c r="K11" i="92"/>
  <c r="K10" i="92"/>
  <c r="K7" i="92" s="1"/>
  <c r="K9" i="92"/>
  <c r="K8" i="92"/>
  <c r="K6" i="92" s="1"/>
  <c r="K28" i="8" l="1"/>
  <c r="N28" i="8" s="1"/>
  <c r="K27" i="8"/>
  <c r="N27" i="8" s="1"/>
  <c r="K26" i="8"/>
  <c r="N26" i="8" s="1"/>
  <c r="K25" i="8"/>
  <c r="N25" i="8" s="1"/>
  <c r="K24" i="8"/>
  <c r="N24" i="8" s="1"/>
  <c r="N23" i="8"/>
  <c r="K23" i="8"/>
  <c r="N22" i="8"/>
  <c r="K21" i="8"/>
  <c r="N21" i="8" s="1"/>
  <c r="K11" i="8"/>
  <c r="K10" i="8"/>
  <c r="K9" i="8"/>
  <c r="K8" i="8"/>
  <c r="K6" i="8" l="1"/>
  <c r="K7" i="8"/>
  <c r="K28" i="91"/>
  <c r="N28" i="91" s="1"/>
  <c r="K27" i="91"/>
  <c r="N27" i="91" s="1"/>
  <c r="K26" i="91"/>
  <c r="N26" i="91" s="1"/>
  <c r="K25" i="91"/>
  <c r="N25" i="91" s="1"/>
  <c r="K24" i="91"/>
  <c r="N24" i="91" s="1"/>
  <c r="N23" i="91"/>
  <c r="K23" i="91"/>
  <c r="K22" i="91"/>
  <c r="N22" i="91" s="1"/>
  <c r="K21" i="91"/>
  <c r="N21" i="91" s="1"/>
  <c r="K11" i="91"/>
  <c r="K10" i="91"/>
  <c r="K7" i="91" s="1"/>
  <c r="K9" i="91"/>
  <c r="K8" i="91"/>
  <c r="K6" i="91" s="1"/>
  <c r="K28" i="135"/>
  <c r="N28" i="135" s="1"/>
  <c r="K27" i="135"/>
  <c r="N27" i="135" s="1"/>
  <c r="K26" i="135"/>
  <c r="N26" i="135" s="1"/>
  <c r="K25" i="135"/>
  <c r="N25" i="135" s="1"/>
  <c r="K24" i="135"/>
  <c r="N24" i="135" s="1"/>
  <c r="K23" i="135"/>
  <c r="N23" i="135" s="1"/>
  <c r="K22" i="135"/>
  <c r="N22" i="135" s="1"/>
  <c r="K21" i="135"/>
  <c r="N21" i="135" s="1"/>
  <c r="K11" i="135"/>
  <c r="K10" i="135"/>
  <c r="K7" i="135" s="1"/>
  <c r="K9" i="135"/>
  <c r="K8" i="135"/>
  <c r="K6" i="135" s="1"/>
  <c r="K28" i="102" l="1"/>
  <c r="N28" i="102" s="1"/>
  <c r="K27" i="102"/>
  <c r="N27" i="102" s="1"/>
  <c r="K26" i="102"/>
  <c r="N26" i="102" s="1"/>
  <c r="K25" i="102"/>
  <c r="N25" i="102" s="1"/>
  <c r="K24" i="102"/>
  <c r="N24" i="102" s="1"/>
  <c r="K23" i="102"/>
  <c r="N23" i="102" s="1"/>
  <c r="K22" i="102"/>
  <c r="N22" i="102" s="1"/>
  <c r="K21" i="102"/>
  <c r="N21" i="102" s="1"/>
  <c r="K11" i="102"/>
  <c r="K10" i="102"/>
  <c r="K7" i="102" s="1"/>
  <c r="K9" i="102"/>
  <c r="K8" i="102"/>
  <c r="K6" i="102" s="1"/>
  <c r="K28" i="103" l="1"/>
  <c r="N28" i="103" s="1"/>
  <c r="K27" i="103"/>
  <c r="N27" i="103" s="1"/>
  <c r="K26" i="103"/>
  <c r="N26" i="103" s="1"/>
  <c r="K25" i="103"/>
  <c r="N25" i="103" s="1"/>
  <c r="K24" i="103"/>
  <c r="N24" i="103" s="1"/>
  <c r="K23" i="103"/>
  <c r="N23" i="103" s="1"/>
  <c r="K22" i="103"/>
  <c r="N22" i="103" s="1"/>
  <c r="K21" i="103"/>
  <c r="N21" i="103" s="1"/>
  <c r="K11" i="103"/>
  <c r="K10" i="103"/>
  <c r="K7" i="103" s="1"/>
  <c r="K9" i="103"/>
  <c r="K8" i="103"/>
  <c r="K6" i="103" s="1"/>
  <c r="K28" i="133" l="1"/>
  <c r="N28" i="133" s="1"/>
  <c r="K27" i="133"/>
  <c r="N27" i="133" s="1"/>
  <c r="K26" i="133"/>
  <c r="N26" i="133" s="1"/>
  <c r="K25" i="133"/>
  <c r="N25" i="133" s="1"/>
  <c r="K24" i="133"/>
  <c r="N24" i="133" s="1"/>
  <c r="K23" i="133"/>
  <c r="N23" i="133" s="1"/>
  <c r="K22" i="133"/>
  <c r="N22" i="133" s="1"/>
  <c r="K21" i="133"/>
  <c r="N21" i="133" s="1"/>
  <c r="K11" i="133"/>
  <c r="K7" i="133" s="1"/>
  <c r="K10" i="133"/>
  <c r="K9" i="133"/>
  <c r="K8" i="133"/>
  <c r="K8" i="131"/>
  <c r="K6" i="131" s="1"/>
  <c r="K9" i="131"/>
  <c r="K10" i="131"/>
  <c r="K11" i="131"/>
  <c r="K21" i="131"/>
  <c r="N21" i="131" s="1"/>
  <c r="K22" i="131"/>
  <c r="N22" i="131" s="1"/>
  <c r="K23" i="131"/>
  <c r="N23" i="131" s="1"/>
  <c r="K24" i="131"/>
  <c r="N24" i="131" s="1"/>
  <c r="K25" i="131"/>
  <c r="N25" i="131" s="1"/>
  <c r="K26" i="131"/>
  <c r="N26" i="131" s="1"/>
  <c r="K27" i="131"/>
  <c r="N27" i="131" s="1"/>
  <c r="K28" i="131"/>
  <c r="N28" i="131"/>
  <c r="K6" i="133" l="1"/>
  <c r="K7" i="131"/>
  <c r="K28" i="98"/>
  <c r="N28" i="98" s="1"/>
  <c r="K27" i="98"/>
  <c r="N27" i="98" s="1"/>
  <c r="K26" i="98"/>
  <c r="N26" i="98" s="1"/>
  <c r="K25" i="98"/>
  <c r="N25" i="98" s="1"/>
  <c r="K24" i="98"/>
  <c r="N24" i="98" s="1"/>
  <c r="K23" i="98"/>
  <c r="N23" i="98" s="1"/>
  <c r="K22" i="98"/>
  <c r="N22" i="98" s="1"/>
  <c r="K21" i="98"/>
  <c r="N21" i="98" s="1"/>
  <c r="K11" i="98"/>
  <c r="K10" i="98"/>
  <c r="K7" i="98" s="1"/>
  <c r="K9" i="98"/>
  <c r="K8" i="98"/>
  <c r="K6" i="98" s="1"/>
  <c r="K28" i="48" l="1"/>
  <c r="N28" i="48" s="1"/>
  <c r="K27" i="48"/>
  <c r="N27" i="48" s="1"/>
  <c r="K26" i="48"/>
  <c r="N26" i="48" s="1"/>
  <c r="K25" i="48"/>
  <c r="N25" i="48" s="1"/>
  <c r="K24" i="48"/>
  <c r="N24" i="48" s="1"/>
  <c r="K23" i="48"/>
  <c r="N23" i="48" s="1"/>
  <c r="K22" i="48"/>
  <c r="N22" i="48" s="1"/>
  <c r="K21" i="48"/>
  <c r="N21" i="48" s="1"/>
  <c r="K11" i="48"/>
  <c r="K10" i="48"/>
  <c r="K9" i="48"/>
  <c r="K8" i="48"/>
  <c r="K6" i="48" s="1"/>
  <c r="K7" i="48"/>
  <c r="K28" i="72" l="1"/>
  <c r="N28" i="72" s="1"/>
  <c r="K27" i="72"/>
  <c r="N27" i="72" s="1"/>
  <c r="K26" i="72"/>
  <c r="N26" i="72" s="1"/>
  <c r="K25" i="72"/>
  <c r="N25" i="72" s="1"/>
  <c r="K24" i="72"/>
  <c r="N24" i="72" s="1"/>
  <c r="K23" i="72"/>
  <c r="N23" i="72" s="1"/>
  <c r="K22" i="72"/>
  <c r="N22" i="72" s="1"/>
  <c r="K21" i="72"/>
  <c r="N21" i="72" s="1"/>
  <c r="K11" i="72"/>
  <c r="K10" i="72"/>
  <c r="K9" i="72"/>
  <c r="K8" i="72"/>
  <c r="K6" i="72" s="1"/>
  <c r="K7" i="72" l="1"/>
  <c r="K28" i="46"/>
  <c r="N28" i="46" s="1"/>
  <c r="K27" i="46"/>
  <c r="N27" i="46" s="1"/>
  <c r="K26" i="46"/>
  <c r="N26" i="46" s="1"/>
  <c r="K25" i="46"/>
  <c r="N25" i="46" s="1"/>
  <c r="K24" i="46"/>
  <c r="N24" i="46" s="1"/>
  <c r="K23" i="46"/>
  <c r="N23" i="46" s="1"/>
  <c r="K22" i="46"/>
  <c r="N22" i="46" s="1"/>
  <c r="K21" i="46"/>
  <c r="N21" i="46" s="1"/>
  <c r="K11" i="46"/>
  <c r="K10" i="46"/>
  <c r="K9" i="46"/>
  <c r="K8" i="46"/>
  <c r="K6" i="46" l="1"/>
  <c r="K7" i="46"/>
  <c r="K28" i="119"/>
  <c r="N28" i="119" s="1"/>
  <c r="K27" i="119"/>
  <c r="N27" i="119" s="1"/>
  <c r="K26" i="119"/>
  <c r="N26" i="119" s="1"/>
  <c r="K25" i="119"/>
  <c r="N25" i="119" s="1"/>
  <c r="K24" i="119"/>
  <c r="N24" i="119" s="1"/>
  <c r="K23" i="119"/>
  <c r="N23" i="119" s="1"/>
  <c r="K22" i="119"/>
  <c r="N22" i="119" s="1"/>
  <c r="K21" i="119"/>
  <c r="N21" i="119" s="1"/>
  <c r="K11" i="119"/>
  <c r="K10" i="119"/>
  <c r="K7" i="119" s="1"/>
  <c r="K9" i="119"/>
  <c r="K8" i="119"/>
  <c r="K6" i="119" l="1"/>
  <c r="K28" i="118"/>
  <c r="N28" i="118" s="1"/>
  <c r="K27" i="118"/>
  <c r="N27" i="118" s="1"/>
  <c r="K26" i="118"/>
  <c r="N26" i="118" s="1"/>
  <c r="K25" i="118"/>
  <c r="N25" i="118" s="1"/>
  <c r="K24" i="118"/>
  <c r="N24" i="118" s="1"/>
  <c r="K23" i="118"/>
  <c r="N23" i="118" s="1"/>
  <c r="K22" i="118"/>
  <c r="N22" i="118" s="1"/>
  <c r="K21" i="118"/>
  <c r="N21" i="118" s="1"/>
  <c r="K11" i="118"/>
  <c r="K10" i="118"/>
  <c r="K9" i="118"/>
  <c r="K8" i="118"/>
  <c r="K6" i="118"/>
  <c r="K7" i="118" l="1"/>
  <c r="K28" i="97"/>
  <c r="N28" i="97" s="1"/>
  <c r="K27" i="97"/>
  <c r="N27" i="97" s="1"/>
  <c r="K26" i="97"/>
  <c r="N26" i="97" s="1"/>
  <c r="K25" i="97"/>
  <c r="N25" i="97" s="1"/>
  <c r="K24" i="97"/>
  <c r="N24" i="97" s="1"/>
  <c r="K23" i="97"/>
  <c r="N23" i="97" s="1"/>
  <c r="K22" i="97"/>
  <c r="N22" i="97" s="1"/>
  <c r="K21" i="97"/>
  <c r="N21" i="97" s="1"/>
  <c r="K11" i="97"/>
  <c r="K10" i="97"/>
  <c r="K9" i="97"/>
  <c r="K8" i="97"/>
  <c r="K6" i="97" l="1"/>
  <c r="K7" i="97"/>
  <c r="K28" i="43"/>
  <c r="N28" i="43" s="1"/>
  <c r="K27" i="43"/>
  <c r="N27" i="43" s="1"/>
  <c r="K26" i="43"/>
  <c r="N26" i="43" s="1"/>
  <c r="K25" i="43"/>
  <c r="N25" i="43" s="1"/>
  <c r="K24" i="43"/>
  <c r="N24" i="43" s="1"/>
  <c r="K23" i="43"/>
  <c r="N23" i="43" s="1"/>
  <c r="K22" i="43"/>
  <c r="N22" i="43" s="1"/>
  <c r="K21" i="43"/>
  <c r="N21" i="43" s="1"/>
  <c r="K11" i="43"/>
  <c r="K10" i="43"/>
  <c r="K9" i="43"/>
  <c r="K8" i="43"/>
  <c r="K7" i="43" l="1"/>
  <c r="K6" i="43"/>
  <c r="K28" i="81"/>
  <c r="N28" i="81" s="1"/>
  <c r="K27" i="81"/>
  <c r="N27" i="81" s="1"/>
  <c r="K26" i="81"/>
  <c r="N26" i="81" s="1"/>
  <c r="K25" i="81"/>
  <c r="N25" i="81" s="1"/>
  <c r="K24" i="81"/>
  <c r="N24" i="81" s="1"/>
  <c r="K23" i="81"/>
  <c r="N23" i="81" s="1"/>
  <c r="K22" i="81"/>
  <c r="N22" i="81" s="1"/>
  <c r="K21" i="81"/>
  <c r="N21" i="81" s="1"/>
  <c r="K7" i="81"/>
  <c r="K9" i="81"/>
  <c r="K6" i="81" s="1"/>
  <c r="K8" i="81"/>
  <c r="K28" i="69" l="1"/>
  <c r="N28" i="69" s="1"/>
  <c r="K27" i="69"/>
  <c r="N27" i="69" s="1"/>
  <c r="K26" i="69"/>
  <c r="N26" i="69" s="1"/>
  <c r="K25" i="69"/>
  <c r="N25" i="69" s="1"/>
  <c r="K24" i="69"/>
  <c r="N24" i="69" s="1"/>
  <c r="K23" i="69"/>
  <c r="N23" i="69" s="1"/>
  <c r="K22" i="69"/>
  <c r="N22" i="69" s="1"/>
  <c r="K21" i="69"/>
  <c r="N21" i="69" s="1"/>
  <c r="K11" i="69"/>
  <c r="K10" i="69"/>
  <c r="K9" i="69"/>
  <c r="K8" i="69"/>
  <c r="K28" i="130"/>
  <c r="N28" i="130" s="1"/>
  <c r="K27" i="130"/>
  <c r="N27" i="130" s="1"/>
  <c r="K26" i="130"/>
  <c r="N26" i="130" s="1"/>
  <c r="K25" i="130"/>
  <c r="N25" i="130" s="1"/>
  <c r="K24" i="130"/>
  <c r="N24" i="130" s="1"/>
  <c r="K23" i="130"/>
  <c r="N23" i="130" s="1"/>
  <c r="K22" i="130"/>
  <c r="N22" i="130" s="1"/>
  <c r="K21" i="130"/>
  <c r="N21" i="130" s="1"/>
  <c r="K11" i="130"/>
  <c r="K10" i="130"/>
  <c r="K9" i="130"/>
  <c r="K8" i="130"/>
  <c r="K7" i="130" l="1"/>
  <c r="K6" i="69"/>
  <c r="K6" i="130"/>
  <c r="K7" i="69"/>
  <c r="K28" i="117"/>
  <c r="N28" i="117" s="1"/>
  <c r="K27" i="117"/>
  <c r="N27" i="117" s="1"/>
  <c r="K26" i="117"/>
  <c r="N26" i="117" s="1"/>
  <c r="K25" i="117"/>
  <c r="N25" i="117" s="1"/>
  <c r="K24" i="117"/>
  <c r="N24" i="117" s="1"/>
  <c r="K23" i="117"/>
  <c r="N23" i="117" s="1"/>
  <c r="K22" i="117"/>
  <c r="N22" i="117" s="1"/>
  <c r="K21" i="117"/>
  <c r="N21" i="117" s="1"/>
  <c r="K11" i="117"/>
  <c r="K10" i="117"/>
  <c r="K7" i="117" s="1"/>
  <c r="K9" i="117"/>
  <c r="K8" i="117"/>
  <c r="K6" i="117" l="1"/>
  <c r="K28" i="39"/>
  <c r="N28" i="39" s="1"/>
  <c r="K27" i="39"/>
  <c r="N27" i="39" s="1"/>
  <c r="K26" i="39"/>
  <c r="N26" i="39" s="1"/>
  <c r="K25" i="39"/>
  <c r="N25" i="39" s="1"/>
  <c r="K24" i="39"/>
  <c r="N24" i="39" s="1"/>
  <c r="K23" i="39"/>
  <c r="N23" i="39" s="1"/>
  <c r="K22" i="39"/>
  <c r="N22" i="39" s="1"/>
  <c r="K21" i="39"/>
  <c r="N21" i="39" s="1"/>
  <c r="K7" i="39"/>
  <c r="K6" i="39"/>
  <c r="K28" i="38" l="1"/>
  <c r="N28" i="38" s="1"/>
  <c r="K27" i="38"/>
  <c r="N27" i="38" s="1"/>
  <c r="K26" i="38"/>
  <c r="N26" i="38" s="1"/>
  <c r="K25" i="38"/>
  <c r="N25" i="38" s="1"/>
  <c r="K24" i="38"/>
  <c r="N24" i="38" s="1"/>
  <c r="K23" i="38"/>
  <c r="N23" i="38" s="1"/>
  <c r="K22" i="38"/>
  <c r="N22" i="38" s="1"/>
  <c r="K21" i="38"/>
  <c r="N21" i="38" s="1"/>
  <c r="K11" i="38"/>
  <c r="K10" i="38"/>
  <c r="K9" i="38"/>
  <c r="K8" i="38"/>
  <c r="K8" i="77"/>
  <c r="K9" i="77"/>
  <c r="K10" i="77"/>
  <c r="K11" i="77"/>
  <c r="N21" i="77"/>
  <c r="K22" i="77"/>
  <c r="N22" i="77" s="1"/>
  <c r="K23" i="77"/>
  <c r="N23" i="77" s="1"/>
  <c r="K24" i="77"/>
  <c r="N24" i="77" s="1"/>
  <c r="K25" i="77"/>
  <c r="N25" i="77" s="1"/>
  <c r="K26" i="77"/>
  <c r="N26" i="77" s="1"/>
  <c r="K27" i="77"/>
  <c r="N27" i="77" s="1"/>
  <c r="K28" i="77"/>
  <c r="N28" i="77" s="1"/>
  <c r="K6" i="38" l="1"/>
  <c r="K6" i="77"/>
  <c r="K7" i="77"/>
  <c r="K7" i="38"/>
  <c r="K28" i="37"/>
  <c r="N28" i="37" s="1"/>
  <c r="K27" i="37"/>
  <c r="N27" i="37" s="1"/>
  <c r="K26" i="37"/>
  <c r="N26" i="37" s="1"/>
  <c r="K25" i="37"/>
  <c r="N25" i="37" s="1"/>
  <c r="K24" i="37"/>
  <c r="N24" i="37" s="1"/>
  <c r="K23" i="37"/>
  <c r="N23" i="37" s="1"/>
  <c r="K22" i="37"/>
  <c r="N22" i="37" s="1"/>
  <c r="K21" i="37"/>
  <c r="N21" i="37" s="1"/>
  <c r="K11" i="37"/>
  <c r="K10" i="37"/>
  <c r="K7" i="37" s="1"/>
  <c r="K9" i="37"/>
  <c r="K8" i="37"/>
  <c r="K6" i="37" l="1"/>
  <c r="K28" i="36"/>
  <c r="N28" i="36" s="1"/>
  <c r="K27" i="36"/>
  <c r="N27" i="36" s="1"/>
  <c r="K26" i="36"/>
  <c r="N26" i="36" s="1"/>
  <c r="K25" i="36"/>
  <c r="N25" i="36" s="1"/>
  <c r="K24" i="36"/>
  <c r="N24" i="36" s="1"/>
  <c r="K23" i="36"/>
  <c r="N23" i="36" s="1"/>
  <c r="K22" i="36"/>
  <c r="N22" i="36" s="1"/>
  <c r="K21" i="36"/>
  <c r="N21" i="36" s="1"/>
  <c r="K11" i="36"/>
  <c r="K10" i="36"/>
  <c r="K6" i="36"/>
  <c r="K7" i="36" l="1"/>
  <c r="K28" i="66"/>
  <c r="N28" i="66" s="1"/>
  <c r="K27" i="66"/>
  <c r="N27" i="66" s="1"/>
  <c r="K26" i="66"/>
  <c r="N26" i="66" s="1"/>
  <c r="K25" i="66"/>
  <c r="N25" i="66" s="1"/>
  <c r="K24" i="66"/>
  <c r="N24" i="66" s="1"/>
  <c r="K23" i="66"/>
  <c r="N23" i="66" s="1"/>
  <c r="K22" i="66"/>
  <c r="N22" i="66" s="1"/>
  <c r="K21" i="66"/>
  <c r="N21" i="66" s="1"/>
  <c r="K11" i="66"/>
  <c r="K10" i="66"/>
  <c r="K7" i="66" s="1"/>
  <c r="K9" i="66"/>
  <c r="K8" i="66"/>
  <c r="K6" i="66" s="1"/>
  <c r="K28" i="32" l="1"/>
  <c r="N28" i="32" s="1"/>
  <c r="K27" i="32"/>
  <c r="N27" i="32" s="1"/>
  <c r="K26" i="32"/>
  <c r="N26" i="32" s="1"/>
  <c r="K25" i="32"/>
  <c r="N25" i="32" s="1"/>
  <c r="K24" i="32"/>
  <c r="N24" i="32" s="1"/>
  <c r="K23" i="32"/>
  <c r="N23" i="32" s="1"/>
  <c r="K22" i="32"/>
  <c r="N22" i="32" s="1"/>
  <c r="K21" i="32"/>
  <c r="N21" i="32" s="1"/>
  <c r="K11" i="32"/>
  <c r="K7" i="32" s="1"/>
  <c r="K10" i="32"/>
  <c r="K9" i="32"/>
  <c r="K6" i="32" s="1"/>
  <c r="K8" i="32"/>
  <c r="K28" i="31" l="1"/>
  <c r="N28" i="31" s="1"/>
  <c r="K27" i="31"/>
  <c r="N27" i="31" s="1"/>
  <c r="K26" i="31"/>
  <c r="N26" i="31" s="1"/>
  <c r="K25" i="31"/>
  <c r="N25" i="31" s="1"/>
  <c r="K24" i="31"/>
  <c r="N24" i="31" s="1"/>
  <c r="K23" i="31"/>
  <c r="N23" i="31" s="1"/>
  <c r="K22" i="31"/>
  <c r="N22" i="31" s="1"/>
  <c r="K21" i="31"/>
  <c r="N21" i="31" s="1"/>
  <c r="K9" i="31"/>
  <c r="K6" i="31" s="1"/>
  <c r="K8" i="31"/>
  <c r="K7" i="31"/>
  <c r="K28" i="30" l="1"/>
  <c r="N28" i="30" s="1"/>
  <c r="K27" i="30"/>
  <c r="N27" i="30" s="1"/>
  <c r="K26" i="30"/>
  <c r="N26" i="30" s="1"/>
  <c r="K25" i="30"/>
  <c r="N25" i="30" s="1"/>
  <c r="K24" i="30"/>
  <c r="N24" i="30" s="1"/>
  <c r="K23" i="30"/>
  <c r="N23" i="30" s="1"/>
  <c r="K22" i="30"/>
  <c r="N22" i="30" s="1"/>
  <c r="K21" i="30"/>
  <c r="N21" i="30" s="1"/>
  <c r="K11" i="30"/>
  <c r="K10" i="30"/>
  <c r="K9" i="30"/>
  <c r="K8" i="30"/>
  <c r="K6" i="30" s="1"/>
  <c r="K7" i="30" l="1"/>
  <c r="K28" i="95"/>
  <c r="N28" i="95" s="1"/>
  <c r="K27" i="95"/>
  <c r="N27" i="95" s="1"/>
  <c r="K26" i="95"/>
  <c r="N26" i="95" s="1"/>
  <c r="K25" i="95"/>
  <c r="N25" i="95" s="1"/>
  <c r="K24" i="95"/>
  <c r="N24" i="95" s="1"/>
  <c r="K23" i="95"/>
  <c r="N23" i="95" s="1"/>
  <c r="K22" i="95"/>
  <c r="N22" i="95" s="1"/>
  <c r="K21" i="95"/>
  <c r="N21" i="95" s="1"/>
  <c r="K11" i="95"/>
  <c r="K10" i="95"/>
  <c r="K9" i="95"/>
  <c r="K8" i="95"/>
  <c r="K7" i="95"/>
  <c r="K6" i="95" l="1"/>
  <c r="K28" i="121"/>
  <c r="N28" i="121" s="1"/>
  <c r="K27" i="121"/>
  <c r="N27" i="121" s="1"/>
  <c r="K26" i="121"/>
  <c r="N26" i="121" s="1"/>
  <c r="K25" i="121"/>
  <c r="N25" i="121" s="1"/>
  <c r="K24" i="121"/>
  <c r="N24" i="121" s="1"/>
  <c r="K23" i="121"/>
  <c r="N23" i="121" s="1"/>
  <c r="K22" i="121"/>
  <c r="N22" i="121" s="1"/>
  <c r="K21" i="121"/>
  <c r="N21" i="121" s="1"/>
  <c r="K11" i="121"/>
  <c r="K10" i="121"/>
  <c r="K7" i="121" s="1"/>
  <c r="K9" i="121"/>
  <c r="K8" i="121"/>
  <c r="K6" i="121" s="1"/>
  <c r="K28" i="65" l="1"/>
  <c r="N28" i="65" s="1"/>
  <c r="K27" i="65"/>
  <c r="N27" i="65" s="1"/>
  <c r="K26" i="65"/>
  <c r="N26" i="65" s="1"/>
  <c r="K25" i="65"/>
  <c r="N25" i="65" s="1"/>
  <c r="K24" i="65"/>
  <c r="N24" i="65" s="1"/>
  <c r="K23" i="65"/>
  <c r="N23" i="65" s="1"/>
  <c r="K22" i="65"/>
  <c r="N22" i="65" s="1"/>
  <c r="K21" i="65"/>
  <c r="N21" i="65" s="1"/>
  <c r="K11" i="65"/>
  <c r="K10" i="65"/>
  <c r="K7" i="65" s="1"/>
  <c r="K9" i="65"/>
  <c r="K8" i="65"/>
  <c r="K6" i="65" l="1"/>
  <c r="K28" i="27"/>
  <c r="N28" i="27" s="1"/>
  <c r="K27" i="27"/>
  <c r="N27" i="27" s="1"/>
  <c r="K26" i="27"/>
  <c r="N26" i="27" s="1"/>
  <c r="K25" i="27"/>
  <c r="N25" i="27" s="1"/>
  <c r="K24" i="27"/>
  <c r="N24" i="27" s="1"/>
  <c r="K23" i="27"/>
  <c r="N23" i="27" s="1"/>
  <c r="K22" i="27"/>
  <c r="N22" i="27" s="1"/>
  <c r="K21" i="27"/>
  <c r="N21" i="27" s="1"/>
  <c r="K11" i="27"/>
  <c r="K10" i="27"/>
  <c r="K7" i="27" s="1"/>
  <c r="K9" i="27"/>
  <c r="K8" i="27"/>
  <c r="K6" i="27" l="1"/>
  <c r="K28" i="26"/>
  <c r="N28" i="26" s="1"/>
  <c r="K27" i="26"/>
  <c r="N27" i="26" s="1"/>
  <c r="K26" i="26"/>
  <c r="N26" i="26" s="1"/>
  <c r="K25" i="26"/>
  <c r="N25" i="26" s="1"/>
  <c r="K24" i="26"/>
  <c r="N24" i="26" s="1"/>
  <c r="K23" i="26"/>
  <c r="N23" i="26" s="1"/>
  <c r="K22" i="26"/>
  <c r="N22" i="26" s="1"/>
  <c r="K21" i="26"/>
  <c r="N21" i="26" s="1"/>
  <c r="K11" i="26"/>
  <c r="K9" i="26"/>
  <c r="K8" i="26"/>
  <c r="K7" i="26"/>
  <c r="K6" i="26"/>
  <c r="K28" i="80" l="1"/>
  <c r="N28" i="80" s="1"/>
  <c r="K27" i="80"/>
  <c r="N27" i="80" s="1"/>
  <c r="K26" i="80"/>
  <c r="N26" i="80" s="1"/>
  <c r="K25" i="80"/>
  <c r="N25" i="80" s="1"/>
  <c r="K24" i="80"/>
  <c r="N24" i="80" s="1"/>
  <c r="K23" i="80"/>
  <c r="N23" i="80" s="1"/>
  <c r="K22" i="80"/>
  <c r="N22" i="80" s="1"/>
  <c r="K21" i="80"/>
  <c r="N21" i="80" s="1"/>
  <c r="K11" i="80"/>
  <c r="K10" i="80"/>
  <c r="K9" i="80"/>
  <c r="K8" i="80"/>
  <c r="K6" i="80" s="1"/>
  <c r="K7" i="80" l="1"/>
  <c r="K28" i="63"/>
  <c r="N28" i="63" s="1"/>
  <c r="K27" i="63"/>
  <c r="N27" i="63" s="1"/>
  <c r="K26" i="63"/>
  <c r="N26" i="63" s="1"/>
  <c r="K25" i="63"/>
  <c r="N25" i="63" s="1"/>
  <c r="K24" i="63"/>
  <c r="N24" i="63" s="1"/>
  <c r="K23" i="63"/>
  <c r="N23" i="63" s="1"/>
  <c r="K22" i="63"/>
  <c r="N22" i="63" s="1"/>
  <c r="K21" i="63"/>
  <c r="N21" i="63" s="1"/>
  <c r="K11" i="63"/>
  <c r="K10" i="63"/>
  <c r="K7" i="63" s="1"/>
  <c r="K9" i="63"/>
  <c r="K8" i="63"/>
  <c r="K6" i="63" l="1"/>
  <c r="K28" i="17"/>
  <c r="N28" i="17" s="1"/>
  <c r="K27" i="17"/>
  <c r="N27" i="17" s="1"/>
  <c r="K26" i="17"/>
  <c r="N26" i="17" s="1"/>
  <c r="K25" i="17"/>
  <c r="N25" i="17" s="1"/>
  <c r="K24" i="17"/>
  <c r="N24" i="17" s="1"/>
  <c r="K23" i="17"/>
  <c r="N23" i="17" s="1"/>
  <c r="K22" i="17"/>
  <c r="N22" i="17" s="1"/>
  <c r="K21" i="17"/>
  <c r="N21" i="17" s="1"/>
  <c r="K11" i="17"/>
  <c r="K10" i="17"/>
  <c r="K7" i="17" s="1"/>
  <c r="K9" i="17"/>
  <c r="K8" i="17"/>
  <c r="K6" i="17" l="1"/>
  <c r="K8" i="116"/>
  <c r="K6" i="116" s="1"/>
  <c r="K9" i="116"/>
  <c r="K10" i="116"/>
  <c r="K7" i="116" s="1"/>
  <c r="K11" i="116"/>
  <c r="K21" i="116"/>
  <c r="N21" i="116"/>
  <c r="K22" i="116"/>
  <c r="N22" i="116"/>
  <c r="K23" i="116"/>
  <c r="N23" i="116"/>
  <c r="K24" i="116"/>
  <c r="N24" i="116" s="1"/>
  <c r="K25" i="116"/>
  <c r="N25" i="116"/>
  <c r="K26" i="116"/>
  <c r="N26" i="116" s="1"/>
  <c r="K27" i="116"/>
  <c r="N27" i="116"/>
  <c r="K28" i="116"/>
  <c r="N28" i="116" s="1"/>
  <c r="K28" i="2" l="1"/>
  <c r="N28" i="2" s="1"/>
  <c r="K27" i="2"/>
  <c r="N27" i="2" s="1"/>
  <c r="K26" i="2"/>
  <c r="N26" i="2" s="1"/>
  <c r="K25" i="2"/>
  <c r="N25" i="2" s="1"/>
  <c r="K24" i="2"/>
  <c r="N24" i="2" s="1"/>
  <c r="K23" i="2"/>
  <c r="N23" i="2" s="1"/>
  <c r="K22" i="2"/>
  <c r="N22" i="2" s="1"/>
  <c r="K21" i="2"/>
  <c r="N21" i="2" s="1"/>
  <c r="K11" i="2"/>
  <c r="K10" i="2"/>
  <c r="K7" i="2" s="1"/>
  <c r="K9" i="2"/>
  <c r="K8" i="2"/>
  <c r="N7" i="2"/>
  <c r="N6" i="2"/>
  <c r="K6" i="2" l="1"/>
  <c r="K10" i="111"/>
  <c r="K28" i="109" l="1"/>
  <c r="N28" i="109" s="1"/>
  <c r="K27" i="109"/>
  <c r="N27" i="109" s="1"/>
  <c r="K26" i="109"/>
  <c r="N26" i="109" s="1"/>
  <c r="K25" i="109"/>
  <c r="N25" i="109" s="1"/>
  <c r="K24" i="109"/>
  <c r="N24" i="109" s="1"/>
  <c r="K23" i="109"/>
  <c r="N23" i="109" s="1"/>
  <c r="K22" i="109"/>
  <c r="N22" i="109" s="1"/>
  <c r="K21" i="109"/>
  <c r="N21" i="109" s="1"/>
  <c r="K11" i="109"/>
  <c r="K10" i="109"/>
  <c r="K9" i="109"/>
  <c r="K8" i="109"/>
  <c r="K6" i="109" s="1"/>
  <c r="K7" i="109"/>
  <c r="K28" i="100" l="1"/>
  <c r="N28" i="100" s="1"/>
  <c r="K27" i="100"/>
  <c r="N27" i="100" s="1"/>
  <c r="K26" i="100"/>
  <c r="N26" i="100" s="1"/>
  <c r="K25" i="100"/>
  <c r="N25" i="100" s="1"/>
  <c r="K24" i="100"/>
  <c r="N24" i="100" s="1"/>
  <c r="K23" i="100"/>
  <c r="N23" i="100" s="1"/>
  <c r="K22" i="100"/>
  <c r="N22" i="100" s="1"/>
  <c r="K21" i="100"/>
  <c r="N21" i="100" s="1"/>
  <c r="K11" i="100"/>
  <c r="K10" i="100"/>
  <c r="K7" i="100" s="1"/>
  <c r="K9" i="100"/>
  <c r="K8" i="100"/>
  <c r="K6" i="100" s="1"/>
  <c r="K28" i="99" l="1"/>
  <c r="N28" i="99" s="1"/>
  <c r="K27" i="99"/>
  <c r="N27" i="99" s="1"/>
  <c r="K26" i="99"/>
  <c r="N26" i="99" s="1"/>
  <c r="K25" i="99"/>
  <c r="N25" i="99" s="1"/>
  <c r="K24" i="99"/>
  <c r="N24" i="99" s="1"/>
  <c r="K23" i="99"/>
  <c r="N23" i="99" s="1"/>
  <c r="K22" i="99"/>
  <c r="N22" i="99" s="1"/>
  <c r="K21" i="99"/>
  <c r="N21" i="99" s="1"/>
  <c r="K11" i="99"/>
  <c r="K7" i="99" s="1"/>
  <c r="K10" i="99"/>
  <c r="K9" i="99"/>
  <c r="K8" i="99"/>
  <c r="K6" i="99" s="1"/>
  <c r="K28" i="75"/>
  <c r="N28" i="75" s="1"/>
  <c r="K27" i="75"/>
  <c r="N27" i="75" s="1"/>
  <c r="K26" i="75"/>
  <c r="N26" i="75" s="1"/>
  <c r="K25" i="75"/>
  <c r="N25" i="75" s="1"/>
  <c r="K24" i="75"/>
  <c r="N24" i="75" s="1"/>
  <c r="K23" i="75"/>
  <c r="N23" i="75" s="1"/>
  <c r="K22" i="75"/>
  <c r="N22" i="75" s="1"/>
  <c r="K21" i="75"/>
  <c r="N21" i="75" s="1"/>
  <c r="K11" i="75"/>
  <c r="K10" i="75"/>
  <c r="K7" i="75" s="1"/>
  <c r="K9" i="75"/>
  <c r="K8" i="75"/>
  <c r="K6" i="75" s="1"/>
  <c r="K28" i="88" l="1"/>
  <c r="N28" i="88" s="1"/>
  <c r="K27" i="88"/>
  <c r="N27" i="88" s="1"/>
  <c r="K26" i="88"/>
  <c r="N26" i="88" s="1"/>
  <c r="K25" i="88"/>
  <c r="N25" i="88" s="1"/>
  <c r="K24" i="88"/>
  <c r="N24" i="88" s="1"/>
  <c r="K23" i="88"/>
  <c r="N23" i="88" s="1"/>
  <c r="K22" i="88"/>
  <c r="N22" i="88" s="1"/>
  <c r="K21" i="88"/>
  <c r="N21" i="88" s="1"/>
  <c r="K11" i="88"/>
  <c r="K10" i="88"/>
  <c r="K9" i="88"/>
  <c r="K8" i="88"/>
  <c r="K6" i="88" s="1"/>
  <c r="K7" i="88"/>
  <c r="K28" i="111" l="1"/>
  <c r="N28" i="111" s="1"/>
  <c r="K27" i="111"/>
  <c r="N27" i="111" s="1"/>
  <c r="K26" i="111"/>
  <c r="N26" i="111" s="1"/>
  <c r="K25" i="111"/>
  <c r="N25" i="111" s="1"/>
  <c r="K24" i="111"/>
  <c r="N24" i="111" s="1"/>
  <c r="K23" i="111"/>
  <c r="N23" i="111" s="1"/>
  <c r="K22" i="111"/>
  <c r="N22" i="111" s="1"/>
  <c r="K21" i="111"/>
  <c r="N21" i="111" s="1"/>
  <c r="K11" i="111"/>
  <c r="K9" i="111"/>
  <c r="K8" i="111"/>
  <c r="K7" i="111"/>
  <c r="K6" i="111"/>
  <c r="K28" i="84" l="1"/>
  <c r="N28" i="84" s="1"/>
  <c r="K27" i="84"/>
  <c r="N27" i="84" s="1"/>
  <c r="K26" i="84"/>
  <c r="N26" i="84" s="1"/>
  <c r="K25" i="84"/>
  <c r="N25" i="84" s="1"/>
  <c r="K24" i="84"/>
  <c r="N24" i="84" s="1"/>
  <c r="K23" i="84"/>
  <c r="N23" i="84" s="1"/>
  <c r="K22" i="84"/>
  <c r="N22" i="84" s="1"/>
  <c r="K21" i="84"/>
  <c r="N21" i="84" s="1"/>
  <c r="K11" i="84"/>
  <c r="K10" i="84"/>
  <c r="K9" i="84"/>
  <c r="K8" i="84"/>
  <c r="K7" i="84"/>
  <c r="K6" i="84"/>
  <c r="K28" i="101" l="1"/>
  <c r="N28" i="101" s="1"/>
  <c r="K27" i="101"/>
  <c r="N27" i="101" s="1"/>
  <c r="K26" i="101"/>
  <c r="N26" i="101" s="1"/>
  <c r="K25" i="101"/>
  <c r="N25" i="101" s="1"/>
  <c r="K24" i="101"/>
  <c r="N24" i="101" s="1"/>
  <c r="K23" i="101"/>
  <c r="N23" i="101" s="1"/>
  <c r="K22" i="101"/>
  <c r="N22" i="101" s="1"/>
  <c r="K21" i="101"/>
  <c r="N21" i="101" s="1"/>
  <c r="K11" i="101"/>
  <c r="K10" i="101"/>
  <c r="K9" i="101"/>
  <c r="K8" i="101"/>
  <c r="K6" i="101" s="1"/>
  <c r="K7" i="101" l="1"/>
  <c r="K28" i="42" l="1"/>
  <c r="N28" i="42" s="1"/>
  <c r="K27" i="42"/>
  <c r="N27" i="42" s="1"/>
  <c r="K26" i="42"/>
  <c r="N26" i="42" s="1"/>
  <c r="K25" i="42"/>
  <c r="N25" i="42" s="1"/>
  <c r="K24" i="42"/>
  <c r="N24" i="42" s="1"/>
  <c r="K23" i="42"/>
  <c r="N23" i="42" s="1"/>
  <c r="K22" i="42"/>
  <c r="N22" i="42" s="1"/>
  <c r="K21" i="42"/>
  <c r="N21" i="42" s="1"/>
  <c r="K11" i="42"/>
  <c r="K10" i="42"/>
  <c r="K9" i="42"/>
  <c r="K8" i="42"/>
  <c r="K7" i="42"/>
  <c r="K6" i="42" l="1"/>
  <c r="K28" i="47"/>
  <c r="N28" i="47" s="1"/>
  <c r="K27" i="47"/>
  <c r="N27" i="47" s="1"/>
  <c r="K26" i="47"/>
  <c r="N26" i="47" s="1"/>
  <c r="K25" i="47"/>
  <c r="N25" i="47" s="1"/>
  <c r="K24" i="47"/>
  <c r="N24" i="47" s="1"/>
  <c r="K23" i="47"/>
  <c r="N23" i="47" s="1"/>
  <c r="K22" i="47"/>
  <c r="N22" i="47" s="1"/>
  <c r="K21" i="47"/>
  <c r="N21" i="47" s="1"/>
  <c r="K11" i="47"/>
  <c r="K10" i="47"/>
  <c r="K9" i="47"/>
  <c r="K8" i="47"/>
  <c r="K7" i="47"/>
  <c r="K6" i="47"/>
  <c r="K28" i="61" l="1"/>
  <c r="N28" i="61" s="1"/>
  <c r="K27" i="61"/>
  <c r="N27" i="61" s="1"/>
  <c r="K26" i="61"/>
  <c r="N26" i="61" s="1"/>
  <c r="K25" i="61"/>
  <c r="N25" i="61" s="1"/>
  <c r="K24" i="61"/>
  <c r="N24" i="61" s="1"/>
  <c r="K23" i="61"/>
  <c r="N23" i="61" s="1"/>
  <c r="K22" i="61"/>
  <c r="N22" i="61" s="1"/>
  <c r="K21" i="61"/>
  <c r="N21" i="61" s="1"/>
  <c r="K11" i="61"/>
  <c r="K10" i="61"/>
  <c r="K7" i="61" s="1"/>
  <c r="K9" i="61"/>
  <c r="K8" i="61"/>
  <c r="K6" i="61"/>
  <c r="K28" i="5" l="1"/>
  <c r="N28" i="5" s="1"/>
  <c r="K27" i="5"/>
  <c r="N27" i="5" s="1"/>
  <c r="K26" i="5"/>
  <c r="N26" i="5" s="1"/>
  <c r="K25" i="5"/>
  <c r="N25" i="5" s="1"/>
  <c r="K24" i="5"/>
  <c r="N24" i="5" s="1"/>
  <c r="K23" i="5"/>
  <c r="N23" i="5" s="1"/>
  <c r="K22" i="5"/>
  <c r="N22" i="5" s="1"/>
  <c r="K21" i="5"/>
  <c r="N21" i="5" s="1"/>
  <c r="K11" i="5"/>
  <c r="K10" i="5"/>
  <c r="K9" i="5"/>
  <c r="K8" i="5"/>
  <c r="K6" i="5" s="1"/>
  <c r="K7" i="5" l="1"/>
  <c r="K28" i="6"/>
  <c r="N28" i="6" s="1"/>
  <c r="K27" i="6"/>
  <c r="N27" i="6" s="1"/>
  <c r="K26" i="6"/>
  <c r="N26" i="6" s="1"/>
  <c r="K25" i="6"/>
  <c r="N25" i="6" s="1"/>
  <c r="K24" i="6"/>
  <c r="N24" i="6" s="1"/>
  <c r="K23" i="6"/>
  <c r="N23" i="6" s="1"/>
  <c r="K22" i="6"/>
  <c r="N22" i="6" s="1"/>
  <c r="K21" i="6"/>
  <c r="N21" i="6" s="1"/>
  <c r="K11" i="6"/>
  <c r="K10" i="6"/>
  <c r="K7" i="6" s="1"/>
  <c r="K9" i="6"/>
  <c r="K8" i="6"/>
  <c r="K6" i="6" s="1"/>
</calcChain>
</file>

<file path=xl/sharedStrings.xml><?xml version="1.0" encoding="utf-8"?>
<sst xmlns="http://schemas.openxmlformats.org/spreadsheetml/2006/main" count="15829" uniqueCount="790">
  <si>
    <t>Daily Traffic Volume (AADT)</t>
  </si>
  <si>
    <t>STREET</t>
  </si>
  <si>
    <t>LOCATION</t>
  </si>
  <si>
    <t xml:space="preserve"> 1986</t>
  </si>
  <si>
    <t>1987</t>
  </si>
  <si>
    <t>A &amp; W BULB RD</t>
  </si>
  <si>
    <t>N OF GLADIOLUS DR</t>
  </si>
  <si>
    <t xml:space="preserve"> </t>
  </si>
  <si>
    <t>U/C</t>
  </si>
  <si>
    <t/>
  </si>
  <si>
    <t>ALABAMA RD</t>
  </si>
  <si>
    <t>N OF IMMOKALEE RD</t>
  </si>
  <si>
    <t>S OF HOMESTEAD RD</t>
  </si>
  <si>
    <t>BELL BLVD</t>
  </si>
  <si>
    <t>S OF LEELAND HEIGHTS BV</t>
  </si>
  <si>
    <t>ALICO RD</t>
  </si>
  <si>
    <t>E OF US 41</t>
  </si>
  <si>
    <t>E OF LEE RD</t>
  </si>
  <si>
    <t>W OF I - 75</t>
  </si>
  <si>
    <t>E OF I - 75</t>
  </si>
  <si>
    <t>E OF BEN HILL GRIFFIN PKWAY</t>
  </si>
  <si>
    <t>N OF CORKSCREW RD</t>
  </si>
  <si>
    <t>N/A</t>
  </si>
  <si>
    <t>ARROYAL ST</t>
  </si>
  <si>
    <t>N OF BONITA BEACH RD</t>
  </si>
  <si>
    <t>BABCOCK RD</t>
  </si>
  <si>
    <t>BALLARD RD</t>
  </si>
  <si>
    <t>W OF ORTIZ AV</t>
  </si>
  <si>
    <t>BARRETT RD</t>
  </si>
  <si>
    <t>S OF PINE ISLAND RD</t>
  </si>
  <si>
    <t>BASS RD</t>
  </si>
  <si>
    <t>N OF SUMMERLIN RD</t>
  </si>
  <si>
    <t>E OF BUSINESS 41</t>
  </si>
  <si>
    <t>E OF HART RD</t>
  </si>
  <si>
    <t>W OF WILLIAMSBURG DR</t>
  </si>
  <si>
    <t>E OF NALLE RD</t>
  </si>
  <si>
    <t>S OF ALICO RD</t>
  </si>
  <si>
    <t>BETH STACEY RD</t>
  </si>
  <si>
    <t>BONITA BEACH RD</t>
  </si>
  <si>
    <t>E OF VANDERBILT RD</t>
  </si>
  <si>
    <t>E OF ARROYAL RD</t>
  </si>
  <si>
    <t>W OF OLD 41 RD</t>
  </si>
  <si>
    <t>E OF OLD 41 RD</t>
  </si>
  <si>
    <t>W OF I-75</t>
  </si>
  <si>
    <t>BONITA GRANDE DR</t>
  </si>
  <si>
    <t>S OF BONITA BEACH RD</t>
  </si>
  <si>
    <t>E OF SUMMERLIN RD</t>
  </si>
  <si>
    <t>BOY SCOUT DR</t>
  </si>
  <si>
    <t>W OF US 41</t>
  </si>
  <si>
    <t>BRAMAN AVE</t>
  </si>
  <si>
    <t xml:space="preserve">BRANTLEY RD </t>
  </si>
  <si>
    <t>BRIARCLIFF RD</t>
  </si>
  <si>
    <t>BROADWAY (ESTERO)</t>
  </si>
  <si>
    <t>BROADWAY AVE</t>
  </si>
  <si>
    <t>S OF M.L.K. BLVD (SR 82)</t>
  </si>
  <si>
    <t>N OF SOLOMON AVE</t>
  </si>
  <si>
    <t>BROADWAY RD</t>
  </si>
  <si>
    <t>S OF ALVA BRIDGE</t>
  </si>
  <si>
    <t>BUCKINGHAM RD</t>
  </si>
  <si>
    <t>S OF PALM BEACH BLVD</t>
  </si>
  <si>
    <t>E OF ALVIN AVE</t>
  </si>
  <si>
    <t>BURNT STORE RD</t>
  </si>
  <si>
    <t>N OF PINE ISLAND RD</t>
  </si>
  <si>
    <t>S OF CHARLOTTE CO. LINE</t>
  </si>
  <si>
    <t>BUSINESS 41</t>
  </si>
  <si>
    <t>N OF EDISON BRIDGE</t>
  </si>
  <si>
    <t>N OF PONDELLA RD</t>
  </si>
  <si>
    <t>N OF POWELL DR</t>
  </si>
  <si>
    <t>N OF LAUREL DR</t>
  </si>
  <si>
    <t>CAPE CORAL PKWY</t>
  </si>
  <si>
    <t>E OF SKYLINE BLVD</t>
  </si>
  <si>
    <t>W OF PALM TREE</t>
  </si>
  <si>
    <t>W OF DEL PRADO PKWY</t>
  </si>
  <si>
    <t>W OF CAPE CORAL BR.</t>
  </si>
  <si>
    <t>CAPE CORAL BRIDGE</t>
  </si>
  <si>
    <t>CAPTIVA DR</t>
  </si>
  <si>
    <t>N OF BLIND PASS BRIDGE</t>
  </si>
  <si>
    <t>E OF BUCKINGHAM RD</t>
  </si>
  <si>
    <t>CHALLENGER BLVD</t>
  </si>
  <si>
    <t>S OF COLONIAL BV</t>
  </si>
  <si>
    <t>CHAMBERLIN PKWY</t>
  </si>
  <si>
    <t>S OF DANIELS PKWY</t>
  </si>
  <si>
    <t>CHIQUITA BLVD</t>
  </si>
  <si>
    <t>N OF SW 27TH ST</t>
  </si>
  <si>
    <t>COCONUT RD</t>
  </si>
  <si>
    <t>COLUMBUS BLVD</t>
  </si>
  <si>
    <t>CONSTITUTION BLVD</t>
  </si>
  <si>
    <t>COLLEGE PKWY</t>
  </si>
  <si>
    <t>E OF McGREGOR BLVD</t>
  </si>
  <si>
    <t>E OF WINKLER RD</t>
  </si>
  <si>
    <t>W OF SUMMERLIN RD</t>
  </si>
  <si>
    <t>E OF KENWOOD LN</t>
  </si>
  <si>
    <t>COLONIAL BLVD</t>
  </si>
  <si>
    <t>E OF FOWLER ST</t>
  </si>
  <si>
    <t>E OF METRO PKWY</t>
  </si>
  <si>
    <t>W OF SIX MILE PKWY</t>
  </si>
  <si>
    <t>W OF IMMOKALEE RD</t>
  </si>
  <si>
    <t>CORBETT RD</t>
  </si>
  <si>
    <t>CORKSCREW RD</t>
  </si>
  <si>
    <t>E OF I -  75</t>
  </si>
  <si>
    <t>W OF ALICO RD</t>
  </si>
  <si>
    <t>E OF ALICO RD</t>
  </si>
  <si>
    <t>CORTEZ BLVD</t>
  </si>
  <si>
    <t>CRYSTAL DR</t>
  </si>
  <si>
    <t>W OF METRO PKWY</t>
  </si>
  <si>
    <t>COUNTRY LAKES DR</t>
  </si>
  <si>
    <t>S OF TICE ST</t>
  </si>
  <si>
    <t>CYPRESS LAKE DR</t>
  </si>
  <si>
    <t>W OF SOUTH POINTE BLVD</t>
  </si>
  <si>
    <t>E OF SOUTH POINTE BLVD</t>
  </si>
  <si>
    <t>DANIELS PKWY</t>
  </si>
  <si>
    <t>W OF PLANTATION RD</t>
  </si>
  <si>
    <t>E OF SIX MILE PKWY</t>
  </si>
  <si>
    <t>E OF TREELINE DR</t>
  </si>
  <si>
    <t>E OF CHAMBERLIN PKWY</t>
  </si>
  <si>
    <t>S OF IMMOKALEE RD</t>
  </si>
  <si>
    <t>DANLEY RD</t>
  </si>
  <si>
    <t>DAVIS RD</t>
  </si>
  <si>
    <t>N OF McGREGOR BLVD</t>
  </si>
  <si>
    <t>DEL PRADO BLVD</t>
  </si>
  <si>
    <t>S OF SE 46TH LN</t>
  </si>
  <si>
    <t>S OF CORNWALLIS PKWY</t>
  </si>
  <si>
    <t>S OF EVEREST PKWY</t>
  </si>
  <si>
    <t>N OF VETERANS PKWY</t>
  </si>
  <si>
    <t>S OF CORAL POINT DR</t>
  </si>
  <si>
    <t>S OF HANCOCK PKWY</t>
  </si>
  <si>
    <t>E 21ST ST</t>
  </si>
  <si>
    <t>E OF JOEL BLVD</t>
  </si>
  <si>
    <t>EAST TERRY ST</t>
  </si>
  <si>
    <t>E OF OLD  41</t>
  </si>
  <si>
    <t>EDGEWOOD AVE</t>
  </si>
  <si>
    <t>W OF SHOEMAKER BLVD</t>
  </si>
  <si>
    <t>EDISON AVE</t>
  </si>
  <si>
    <t>W OF ROCKFILL RD</t>
  </si>
  <si>
    <t>W OF HIGHLAND AVE</t>
  </si>
  <si>
    <t>W OF FOWLER ST</t>
  </si>
  <si>
    <t>ESTERO BLVD</t>
  </si>
  <si>
    <t xml:space="preserve"> @ BIG CARLOS PASS BR.</t>
  </si>
  <si>
    <t>N OF AVE. PESCADORA</t>
  </si>
  <si>
    <t>N OF DENORA ST</t>
  </si>
  <si>
    <t>N OF VIRGINIA AVE</t>
  </si>
  <si>
    <t>ESTERO PKWY</t>
  </si>
  <si>
    <t>EVANS AVE</t>
  </si>
  <si>
    <t>N OF HANSON ST</t>
  </si>
  <si>
    <t>S OF HANSON ST</t>
  </si>
  <si>
    <t>N OF COLONIAL BLVD</t>
  </si>
  <si>
    <t>EVERGREEN RD</t>
  </si>
  <si>
    <t>W OF BUS 41</t>
  </si>
  <si>
    <t>FIDDLESTICKS BLVD</t>
  </si>
  <si>
    <t>FIRST ST</t>
  </si>
  <si>
    <t>E OF ALTAMONT AVE</t>
  </si>
  <si>
    <t>E OF EVANS AVE</t>
  </si>
  <si>
    <t>FORD ST</t>
  </si>
  <si>
    <t>S OF EDISON AVE</t>
  </si>
  <si>
    <t>FORUM BLVD</t>
  </si>
  <si>
    <t>FOWLER ST</t>
  </si>
  <si>
    <t>N OF AIRPORT RD</t>
  </si>
  <si>
    <t>GASPARILLA BLVD</t>
  </si>
  <si>
    <t>GLADIOLUS DR</t>
  </si>
  <si>
    <t>E OF SAN CARLOS BLVD</t>
  </si>
  <si>
    <t>E OF A&amp;W BULB RD</t>
  </si>
  <si>
    <t>GREENBRIAR BLVD</t>
  </si>
  <si>
    <t>W OF JOEL BLVD</t>
  </si>
  <si>
    <t>GUNNERY RD</t>
  </si>
  <si>
    <t>N OF LEE BLVD (CR 884)</t>
  </si>
  <si>
    <t>W OF BEAU DR</t>
  </si>
  <si>
    <t xml:space="preserve">     32800</t>
  </si>
  <si>
    <t>W OF MOODY RD</t>
  </si>
  <si>
    <t>W OF ORANGE GROVE BLVD</t>
  </si>
  <si>
    <t>W OF NE 24 AVE</t>
  </si>
  <si>
    <t>HANSON ST</t>
  </si>
  <si>
    <t>HART RD</t>
  </si>
  <si>
    <t>N OF BAYSHORE RD (SR 78)</t>
  </si>
  <si>
    <t>HERRON RD</t>
  </si>
  <si>
    <t>N\A</t>
  </si>
  <si>
    <t>HICKORY BLVD</t>
  </si>
  <si>
    <t>@ BONITA BEACH RD</t>
  </si>
  <si>
    <t>N OF MCLAUGHLIN BLVD</t>
  </si>
  <si>
    <t>@ NEW PASS BRIDGE</t>
  </si>
  <si>
    <t>HILL ST</t>
  </si>
  <si>
    <t>HOMESTEAD RD</t>
  </si>
  <si>
    <t xml:space="preserve"> @ WESTMINSTER RD</t>
  </si>
  <si>
    <t>S OF ARTHUR RD</t>
  </si>
  <si>
    <t>N OF IMMOKOLEE RD</t>
  </si>
  <si>
    <t>IDLEWILD ST</t>
  </si>
  <si>
    <t>N OF BUCKINGHAM RD</t>
  </si>
  <si>
    <t>E OF LEE BLVD</t>
  </si>
  <si>
    <t>E OF GRIFFIN RD</t>
  </si>
  <si>
    <t>E OF GUNNERY RD</t>
  </si>
  <si>
    <t>W OF HENDRY CO. LINE</t>
  </si>
  <si>
    <t xml:space="preserve">IMPERIAL PKWY </t>
  </si>
  <si>
    <t>N OF STRIKE LN</t>
  </si>
  <si>
    <t>IONA RD</t>
  </si>
  <si>
    <t>W OF McGREGOR BLVD</t>
  </si>
  <si>
    <t>ISLAND PARK RD</t>
  </si>
  <si>
    <t>JOEL BLVD (CR 884)</t>
  </si>
  <si>
    <t>E OF BELL BLVD</t>
  </si>
  <si>
    <t>JOHN MORRIS RD</t>
  </si>
  <si>
    <t>S OF SUMMERLIN RD</t>
  </si>
  <si>
    <t>KELLY RD</t>
  </si>
  <si>
    <t>W OF SAN CARLOS BLVD</t>
  </si>
  <si>
    <t>LAUREL DR</t>
  </si>
  <si>
    <t>LEE BLVD(CR 884)</t>
  </si>
  <si>
    <t>E OF IMMOKALEE RD</t>
  </si>
  <si>
    <t>W OF GUNNERY RD</t>
  </si>
  <si>
    <t>E OF SUNSHINE BLVD</t>
  </si>
  <si>
    <t>N OF LEELAND HEIGHTS</t>
  </si>
  <si>
    <t>LEE RD</t>
  </si>
  <si>
    <t>LEELAND HEIGHTS BLVD</t>
  </si>
  <si>
    <t>E OF RICHMOND AVE</t>
  </si>
  <si>
    <t>LEONARD BLVD</t>
  </si>
  <si>
    <t>S OF WESTGATE BLVD</t>
  </si>
  <si>
    <t>LINHART AVE</t>
  </si>
  <si>
    <t>LITTLETON RD</t>
  </si>
  <si>
    <t>W OF BUSINESS 41</t>
  </si>
  <si>
    <t>LUCKETT RD</t>
  </si>
  <si>
    <t>E OF I-75</t>
  </si>
  <si>
    <t>W OF CRANFORD AVE</t>
  </si>
  <si>
    <t>W OF ORTIZ AVE</t>
  </si>
  <si>
    <t>MAPLE DR</t>
  </si>
  <si>
    <t>MARSH AVE</t>
  </si>
  <si>
    <t>N OF PALM BEACH BLVD</t>
  </si>
  <si>
    <t>McGREGOR BLVD</t>
  </si>
  <si>
    <t>@ SANIBEL TOLL PLAZA</t>
  </si>
  <si>
    <t>E OF PORT COMFORT RD</t>
  </si>
  <si>
    <t>E OF DAVIS RD</t>
  </si>
  <si>
    <t>E OF KELLY RD</t>
  </si>
  <si>
    <t>S OF PINE RIDGE RD</t>
  </si>
  <si>
    <t>S OF CYPRESS LAKE DR</t>
  </si>
  <si>
    <t>S OF COLLEGE PKWY</t>
  </si>
  <si>
    <t>S OF WINKLER RD</t>
  </si>
  <si>
    <t>N OF WHISKEY CREEK DR</t>
  </si>
  <si>
    <t>S OF COLONIAL BLVD</t>
  </si>
  <si>
    <t>S OF HILL AVE</t>
  </si>
  <si>
    <t>N OF MANUELS DR</t>
  </si>
  <si>
    <t>E OF TREELINE AVE</t>
  </si>
  <si>
    <t>N OF SIX MILE PKWY</t>
  </si>
  <si>
    <t>N OF DANIELS PKWY</t>
  </si>
  <si>
    <t>N OF CRYSTAL DR</t>
  </si>
  <si>
    <t>N OF ARC WAY</t>
  </si>
  <si>
    <t>N OF WINKLER AVE</t>
  </si>
  <si>
    <t>MICHIGAN AVE</t>
  </si>
  <si>
    <t>E OF SEABOARD ST</t>
  </si>
  <si>
    <t>E OF VERONICA SHOEMAKER BLVD</t>
  </si>
  <si>
    <t>N OF M.L.K. BLVD (SR 82)</t>
  </si>
  <si>
    <t xml:space="preserve">MILWAUKEE BLVD </t>
  </si>
  <si>
    <t>E OF ALABAMA RD</t>
  </si>
  <si>
    <t>&lt; 100</t>
  </si>
  <si>
    <t>&lt;100</t>
  </si>
  <si>
    <t>E OF HOMESTEAD RD</t>
  </si>
  <si>
    <t>MOODY RD</t>
  </si>
  <si>
    <t>N OF HANCOCK BRIDGE PKWY</t>
  </si>
  <si>
    <t>MOORE AVE</t>
  </si>
  <si>
    <t>N OF SENTINELA BLVD</t>
  </si>
  <si>
    <t>NALLE RD</t>
  </si>
  <si>
    <t>N OF BAYSHORE RD</t>
  </si>
  <si>
    <t>NALLE GRADE RD</t>
  </si>
  <si>
    <t>W OF NALLE RD</t>
  </si>
  <si>
    <t>NEAL RD</t>
  </si>
  <si>
    <t>S OF ORANGE RIVER BLVD</t>
  </si>
  <si>
    <t>NORTH AIRPORT RD</t>
  </si>
  <si>
    <t>NORTH RIVER RD</t>
  </si>
  <si>
    <t>E OF SR 31</t>
  </si>
  <si>
    <t>W OF PARKINSON RD</t>
  </si>
  <si>
    <t>W OF HENDRY CO LINE</t>
  </si>
  <si>
    <t>OLD  41 RD</t>
  </si>
  <si>
    <t>N OF COLLIER CO LINE</t>
  </si>
  <si>
    <t xml:space="preserve">     8200</t>
  </si>
  <si>
    <t>N OF WEST TERRY ST</t>
  </si>
  <si>
    <t>S OF US 41</t>
  </si>
  <si>
    <t>OLGA RD</t>
  </si>
  <si>
    <t>ORANGE GROVE BLVD</t>
  </si>
  <si>
    <t>S OF HANCOCK BR. PKWY</t>
  </si>
  <si>
    <t>S OF PONDELLA RD</t>
  </si>
  <si>
    <t>ORANGE RIVER BLVD</t>
  </si>
  <si>
    <t>E OF STALEY RD</t>
  </si>
  <si>
    <t>ORIOLE RD</t>
  </si>
  <si>
    <t>ORTIZ AVE</t>
  </si>
  <si>
    <t>N OF BALLARD RD</t>
  </si>
  <si>
    <t>N OF TICE ST</t>
  </si>
  <si>
    <t>W OF ORTIZ BLVD</t>
  </si>
  <si>
    <t>W OF TICE STREET</t>
  </si>
  <si>
    <t>E OF ORTIZ BLVD</t>
  </si>
  <si>
    <t>W OF SR 31</t>
  </si>
  <si>
    <t>PALOMINO RD</t>
  </si>
  <si>
    <t>N OF DANIELS</t>
  </si>
  <si>
    <t>PAUL J DOHERTY PKWY</t>
  </si>
  <si>
    <t>PARK MEADOWS DR</t>
  </si>
  <si>
    <t>PENNSYLVANIA AVE</t>
  </si>
  <si>
    <t>W OF OLD 41</t>
  </si>
  <si>
    <t>PENZANCE BLVD</t>
  </si>
  <si>
    <t>W OF SIX MILE CYPRESS PKWY</t>
  </si>
  <si>
    <t>PERIWINKLE DR</t>
  </si>
  <si>
    <t>E OF CAUSEWAY RD</t>
  </si>
  <si>
    <t>W OF CAUSEWAY RD</t>
  </si>
  <si>
    <t>PINE ISLAND RD</t>
  </si>
  <si>
    <t xml:space="preserve"> @ MATLACHA PASS</t>
  </si>
  <si>
    <t>W OF DEL PRADO BLVD</t>
  </si>
  <si>
    <t>E OF PONDELLA RD</t>
  </si>
  <si>
    <t>E OF SW 19TH AVE</t>
  </si>
  <si>
    <t>PINE RIDGE RD</t>
  </si>
  <si>
    <t>S OF McGREGOR BLVD</t>
  </si>
  <si>
    <t>PLANTATION RD</t>
  </si>
  <si>
    <t>N OF SIX MILE CYPRESS</t>
  </si>
  <si>
    <t>PONDELLA RD</t>
  </si>
  <si>
    <t>E OF PINE ISLAND RD</t>
  </si>
  <si>
    <t>E OF ORANGE GROVE BLVD</t>
  </si>
  <si>
    <t>E OF BETMAR BLVD</t>
  </si>
  <si>
    <t>PUNTA RASSA RD</t>
  </si>
  <si>
    <t>PRICHETTE PKWY</t>
  </si>
  <si>
    <t>RANCHETTE RD</t>
  </si>
  <si>
    <t>S OF IDLEWILD ST</t>
  </si>
  <si>
    <t>RICH RD</t>
  </si>
  <si>
    <t>E OF SLATER RD</t>
  </si>
  <si>
    <t>RICHMOND AVE</t>
  </si>
  <si>
    <t>S OF W 9TH ST</t>
  </si>
  <si>
    <t>S OF W 14TH ST</t>
  </si>
  <si>
    <t>RIVER RANCH RD</t>
  </si>
  <si>
    <t>S OF CORKSCREW RD</t>
  </si>
  <si>
    <t>N END OF MANTAZAS BRIDGE</t>
  </si>
  <si>
    <t>SAN CARLOS BLVD</t>
  </si>
  <si>
    <t>S OF BAYSIDE BLVD</t>
  </si>
  <si>
    <t>S OF PRESCOTT ST</t>
  </si>
  <si>
    <t>SANIBEL /CAPTIVA RD</t>
  </si>
  <si>
    <t>W OF TARPON BAY RD</t>
  </si>
  <si>
    <t>SANIBEL CAUSEWAY</t>
  </si>
  <si>
    <t>TOLL PLAZA</t>
  </si>
  <si>
    <t>SANIBEL BLVD</t>
  </si>
  <si>
    <t>SANTA BARBARA BV</t>
  </si>
  <si>
    <t>S OF SW 22 TERR</t>
  </si>
  <si>
    <t>S OF SW 28 ST</t>
  </si>
  <si>
    <t>SHELL POINT BLVD</t>
  </si>
  <si>
    <t>N OF MCGREGOR BLVD</t>
  </si>
  <si>
    <t xml:space="preserve">SENTINELA BLVD </t>
  </si>
  <si>
    <t>E OF MOORE AVE</t>
  </si>
  <si>
    <t>VERONICA SHOEMAKER BL</t>
  </si>
  <si>
    <t>S OF PALM BEACH BV</t>
  </si>
  <si>
    <t xml:space="preserve">     7900</t>
  </si>
  <si>
    <t>SLATER RD</t>
  </si>
  <si>
    <t>SOUTH POINTE BLVD</t>
  </si>
  <si>
    <t>N OF CYPRESS LAKE DR</t>
  </si>
  <si>
    <t>SOLOMON BLVD</t>
  </si>
  <si>
    <t>SR 31</t>
  </si>
  <si>
    <t>S OF CHARLOTTE CO LINE</t>
  </si>
  <si>
    <t>STALEY RD</t>
  </si>
  <si>
    <t>STRINGFELLOW BLVD</t>
  </si>
  <si>
    <t>N OF CASTILE RD</t>
  </si>
  <si>
    <t>N OF AVENUE C</t>
  </si>
  <si>
    <t>N OF HOWARD RD</t>
  </si>
  <si>
    <t>SUMMERLIN RD</t>
  </si>
  <si>
    <t>E OF JOHN MORRIS RD</t>
  </si>
  <si>
    <t>E OF PINE RIDGE RD</t>
  </si>
  <si>
    <t>W OF WINKLER RD</t>
  </si>
  <si>
    <t>S OF PARK MEADOWS</t>
  </si>
  <si>
    <t>N OF MAPLE DR</t>
  </si>
  <si>
    <t>N OF BOY SCOUT DR</t>
  </si>
  <si>
    <t>SUNRISE BLVD</t>
  </si>
  <si>
    <t>SUNSHINE BLVD</t>
  </si>
  <si>
    <t>S OF LEE BLVD</t>
  </si>
  <si>
    <t>N OF W 12TH ST</t>
  </si>
  <si>
    <t>THREE OAKS PKWY</t>
  </si>
  <si>
    <t>TICE ST</t>
  </si>
  <si>
    <t>W OF I 75</t>
  </si>
  <si>
    <t>TREELINE AVE</t>
  </si>
  <si>
    <t>N OF AIRPORT TERMINAL</t>
  </si>
  <si>
    <t>12 ST W</t>
  </si>
  <si>
    <t>23RD ST SW</t>
  </si>
  <si>
    <t>US  41 (SR 45)</t>
  </si>
  <si>
    <t>NA</t>
  </si>
  <si>
    <t>S OF HICKORY DR</t>
  </si>
  <si>
    <t>N OF SANIBEL BLVD</t>
  </si>
  <si>
    <t>N OF ALICO RD</t>
  </si>
  <si>
    <t>N OF  ISLAND PARK RD</t>
  </si>
  <si>
    <t>N OF JAMAICA BAY WEST</t>
  </si>
  <si>
    <t>N OF SIX MILE CYPRESS PKWY</t>
  </si>
  <si>
    <t>N OF BRANTLEY RD</t>
  </si>
  <si>
    <t xml:space="preserve">   53300</t>
  </si>
  <si>
    <t>N OF SOUTH RD</t>
  </si>
  <si>
    <t>N OF N AIRPORT RD</t>
  </si>
  <si>
    <t>N OF NORTH KEY DR</t>
  </si>
  <si>
    <t>50000</t>
  </si>
  <si>
    <t>N OF HANCOCK BR. PWY</t>
  </si>
  <si>
    <t>N OF LITTLETON RD</t>
  </si>
  <si>
    <t>S OF CHARLOTTE CO.</t>
  </si>
  <si>
    <t>VANDERBILT RD</t>
  </si>
  <si>
    <t>VETERANS PKWY</t>
  </si>
  <si>
    <t>E OF SURFSIDE BLVD</t>
  </si>
  <si>
    <t>E OF CHIQUITA BLVD</t>
  </si>
  <si>
    <t>E OF SANTA BARBARA BLVD</t>
  </si>
  <si>
    <t>E OF COUNTRY CLUB BLVD</t>
  </si>
  <si>
    <t>AT  TOLL PLAZA</t>
  </si>
  <si>
    <t>VIA COCONUT</t>
  </si>
  <si>
    <t>S OF WILLIAMS RD</t>
  </si>
  <si>
    <t>WEST TERRY ST</t>
  </si>
  <si>
    <t>WESTGATE BLVD</t>
  </si>
  <si>
    <t>WHISKEY CREEK DR</t>
  </si>
  <si>
    <t>N OF COLLEGE PKWY</t>
  </si>
  <si>
    <t>WILLIAMS AVE</t>
  </si>
  <si>
    <t>N OF LEE BLVD</t>
  </si>
  <si>
    <t>WILLIAMS RD</t>
  </si>
  <si>
    <t>WINKLER AVE</t>
  </si>
  <si>
    <t>E OF MCGREGOR BLVD</t>
  </si>
  <si>
    <t>WINKLER RD</t>
  </si>
  <si>
    <t>WOODLAND BLVD</t>
  </si>
  <si>
    <t>W 6TH ST</t>
  </si>
  <si>
    <t>E OF WILLIAMS</t>
  </si>
  <si>
    <t>W 12TH ST</t>
  </si>
  <si>
    <t>W OF RICHMOND ST</t>
  </si>
  <si>
    <t>W 14TH ST</t>
  </si>
  <si>
    <t>N OF MILWAUKEE BLVD</t>
  </si>
  <si>
    <t>W OF BEN HILL GRIFFIN PKW</t>
  </si>
  <si>
    <t>S OF LAKEWOOD BLVD</t>
  </si>
  <si>
    <t>BAYSHORE RD (SR 78)</t>
  </si>
  <si>
    <t>S OF PELICAN COLONY BLVD</t>
  </si>
  <si>
    <t>S OF CEMETERY RD</t>
  </si>
  <si>
    <t>W OF BRIDGE</t>
  </si>
  <si>
    <t>E OF VIA COCONUT POINTE</t>
  </si>
  <si>
    <t>E OF PINE RIDGE</t>
  </si>
  <si>
    <t>E OF SUNNILAND BLVD</t>
  </si>
  <si>
    <t>N OF E 15TH ST</t>
  </si>
  <si>
    <t>N OF WILLIAMS</t>
  </si>
  <si>
    <t>CEMETERY RD</t>
  </si>
  <si>
    <t>MICHAEL RIPPE PKWY</t>
  </si>
  <si>
    <t>S OF SIX MILE CYPRESS PKWY</t>
  </si>
  <si>
    <t>N OF ESTERO PKWY</t>
  </si>
  <si>
    <t>N OF MATTHEWS RD</t>
  </si>
  <si>
    <t>E OF OVERLOOK DR</t>
  </si>
  <si>
    <t>S OF ESTERO PKWY</t>
  </si>
  <si>
    <t>BUSINESS 41 (SR 739)</t>
  </si>
  <si>
    <t>HANCOCK BRIDGE PKWY</t>
  </si>
  <si>
    <t>IMMOKALEE RD (SR 82)</t>
  </si>
  <si>
    <t>DR. M. L. KING BLVD (SR 82)</t>
  </si>
  <si>
    <t>McGREGOR BLVD (SR 867)</t>
  </si>
  <si>
    <t>METRO PKWY (SR 739)</t>
  </si>
  <si>
    <t>PALM BEACH BLVD (SR 80)</t>
  </si>
  <si>
    <t>PINE ISLAND RD (SR 78)</t>
  </si>
  <si>
    <t>SAN CARLOS BL</t>
  </si>
  <si>
    <t>SIX MILE CYPRESS PKWY</t>
  </si>
  <si>
    <t>N OF PARK MEADOWS</t>
  </si>
  <si>
    <t>AT SANIBEL TOLL PLAZA</t>
  </si>
  <si>
    <t>AT TOLL PLAZA</t>
  </si>
  <si>
    <t>EAST OF MERCHANTS CROSSING</t>
  </si>
  <si>
    <t>W OF HART RD</t>
  </si>
  <si>
    <t>N OF CONSTITUTION BLVD</t>
  </si>
  <si>
    <t>N OF ANDREA LN</t>
  </si>
  <si>
    <t>S OF TARA WOODS BLVD</t>
  </si>
  <si>
    <t>W OF GATEWAY BLVD</t>
  </si>
  <si>
    <t>S OF UNINVERSITY DR</t>
  </si>
  <si>
    <t>S OF BUCKINGHAM RD</t>
  </si>
  <si>
    <t>W OF NEW BRITTANY</t>
  </si>
  <si>
    <t>W OF TREELINE AVE</t>
  </si>
  <si>
    <t>E OF REFLECTION PKWY</t>
  </si>
  <si>
    <t>E OF CRANFORD AVE</t>
  </si>
  <si>
    <t>S OF COCONUT RD</t>
  </si>
  <si>
    <t>N OF OLD 41 RD</t>
  </si>
  <si>
    <t>S OF VICTORIA AVE</t>
  </si>
  <si>
    <t>N OF E 10TH ST</t>
  </si>
  <si>
    <t>SUNNILAND BLVD</t>
  </si>
  <si>
    <t>TERMINAL ACCESS RD</t>
  </si>
  <si>
    <t>S OF MORENO ST</t>
  </si>
  <si>
    <t>BEN HILL GRIFFIN</t>
  </si>
  <si>
    <t>PCS 1 - US 41 North of North Key Dr</t>
  </si>
  <si>
    <t>VPD</t>
  </si>
  <si>
    <t>Hour</t>
  </si>
  <si>
    <t>NB</t>
  </si>
  <si>
    <t>SB</t>
  </si>
  <si>
    <t>Total</t>
  </si>
  <si>
    <t>Month of Year</t>
  </si>
  <si>
    <t>Average</t>
  </si>
  <si>
    <t>Fraction</t>
  </si>
  <si>
    <t>Directional</t>
  </si>
  <si>
    <t>January</t>
  </si>
  <si>
    <t>Factor</t>
  </si>
  <si>
    <t>February</t>
  </si>
  <si>
    <t>AM</t>
  </si>
  <si>
    <t>March</t>
  </si>
  <si>
    <t>PM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</si>
  <si>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</si>
  <si>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</si>
  <si>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</si>
  <si>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</si>
  <si>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</si>
  <si>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</si>
  <si>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</si>
  <si>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</si>
  <si>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</si>
  <si>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Day of Week</t>
  </si>
  <si>
    <t>Design Hour Volume</t>
  </si>
  <si>
    <t>Sunday</t>
  </si>
  <si>
    <t>#</t>
  </si>
  <si>
    <t>Volume</t>
  </si>
  <si>
    <t>Date</t>
  </si>
  <si>
    <t>Monday</t>
  </si>
  <si>
    <t>Tuesday</t>
  </si>
  <si>
    <t>Wednesday</t>
  </si>
  <si>
    <t>Thursday</t>
  </si>
  <si>
    <t>Friday</t>
  </si>
  <si>
    <t>Saturday</t>
  </si>
  <si>
    <t>EB</t>
  </si>
  <si>
    <t>WB</t>
  </si>
  <si>
    <t>PCS 12 - Burnt Store Rd south of Charlotte County Line</t>
  </si>
  <si>
    <t>PCS 14 - Colonial Blvd east of Summerlin Rd</t>
  </si>
  <si>
    <t>PCS 16 - Old 41 Rd north of Collier County Line</t>
  </si>
  <si>
    <t>PCS 17 - Hancock Bridge Pkwy west of Beau Dr</t>
  </si>
  <si>
    <t>PCS 23 - US 41 north of Collier County Line</t>
  </si>
  <si>
    <t>PCS 30 - Daniels Pkwy west of Metro Pkwy</t>
  </si>
  <si>
    <t>PCS 38 - McGregor Blvd north of Kelly Rd</t>
  </si>
  <si>
    <t>PCS 96 - US 41 north of Boy Scout Dr</t>
  </si>
  <si>
    <t>High Hour</t>
  </si>
  <si>
    <t>DOW</t>
  </si>
  <si>
    <t>K Factor</t>
  </si>
  <si>
    <t>Peak Dir</t>
  </si>
  <si>
    <t>Dir Dist</t>
  </si>
  <si>
    <t>5pm-6pm</t>
  </si>
  <si>
    <t>4pm-5pm</t>
  </si>
  <si>
    <t>3pm-4pm</t>
  </si>
  <si>
    <t>12pm-1pm</t>
  </si>
  <si>
    <t>2pm-3pm</t>
  </si>
  <si>
    <t>1pm-2pm</t>
  </si>
  <si>
    <t>10am-11am</t>
  </si>
  <si>
    <t>11am-12pm</t>
  </si>
  <si>
    <t>6pm-7pm</t>
  </si>
  <si>
    <t>8am-9am</t>
  </si>
  <si>
    <t>9am-10am</t>
  </si>
  <si>
    <t>7am-8am</t>
  </si>
  <si>
    <t>9pm-10pm</t>
  </si>
  <si>
    <t>PCS 3 - Pine Island Rd at Matlacha</t>
  </si>
  <si>
    <t>PCS 5 - Palm Beach Blvd (SR 80) east of Verandah Blvd</t>
  </si>
  <si>
    <t>PCS 11 - Buckingham Rd south of SR 80</t>
  </si>
  <si>
    <t>PCS 13 - Cape Coral Pkwy east of Skyline Blvd</t>
  </si>
  <si>
    <t>PCS 20 - Dr. Martin Luther King, Jr. Blvd west of I-75</t>
  </si>
  <si>
    <t>PCS 27 - Stringfellow Rd north of Castille Rd</t>
  </si>
  <si>
    <t>PCS 28 - Fowler Street south of Moreno Ave</t>
  </si>
  <si>
    <t>6am-7am</t>
  </si>
  <si>
    <t>PCS 29 - McGregor Blvd north of Manuels Dr</t>
  </si>
  <si>
    <t>PCS 34 - Pondella Road east of Betmar Blvd</t>
  </si>
  <si>
    <t>PCS 35 - Summerlin Rd north of Park Meadows Dr</t>
  </si>
  <si>
    <t>PCS 40 - Del Prado Blvd south of Four Mile Cove Pkwy</t>
  </si>
  <si>
    <t>PCS 45 - Metro Pkwy north of Arc Way</t>
  </si>
  <si>
    <t>PCS 46 - Gladiolus Dr west of US 41</t>
  </si>
  <si>
    <t>PCS 47 - Summerlin Rd north of Gladiolus Dr</t>
  </si>
  <si>
    <t>PCS 49 - Pine Island Rd east of Pondella Rd</t>
  </si>
  <si>
    <t>PCS 50 - Veterans Pkwy west of Aviation Blvd</t>
  </si>
  <si>
    <t>PCS 55 - Santa Barbara Blvd south of Kamal Pkwy</t>
  </si>
  <si>
    <t>PCS 62 - Treeline Ave south of Pelican Preserve Blvd</t>
  </si>
  <si>
    <t>PCS 63 - Imperial Pkwy north of Strike Ln</t>
  </si>
  <si>
    <t>PCS 68 - Dr. Martin Luther King, Jr. Blvd east of I-75</t>
  </si>
  <si>
    <t>PCS 69 - Joel Blvd north of E 10th St</t>
  </si>
  <si>
    <t>PCS 70 - Corkscrew Rd west of Ben Hill Griffin Pkwy</t>
  </si>
  <si>
    <t>PCS 71 - Ben Hill Griffin Pkwy north of Estero Pkwy</t>
  </si>
  <si>
    <t>PCS 74 - Summerlin Rd north of Matthews Dr</t>
  </si>
  <si>
    <t>PCS 93 - US 41 south of Coconut Rd</t>
  </si>
  <si>
    <t>PCS 103 - US 41 south of Tara Woods Blvd</t>
  </si>
  <si>
    <t>PCS 25 - US 41 south of Hickory Dr</t>
  </si>
  <si>
    <t>PCS 39 - Gladiolus Dr east of A&amp;W Bulb Rd</t>
  </si>
  <si>
    <t>PCS 104 - Bayshore Rd west of Hart Rd</t>
  </si>
  <si>
    <t>DAVID AVE</t>
  </si>
  <si>
    <t>N of JOEL BLVD</t>
  </si>
  <si>
    <t>GATEWAY BLVD</t>
  </si>
  <si>
    <t>N OF GRIFFIN DR</t>
  </si>
  <si>
    <t>GRIFFIN DR</t>
  </si>
  <si>
    <t>S OF SR 82</t>
  </si>
  <si>
    <t>PCS 31 - Daniels Pkwy east of Six Mile Cypress Pkwy</t>
  </si>
  <si>
    <t>PCS 59 - Midfield Terminal Rd east of Treeline Ave</t>
  </si>
  <si>
    <t>PCS 120 - Sanibel Toll Plaza</t>
  </si>
  <si>
    <t>PCS 122 - Cape Coral Toll Plaza</t>
  </si>
  <si>
    <t>PCS 121 - Veterans Parkway at Toll Plaza</t>
  </si>
  <si>
    <t>PCS 2 - Del Prado Blvd north of Cornwallis Pkwy</t>
  </si>
  <si>
    <t>PCS 7 - Bonita Beach Rd east of Vanderbilt Rd</t>
  </si>
  <si>
    <t>PCS 48- Daniels Pkwy east of Chamberlin Pkwy</t>
  </si>
  <si>
    <t>PCS 72 - Three Oaks Pkwy south of Estero Pkwy</t>
  </si>
  <si>
    <t>PCS 95 - US 41 north of Andrea Ln</t>
  </si>
  <si>
    <t>N OF CORONADO PKWY</t>
  </si>
  <si>
    <t>S OF FOUR MILE COVE RD</t>
  </si>
  <si>
    <t>S OF BEACH PKWY</t>
  </si>
  <si>
    <t>W OF WINKLER AVE</t>
  </si>
  <si>
    <t>W OF COLONIAL BLVD</t>
  </si>
  <si>
    <t>PCS 53 - Alico Rd east of I-75</t>
  </si>
  <si>
    <t>PCS 41 - N Tamiami Trail (SR 739) north of Edison Bridge</t>
  </si>
  <si>
    <t>PCS 92 - US 41 North of Bonita Beach Rd</t>
  </si>
  <si>
    <t>S OF GRIFFIN</t>
  </si>
  <si>
    <t>RAY AVE</t>
  </si>
  <si>
    <t>N OF MEADOW RD</t>
  </si>
  <si>
    <t>VISCAYA PKWY</t>
  </si>
  <si>
    <t>W OF 13TH PL</t>
  </si>
  <si>
    <t>W OF NICHOLAS BLVD</t>
  </si>
  <si>
    <t>E OF 11TH CT</t>
  </si>
  <si>
    <t>W OF BUCKINGHAM RD</t>
  </si>
  <si>
    <t>W OF BROADWAY</t>
  </si>
  <si>
    <t>S OF CRYSTAL DR</t>
  </si>
  <si>
    <t>N  OF A&amp;W BULB RD</t>
  </si>
  <si>
    <t>S OF PINE RIDGE</t>
  </si>
  <si>
    <t>S OF COKSCREW RD</t>
  </si>
  <si>
    <t>E OF RACE TRACK RD</t>
  </si>
  <si>
    <t>W OF SPANISH WELLS</t>
  </si>
  <si>
    <t>E OF HICKORY BLVD</t>
  </si>
  <si>
    <t xml:space="preserve">2020 AADT = </t>
  </si>
  <si>
    <t>PCS 9 - US 41 North of Brantley Rd</t>
  </si>
  <si>
    <t>PCS 19 - Summerlin Rd east of Pine Ridge Rd</t>
  </si>
  <si>
    <t>PCS 21 - Immokalee Rd (SR 82) east of Gunnery Rd</t>
  </si>
  <si>
    <t>PCS 22 - Lee Boulevard west of Gunnery Rd</t>
  </si>
  <si>
    <t>PCS 37 - McGregor Blvd south of Pine Ridge Rd</t>
  </si>
  <si>
    <t>PCS 42 - Bonita Beach Rd west of Oakland Dr</t>
  </si>
  <si>
    <t>PCS 61 - Treeline Ave north of Termial Road</t>
  </si>
  <si>
    <t>PCS 73 - Cypress Lake Dr east of Overlook Dr</t>
  </si>
  <si>
    <t>PCS 81 - Cypress Lake  Dr east of South Pointe Blvd</t>
  </si>
  <si>
    <t>PCS 82 - Cypress Lake  Dr east of Reflections Blvd</t>
  </si>
  <si>
    <t>PCS 84 - Dr. Martin Luther King, Jr. Blvd east of Cranford St</t>
  </si>
  <si>
    <t>PCS 94 - US 41 north of Constitution Blvd</t>
  </si>
  <si>
    <t>PCS 97 - US 41 north of Winkler Ave</t>
  </si>
  <si>
    <t xml:space="preserve">PCS 109 - US 41 south of Jamica Bay </t>
  </si>
  <si>
    <t>PCS 110 - US 41 n of Alico Rd</t>
  </si>
  <si>
    <t>PCS 112 - Viscaya Pkwy w. of SE 13th Ave</t>
  </si>
  <si>
    <t>PCS 113 - Pine Island Rd w of Nicholas Pkwy</t>
  </si>
  <si>
    <t>PCS 114 - Cape Coral Pkwy e of SW 11th Ct</t>
  </si>
  <si>
    <t>PCS 119 - Fowler St s of SR 82</t>
  </si>
  <si>
    <t>PCS 44 - Estero Blvd n of Denora Blvd</t>
  </si>
  <si>
    <t>S OF JAMAICA BAY BLVD</t>
  </si>
  <si>
    <t>Notes:</t>
  </si>
  <si>
    <t>2) Low confidnece that equipment was working properly in previous years</t>
  </si>
  <si>
    <t>PCS 8 - San Carlos Blvd (SR 865) south of Prescott St</t>
  </si>
  <si>
    <t xml:space="preserve">2021 AADT = </t>
  </si>
  <si>
    <t>PCS 6 - Homestead Rd south of Westminster St</t>
  </si>
  <si>
    <t>10pm-11pm</t>
  </si>
  <si>
    <t>7pm-8pm</t>
  </si>
  <si>
    <t>8pm-9pm</t>
  </si>
  <si>
    <t>GILCHRIST AVE</t>
  </si>
  <si>
    <t>S OF 4TH STREET W</t>
  </si>
  <si>
    <t>1) PCS adjustment factor likely produced unusually high number</t>
  </si>
  <si>
    <t>Station #</t>
  </si>
  <si>
    <t>1985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</si>
  <si>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</si>
  <si>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</si>
  <si>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</si>
  <si>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</si>
  <si>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</si>
  <si>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</si>
  <si>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</si>
  <si>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</si>
  <si>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</si>
  <si>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</si>
  <si>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</si>
  <si>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</si>
  <si>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</si>
  <si>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</si>
  <si>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</si>
  <si>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</si>
  <si>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</si>
  <si>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</si>
  <si>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</si>
  <si>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</si>
  <si>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</si>
  <si>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</si>
  <si>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</si>
  <si>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</si>
  <si>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</si>
  <si>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</si>
  <si>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</si>
  <si>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</si>
  <si>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</si>
  <si>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</si>
  <si>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</si>
  <si>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</si>
  <si>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</si>
  <si>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</si>
  <si>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NB </t>
  </si>
  <si>
    <t>PCS 52 - Daniels Pkwy east of I-75</t>
  </si>
  <si>
    <t>PCS 64 - Bayshore Rd east of First St</t>
  </si>
  <si>
    <t>PCS 66 - Summerlin Rd south of FSW Pkwy</t>
  </si>
  <si>
    <t xml:space="preserve">Detector issues caused data inconsistancies, station removed for 2021 due to these inconsistancy. </t>
  </si>
  <si>
    <t>Column1</t>
  </si>
  <si>
    <t xml:space="preserve">2022 AADT = </t>
  </si>
  <si>
    <t>PCS 10 - Alico Road East of Three Oaks Pkwy</t>
  </si>
  <si>
    <t>PCS 18 - Six Mile Cypress Pkwy north of Winkler Rd</t>
  </si>
  <si>
    <t>PCS 36 - Summerlin Road east of John Morris Road</t>
  </si>
  <si>
    <t>PCS 43 - College Pkwy east of Winkler Rd</t>
  </si>
  <si>
    <t>11pm-12am</t>
  </si>
  <si>
    <t>PCS 116 Hancock Bridge Pkwy e of Orange Grove Blvd</t>
  </si>
  <si>
    <t>PCS 117 - Palm Beach Blvd w of Veronica Shoemaker Blvd</t>
  </si>
  <si>
    <t>2022</t>
  </si>
  <si>
    <t>Station</t>
  </si>
  <si>
    <t xml:space="preserve">Location </t>
  </si>
  <si>
    <t>US-41 (SR 45)</t>
  </si>
  <si>
    <t>COLONIAL BLVD (CR 884)</t>
  </si>
  <si>
    <t>CORKSCREW RD (CR 850)</t>
  </si>
  <si>
    <t>SIX MILE PKWY</t>
  </si>
  <si>
    <t>SUMMERLIN RD (CR 869)</t>
  </si>
  <si>
    <t>DR. M. L. KING JR BLVD (SR 82)</t>
  </si>
  <si>
    <t>LEE BLVD (SR 884)</t>
  </si>
  <si>
    <t>STRINGFELLOW RD</t>
  </si>
  <si>
    <t>McGREGOR BLVD (CR 867)</t>
  </si>
  <si>
    <t>TAMIAMI TRAIL (SR 739)</t>
  </si>
  <si>
    <t>METRO PKWY</t>
  </si>
  <si>
    <t>SANTA BARBARA BLVD</t>
  </si>
  <si>
    <t>MIDFIELD TERMINAL RD</t>
  </si>
  <si>
    <t>Imperial Pkwy</t>
  </si>
  <si>
    <t>Bayshore Rd</t>
  </si>
  <si>
    <t>Summerlin Rd</t>
  </si>
  <si>
    <t>Joel Blvd</t>
  </si>
  <si>
    <t>BEN HILL GRIFFIN PKWY</t>
  </si>
  <si>
    <t>Three Oaks Pkwy</t>
  </si>
  <si>
    <t>Cypress Lake Dr</t>
  </si>
  <si>
    <t>Colonial Blvd</t>
  </si>
  <si>
    <t>College Pkwy</t>
  </si>
  <si>
    <t>US  41</t>
  </si>
  <si>
    <t>Viscaya</t>
  </si>
  <si>
    <t>SR 78</t>
  </si>
  <si>
    <t>CC Pkwy</t>
  </si>
  <si>
    <t>Hancock</t>
  </si>
  <si>
    <t>SR 80</t>
  </si>
  <si>
    <t>Fowler</t>
  </si>
  <si>
    <t>Sanibel Toll Plaza</t>
  </si>
  <si>
    <t>Midpoint Toll Plaza</t>
  </si>
  <si>
    <t>Cape Toll Plaza</t>
  </si>
  <si>
    <t>Winkler</t>
  </si>
  <si>
    <t>Metro</t>
  </si>
  <si>
    <t>McGregor</t>
  </si>
  <si>
    <t>Bonita Bch</t>
  </si>
  <si>
    <t>Old 41</t>
  </si>
  <si>
    <t>Alabama Rd</t>
  </si>
  <si>
    <t>Alico Rd</t>
  </si>
  <si>
    <t>Bonita Beach Rd</t>
  </si>
  <si>
    <t>Corkscrew Rd</t>
  </si>
  <si>
    <t>Lee Blvd</t>
  </si>
  <si>
    <t>Pine Ridge Rd</t>
  </si>
  <si>
    <t>Stringfellow Rd</t>
  </si>
  <si>
    <t>Sunshine Blvd</t>
  </si>
  <si>
    <t>DelPrado Blvd</t>
  </si>
  <si>
    <t>Williams Ave</t>
  </si>
  <si>
    <t>Barrett Rd</t>
  </si>
  <si>
    <t>Colonial</t>
  </si>
  <si>
    <t>Metro Pkwy Ext</t>
  </si>
  <si>
    <t>Homestead</t>
  </si>
  <si>
    <t>AADT Equation</t>
  </si>
  <si>
    <t>PCS 1606 - Colonial Blvd West of Plantation Road</t>
  </si>
  <si>
    <t>PCS 2112 - Cape Coral Pkwy East of 6th Street</t>
  </si>
  <si>
    <t>E OF 6TH ST</t>
  </si>
  <si>
    <t xml:space="preserve">2023 AADT = </t>
  </si>
  <si>
    <t>PCS 15 - Corkscrew Rd west of I-75</t>
  </si>
  <si>
    <t>PCS 57 - Pine Island Rd @ SW 19th Ave</t>
  </si>
  <si>
    <t>2023 AADT =</t>
  </si>
  <si>
    <t>PCS 78 - Colonial Blvd west of Winkler Rd</t>
  </si>
  <si>
    <t>PCS 91 - Colonial Blvd West of Treeline Ave</t>
  </si>
  <si>
    <t xml:space="preserve">PCS 108 - Pine Island East of Merchants Crossing </t>
  </si>
  <si>
    <t>PCS 115 - Hancock Bridge Pkwy West of SE 24th Ave</t>
  </si>
  <si>
    <t>PCS 118 - Palm Beach Blvd W of Buckingham Rd</t>
  </si>
  <si>
    <t>PCS 123 - Winkler Ave W of Broadway</t>
  </si>
  <si>
    <t>PCS 124 - Winkler Ave E of Metro Pkwy</t>
  </si>
  <si>
    <t>PCS 126 - McGregor Blvd N of A&amp;W Bulb Rd</t>
  </si>
  <si>
    <t>PCS 128 - US-41 S Corkscrew Rd</t>
  </si>
  <si>
    <t>PCS 130 - Bonita Beach Rd E of Race Track Rd</t>
  </si>
  <si>
    <t>PCS 131 - Bonita Beach Rd W of Spanish Wells Blvd</t>
  </si>
  <si>
    <t>PCS 132 - Bonita Beach Rd W of Barefoot Beach Blvd</t>
  </si>
  <si>
    <t>PCS PCS - Metro Parkway south of Six Mile Cypress Parkway</t>
  </si>
  <si>
    <t>PCS 6104 - Homestead Road North of Beth Stacey Blvd</t>
  </si>
  <si>
    <t xml:space="preserve">SB </t>
  </si>
  <si>
    <t>2023</t>
  </si>
  <si>
    <t>12pm-1am</t>
  </si>
  <si>
    <t>PCS 125 - Metro Pkwy s of Crystal Dr</t>
  </si>
  <si>
    <t>1am-2am</t>
  </si>
  <si>
    <t>5am-6am</t>
  </si>
  <si>
    <t>Updated 5/29/2024</t>
  </si>
  <si>
    <t>Bell Blvd</t>
  </si>
  <si>
    <t>A &amp; W Bulb Rd</t>
  </si>
  <si>
    <t>Broadway St</t>
  </si>
  <si>
    <t>Estero Blvd</t>
  </si>
  <si>
    <t>Gladiolus Dr</t>
  </si>
  <si>
    <t>Hancock Bridge Pkwy</t>
  </si>
  <si>
    <t>Hart Rd</t>
  </si>
  <si>
    <t>Iona Rd</t>
  </si>
  <si>
    <t>Kelly Rd</t>
  </si>
  <si>
    <t>Laurel Dr</t>
  </si>
  <si>
    <t>Littleton Rd</t>
  </si>
  <si>
    <t>Milwaukee Blvd</t>
  </si>
  <si>
    <t>Nalle Rd</t>
  </si>
  <si>
    <t>N River Rd</t>
  </si>
  <si>
    <t>Pondella Rd</t>
  </si>
  <si>
    <t>Slater Rd</t>
  </si>
  <si>
    <t>Homestead Rd S</t>
  </si>
  <si>
    <t>Estero Pkwy</t>
  </si>
  <si>
    <t>Columbus Blvd</t>
  </si>
  <si>
    <t>6th St</t>
  </si>
  <si>
    <t>Greenbriar Blvd</t>
  </si>
  <si>
    <t>Moore Ave</t>
  </si>
  <si>
    <t>Sentinela Blvd</t>
  </si>
  <si>
    <t>Sunrise Blvd</t>
  </si>
  <si>
    <t>Imperial St</t>
  </si>
  <si>
    <t>John Morris Rd</t>
  </si>
  <si>
    <t>Ben Hill Griffin Pkwy</t>
  </si>
  <si>
    <t>PCS 133 - Old  US-41 S of Bernwood 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</si>
</sst>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.000"/>
    <numFmt numFmtId="166" formatCode="_(* #,##0_);_(* \(#,##0\);_(* &quot;-&quot;??_);_(@_)"/>
  </numFmts>
  <fonts count="46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0"/>
      <color indexed="8"/>
      <name val="Arial Narrow"/>
      <family val="2"/>
    </font>
    <font>
      <b/>
      <sz val="12"/>
      <name val="Arial Narrow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 Narrow"/>
      <family val="2"/>
    </font>
    <font>
      <sz val="11"/>
      <name val="Arial"/>
      <family val="2"/>
    </font>
    <font>
      <sz val="11"/>
      <color rgb="FF9C6500"/>
      <name val="Calibri"/>
      <family val="2"/>
      <scheme val="minor"/>
    </font>
    <font>
      <sz val="11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sz val="18"/>
      <color theme="1"/>
      <name val="Arial"/>
      <family val="2"/>
    </font>
    <font>
      <sz val="16"/>
      <color theme="1"/>
      <name val="Arial"/>
      <family val="2"/>
    </font>
    <font>
      <sz val="10"/>
      <color rgb="FF9C6500"/>
      <name val="Arial Narrow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sz val="10"/>
      <color theme="0"/>
      <name val="Arial Narrow"/>
      <family val="2"/>
    </font>
    <font>
      <sz val="8"/>
      <color theme="1"/>
      <name val="Calibri"/>
      <family val="2"/>
      <scheme val="minor"/>
    </font>
    <font>
      <sz val="11"/>
      <name val="Arial"/>
      <family val="2"/>
    </font>
    <font>
      <sz val="8"/>
      <name val="Calibri"/>
      <family val="2"/>
      <scheme val="minor"/>
    </font>
    <font>
      <sz val="8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6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16">
    <xf numFmtId="0" fontId="0" fillId="0" borderId="0"/>
    <xf numFmtId="0" fontId="8" fillId="0" borderId="0"/>
    <xf numFmtId="0" fontId="7" fillId="0" borderId="0"/>
    <xf numFmtId="0" fontId="22" fillId="5" borderId="0" applyNumberFormat="0" applyBorder="0" applyAlignment="0" applyProtection="0"/>
    <xf numFmtId="0" fontId="23" fillId="0" borderId="0" applyNumberFormat="0" applyFill="0" applyBorder="0" applyAlignment="0" applyProtection="0"/>
    <xf numFmtId="0" fontId="27" fillId="6" borderId="0" applyNumberFormat="0" applyBorder="0" applyAlignment="0" applyProtection="0"/>
    <xf numFmtId="9" fontId="28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43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9" fillId="0" borderId="0" xfId="0" applyFont="1" applyAlignment="1">
      <alignment horizontal="center"/>
    </xf>
    <xf numFmtId="0" fontId="9" fillId="0" borderId="0" xfId="0" applyFont="1"/>
    <xf numFmtId="1" fontId="9" fillId="0" borderId="0" xfId="0" applyNumberFormat="1" applyFont="1" applyAlignment="1">
      <alignment horizontal="center"/>
    </xf>
    <xf numFmtId="0" fontId="11" fillId="0" borderId="0" xfId="0" applyFont="1"/>
    <xf numFmtId="0" fontId="16" fillId="0" borderId="0" xfId="0" applyFont="1" applyAlignment="1">
      <alignment horizontal="right"/>
    </xf>
    <xf numFmtId="3" fontId="17" fillId="0" borderId="0" xfId="0" applyNumberFormat="1" applyFont="1"/>
    <xf numFmtId="0" fontId="16" fillId="0" borderId="0" xfId="0" applyFont="1"/>
    <xf numFmtId="0" fontId="18" fillId="3" borderId="6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/>
    </xf>
    <xf numFmtId="0" fontId="18" fillId="3" borderId="9" xfId="0" applyFont="1" applyFill="1" applyBorder="1" applyAlignment="1">
      <alignment horizontal="center" vertical="center" wrapText="1"/>
    </xf>
    <xf numFmtId="0" fontId="18" fillId="3" borderId="10" xfId="0" applyFont="1" applyFill="1" applyBorder="1" applyAlignment="1">
      <alignment horizontal="center" vertical="center" wrapText="1"/>
    </xf>
    <xf numFmtId="0" fontId="19" fillId="4" borderId="10" xfId="0" applyFont="1" applyFill="1" applyBorder="1" applyAlignment="1">
      <alignment horizontal="center" wrapText="1"/>
    </xf>
    <xf numFmtId="0" fontId="21" fillId="4" borderId="17" xfId="0" applyFont="1" applyFill="1" applyBorder="1" applyAlignment="1">
      <alignment horizontal="center" wrapText="1"/>
    </xf>
    <xf numFmtId="2" fontId="21" fillId="4" borderId="17" xfId="0" applyNumberFormat="1" applyFont="1" applyFill="1" applyBorder="1" applyAlignment="1">
      <alignment horizontal="center" wrapText="1"/>
    </xf>
    <xf numFmtId="0" fontId="21" fillId="4" borderId="10" xfId="0" applyFont="1" applyFill="1" applyBorder="1" applyAlignment="1">
      <alignment horizontal="center" wrapText="1"/>
    </xf>
    <xf numFmtId="0" fontId="14" fillId="0" borderId="0" xfId="0" applyFont="1"/>
    <xf numFmtId="0" fontId="18" fillId="3" borderId="17" xfId="0" applyFont="1" applyFill="1" applyBorder="1" applyAlignment="1">
      <alignment horizontal="center" vertical="center" wrapText="1"/>
    </xf>
    <xf numFmtId="14" fontId="19" fillId="4" borderId="10" xfId="0" applyNumberFormat="1" applyFont="1" applyFill="1" applyBorder="1" applyAlignment="1">
      <alignment horizontal="center" wrapText="1"/>
    </xf>
    <xf numFmtId="0" fontId="0" fillId="0" borderId="20" xfId="0" applyBorder="1"/>
    <xf numFmtId="165" fontId="21" fillId="4" borderId="10" xfId="0" applyNumberFormat="1" applyFont="1" applyFill="1" applyBorder="1" applyAlignment="1">
      <alignment horizontal="center" wrapText="1"/>
    </xf>
    <xf numFmtId="0" fontId="19" fillId="4" borderId="10" xfId="0" applyFont="1" applyFill="1" applyBorder="1" applyAlignment="1">
      <alignment horizontal="center" vertical="center" wrapText="1"/>
    </xf>
    <xf numFmtId="10" fontId="19" fillId="4" borderId="10" xfId="0" applyNumberFormat="1" applyFont="1" applyFill="1" applyBorder="1" applyAlignment="1">
      <alignment horizontal="center" vertical="center" wrapText="1"/>
    </xf>
    <xf numFmtId="3" fontId="19" fillId="4" borderId="10" xfId="0" applyNumberFormat="1" applyFont="1" applyFill="1" applyBorder="1" applyAlignment="1">
      <alignment horizontal="center" vertical="center" wrapText="1"/>
    </xf>
    <xf numFmtId="14" fontId="19" fillId="4" borderId="10" xfId="0" applyNumberFormat="1" applyFont="1" applyFill="1" applyBorder="1" applyAlignment="1">
      <alignment horizontal="center" vertical="center" wrapText="1"/>
    </xf>
    <xf numFmtId="4" fontId="19" fillId="4" borderId="10" xfId="0" applyNumberFormat="1" applyFont="1" applyFill="1" applyBorder="1" applyAlignment="1">
      <alignment horizontal="center" vertical="center" wrapText="1"/>
    </xf>
    <xf numFmtId="2" fontId="19" fillId="4" borderId="10" xfId="0" applyNumberFormat="1" applyFont="1" applyFill="1" applyBorder="1" applyAlignment="1">
      <alignment horizontal="center" vertical="center" wrapText="1"/>
    </xf>
    <xf numFmtId="3" fontId="19" fillId="4" borderId="10" xfId="0" applyNumberFormat="1" applyFont="1" applyFill="1" applyBorder="1" applyAlignment="1">
      <alignment horizontal="center" wrapText="1"/>
    </xf>
    <xf numFmtId="0" fontId="26" fillId="0" borderId="0" xfId="0" applyFont="1"/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0" fillId="0" borderId="5" xfId="0" applyBorder="1"/>
    <xf numFmtId="0" fontId="0" fillId="0" borderId="21" xfId="0" applyBorder="1"/>
    <xf numFmtId="0" fontId="0" fillId="0" borderId="22" xfId="0" applyBorder="1"/>
    <xf numFmtId="10" fontId="29" fillId="0" borderId="0" xfId="0" applyNumberFormat="1" applyFont="1" applyAlignment="1">
      <alignment horizontal="center"/>
    </xf>
    <xf numFmtId="0" fontId="0" fillId="2" borderId="8" xfId="0" applyFill="1" applyBorder="1" applyAlignment="1">
      <alignment horizontal="center"/>
    </xf>
    <xf numFmtId="10" fontId="19" fillId="4" borderId="10" xfId="6" applyNumberFormat="1" applyFont="1" applyFill="1" applyBorder="1" applyAlignment="1">
      <alignment horizontal="center" vertical="center" wrapText="1"/>
    </xf>
    <xf numFmtId="14" fontId="0" fillId="0" borderId="0" xfId="0" applyNumberFormat="1"/>
    <xf numFmtId="0" fontId="18" fillId="3" borderId="24" xfId="0" applyFont="1" applyFill="1" applyBorder="1" applyAlignment="1">
      <alignment horizontal="center" vertical="center" wrapText="1"/>
    </xf>
    <xf numFmtId="0" fontId="19" fillId="4" borderId="25" xfId="0" applyFont="1" applyFill="1" applyBorder="1" applyAlignment="1">
      <alignment horizontal="center" vertical="center" wrapText="1"/>
    </xf>
    <xf numFmtId="10" fontId="19" fillId="4" borderId="17" xfId="0" applyNumberFormat="1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9" fillId="0" borderId="21" xfId="0" applyFont="1" applyBorder="1"/>
    <xf numFmtId="0" fontId="9" fillId="0" borderId="21" xfId="0" applyFont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vertical="center"/>
    </xf>
    <xf numFmtId="0" fontId="19" fillId="4" borderId="17" xfId="0" applyFont="1" applyFill="1" applyBorder="1" applyAlignment="1">
      <alignment horizontal="center" vertical="center" wrapText="1"/>
    </xf>
    <xf numFmtId="2" fontId="19" fillId="4" borderId="17" xfId="0" applyNumberFormat="1" applyFont="1" applyFill="1" applyBorder="1" applyAlignment="1">
      <alignment horizontal="center" vertical="center" wrapText="1"/>
    </xf>
    <xf numFmtId="165" fontId="19" fillId="4" borderId="10" xfId="0" applyNumberFormat="1" applyFont="1" applyFill="1" applyBorder="1" applyAlignment="1">
      <alignment horizontal="center" vertical="center" wrapText="1"/>
    </xf>
    <xf numFmtId="0" fontId="32" fillId="2" borderId="7" xfId="0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26" fillId="0" borderId="2" xfId="0" applyFont="1" applyBorder="1"/>
    <xf numFmtId="0" fontId="35" fillId="0" borderId="0" xfId="0" applyFont="1" applyAlignment="1">
      <alignment horizontal="right"/>
    </xf>
    <xf numFmtId="0" fontId="35" fillId="0" borderId="0" xfId="0" applyFont="1"/>
    <xf numFmtId="0" fontId="26" fillId="0" borderId="3" xfId="0" applyFont="1" applyBorder="1"/>
    <xf numFmtId="0" fontId="26" fillId="0" borderId="4" xfId="0" applyFont="1" applyBorder="1"/>
    <xf numFmtId="0" fontId="26" fillId="0" borderId="1" xfId="0" applyFont="1" applyBorder="1"/>
    <xf numFmtId="0" fontId="26" fillId="0" borderId="5" xfId="0" applyFont="1" applyBorder="1"/>
    <xf numFmtId="0" fontId="30" fillId="0" borderId="0" xfId="0" applyFont="1"/>
    <xf numFmtId="3" fontId="31" fillId="0" borderId="0" xfId="0" applyNumberFormat="1" applyFont="1" applyAlignment="1">
      <alignment vertical="center"/>
    </xf>
    <xf numFmtId="0" fontId="12" fillId="0" borderId="4" xfId="0" applyFont="1" applyBorder="1"/>
    <xf numFmtId="0" fontId="12" fillId="0" borderId="1" xfId="0" applyFont="1" applyBorder="1"/>
    <xf numFmtId="0" fontId="12" fillId="0" borderId="1" xfId="0" quotePrefix="1" applyFont="1" applyBorder="1" applyAlignment="1">
      <alignment horizontal="center" wrapText="1"/>
    </xf>
    <xf numFmtId="164" fontId="12" fillId="0" borderId="1" xfId="0" applyNumberFormat="1" applyFont="1" applyBorder="1" applyAlignment="1">
      <alignment horizontal="right"/>
    </xf>
    <xf numFmtId="0" fontId="12" fillId="0" borderId="1" xfId="0" applyFont="1" applyBorder="1" applyAlignment="1">
      <alignment horizontal="right"/>
    </xf>
    <xf numFmtId="0" fontId="12" fillId="0" borderId="1" xfId="0" applyFon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0" fontId="9" fillId="0" borderId="2" xfId="0" applyFont="1" applyBorder="1"/>
    <xf numFmtId="0" fontId="9" fillId="0" borderId="3" xfId="0" applyFont="1" applyBorder="1" applyAlignment="1">
      <alignment horizontal="center"/>
    </xf>
    <xf numFmtId="0" fontId="10" fillId="0" borderId="2" xfId="4" applyFont="1" applyFill="1" applyBorder="1" applyAlignment="1"/>
    <xf numFmtId="0" fontId="10" fillId="0" borderId="0" xfId="4" applyFont="1" applyFill="1" applyBorder="1" applyAlignment="1"/>
    <xf numFmtId="0" fontId="10" fillId="0" borderId="0" xfId="4" applyFont="1" applyFill="1" applyBorder="1" applyAlignment="1">
      <alignment horizontal="center"/>
    </xf>
    <xf numFmtId="0" fontId="10" fillId="0" borderId="3" xfId="4" applyFont="1" applyFill="1" applyBorder="1" applyAlignment="1">
      <alignment horizontal="center"/>
    </xf>
    <xf numFmtId="0" fontId="36" fillId="0" borderId="0" xfId="5" applyFont="1" applyFill="1" applyBorder="1" applyAlignment="1">
      <alignment horizontal="center"/>
    </xf>
    <xf numFmtId="0" fontId="10" fillId="0" borderId="2" xfId="3" applyFont="1" applyFill="1" applyBorder="1" applyAlignment="1"/>
    <xf numFmtId="0" fontId="10" fillId="0" borderId="0" xfId="3" applyFont="1" applyFill="1" applyBorder="1" applyAlignment="1"/>
    <xf numFmtId="0" fontId="10" fillId="0" borderId="0" xfId="3" applyFont="1" applyFill="1" applyBorder="1" applyAlignment="1">
      <alignment horizontal="center"/>
    </xf>
    <xf numFmtId="0" fontId="10" fillId="0" borderId="0" xfId="0" applyFont="1"/>
    <xf numFmtId="0" fontId="10" fillId="0" borderId="0" xfId="5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0" fillId="0" borderId="3" xfId="3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164" fontId="10" fillId="0" borderId="0" xfId="0" applyNumberFormat="1" applyFont="1"/>
    <xf numFmtId="0" fontId="10" fillId="0" borderId="0" xfId="0" applyFont="1" applyAlignment="1">
      <alignment horizontal="right"/>
    </xf>
    <xf numFmtId="1" fontId="10" fillId="0" borderId="0" xfId="0" applyNumberFormat="1" applyFont="1" applyAlignment="1">
      <alignment horizontal="right"/>
    </xf>
    <xf numFmtId="0" fontId="9" fillId="0" borderId="4" xfId="0" applyFont="1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25" fillId="0" borderId="23" xfId="0" applyFont="1" applyBorder="1" applyAlignment="1">
      <alignment horizontal="left"/>
    </xf>
    <xf numFmtId="0" fontId="11" fillId="0" borderId="21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24" fillId="0" borderId="3" xfId="4" applyFont="1" applyFill="1" applyBorder="1" applyAlignment="1">
      <alignment horizontal="center"/>
    </xf>
    <xf numFmtId="0" fontId="9" fillId="0" borderId="2" xfId="0" applyFont="1" applyBorder="1" applyAlignment="1">
      <alignment horizontal="left"/>
    </xf>
    <xf numFmtId="0" fontId="24" fillId="0" borderId="3" xfId="3" applyFont="1" applyFill="1" applyBorder="1" applyAlignment="1">
      <alignment horizontal="center"/>
    </xf>
    <xf numFmtId="0" fontId="29" fillId="0" borderId="0" xfId="0" applyFont="1" applyAlignment="1">
      <alignment vertical="center"/>
    </xf>
    <xf numFmtId="0" fontId="41" fillId="0" borderId="5" xfId="0" applyFont="1" applyBorder="1" applyAlignment="1">
      <alignment horizontal="center" wrapText="1"/>
    </xf>
    <xf numFmtId="3" fontId="0" fillId="0" borderId="0" xfId="0" applyNumberFormat="1"/>
    <xf numFmtId="0" fontId="37" fillId="0" borderId="0" xfId="0" applyFont="1"/>
    <xf numFmtId="10" fontId="19" fillId="4" borderId="10" xfId="6" applyNumberFormat="1" applyFont="1" applyFill="1" applyBorder="1" applyAlignment="1">
      <alignment horizontal="center" wrapText="1"/>
    </xf>
    <xf numFmtId="0" fontId="37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3" fontId="17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0" fontId="19" fillId="4" borderId="17" xfId="0" applyFont="1" applyFill="1" applyBorder="1" applyAlignment="1">
      <alignment horizontal="center" wrapText="1"/>
    </xf>
    <xf numFmtId="2" fontId="19" fillId="4" borderId="17" xfId="0" applyNumberFormat="1" applyFont="1" applyFill="1" applyBorder="1" applyAlignment="1">
      <alignment horizontal="center" wrapText="1"/>
    </xf>
    <xf numFmtId="0" fontId="42" fillId="0" borderId="0" xfId="0" applyFont="1"/>
    <xf numFmtId="10" fontId="14" fillId="0" borderId="0" xfId="0" applyNumberFormat="1" applyFont="1"/>
    <xf numFmtId="0" fontId="13" fillId="0" borderId="21" xfId="0" applyFont="1" applyBorder="1" applyAlignment="1">
      <alignment horizontal="center"/>
    </xf>
    <xf numFmtId="0" fontId="39" fillId="0" borderId="0" xfId="0" applyFont="1" applyAlignment="1">
      <alignment vertical="center"/>
    </xf>
    <xf numFmtId="10" fontId="19" fillId="4" borderId="17" xfId="6" applyNumberFormat="1" applyFont="1" applyFill="1" applyBorder="1" applyAlignment="1">
      <alignment horizontal="center" vertical="center" wrapText="1"/>
    </xf>
    <xf numFmtId="165" fontId="19" fillId="4" borderId="10" xfId="0" applyNumberFormat="1" applyFont="1" applyFill="1" applyBorder="1" applyAlignment="1">
      <alignment horizontal="center" wrapText="1"/>
    </xf>
    <xf numFmtId="0" fontId="18" fillId="3" borderId="6" xfId="0" applyFont="1" applyFill="1" applyBorder="1" applyAlignment="1">
      <alignment horizontal="center" wrapText="1"/>
    </xf>
    <xf numFmtId="0" fontId="18" fillId="3" borderId="10" xfId="0" applyFont="1" applyFill="1" applyBorder="1" applyAlignment="1">
      <alignment horizontal="center" wrapText="1"/>
    </xf>
    <xf numFmtId="0" fontId="9" fillId="0" borderId="0" xfId="5" applyFont="1" applyFill="1" applyBorder="1" applyAlignment="1">
      <alignment horizontal="center"/>
    </xf>
    <xf numFmtId="0" fontId="19" fillId="4" borderId="6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43" fillId="0" borderId="0" xfId="9"/>
    <xf numFmtId="0" fontId="19" fillId="4" borderId="10" xfId="9" applyFont="1" applyFill="1" applyBorder="1" applyAlignment="1">
      <alignment horizontal="center" wrapText="1"/>
    </xf>
    <xf numFmtId="14" fontId="19" fillId="4" borderId="10" xfId="9" applyNumberFormat="1" applyFont="1" applyFill="1" applyBorder="1" applyAlignment="1">
      <alignment horizontal="center" wrapText="1"/>
    </xf>
    <xf numFmtId="10" fontId="19" fillId="4" borderId="10" xfId="9" applyNumberFormat="1" applyFont="1" applyFill="1" applyBorder="1" applyAlignment="1">
      <alignment horizontal="center" vertical="center" wrapText="1"/>
    </xf>
    <xf numFmtId="0" fontId="19" fillId="4" borderId="10" xfId="9" applyFont="1" applyFill="1" applyBorder="1" applyAlignment="1">
      <alignment horizontal="center" vertical="center" wrapText="1"/>
    </xf>
    <xf numFmtId="3" fontId="19" fillId="4" borderId="10" xfId="9" applyNumberFormat="1" applyFont="1" applyFill="1" applyBorder="1" applyAlignment="1">
      <alignment horizontal="center" vertical="center" wrapText="1"/>
    </xf>
    <xf numFmtId="14" fontId="19" fillId="4" borderId="10" xfId="9" applyNumberFormat="1" applyFont="1" applyFill="1" applyBorder="1" applyAlignment="1">
      <alignment horizontal="center" vertical="center" wrapText="1"/>
    </xf>
    <xf numFmtId="0" fontId="18" fillId="3" borderId="10" xfId="9" applyFont="1" applyFill="1" applyBorder="1" applyAlignment="1">
      <alignment horizontal="center" vertical="center" wrapText="1"/>
    </xf>
    <xf numFmtId="0" fontId="18" fillId="3" borderId="6" xfId="9" applyFont="1" applyFill="1" applyBorder="1" applyAlignment="1">
      <alignment horizontal="center" vertical="center" wrapText="1"/>
    </xf>
    <xf numFmtId="0" fontId="16" fillId="0" borderId="0" xfId="9" applyFont="1"/>
    <xf numFmtId="3" fontId="17" fillId="0" borderId="0" xfId="9" applyNumberFormat="1" applyFont="1"/>
    <xf numFmtId="0" fontId="16" fillId="0" borderId="0" xfId="9" applyFont="1" applyAlignment="1">
      <alignment horizontal="right"/>
    </xf>
    <xf numFmtId="0" fontId="5" fillId="0" borderId="0" xfId="10"/>
    <xf numFmtId="0" fontId="19" fillId="4" borderId="10" xfId="10" applyFont="1" applyFill="1" applyBorder="1" applyAlignment="1">
      <alignment horizontal="center" wrapText="1"/>
    </xf>
    <xf numFmtId="14" fontId="19" fillId="4" borderId="10" xfId="10" applyNumberFormat="1" applyFont="1" applyFill="1" applyBorder="1" applyAlignment="1">
      <alignment horizontal="center" wrapText="1"/>
    </xf>
    <xf numFmtId="10" fontId="19" fillId="4" borderId="10" xfId="10" applyNumberFormat="1" applyFont="1" applyFill="1" applyBorder="1" applyAlignment="1">
      <alignment horizontal="center" vertical="center" wrapText="1"/>
    </xf>
    <xf numFmtId="0" fontId="19" fillId="4" borderId="10" xfId="10" applyFont="1" applyFill="1" applyBorder="1" applyAlignment="1">
      <alignment horizontal="center" vertical="center" wrapText="1"/>
    </xf>
    <xf numFmtId="3" fontId="19" fillId="4" borderId="10" xfId="10" applyNumberFormat="1" applyFont="1" applyFill="1" applyBorder="1" applyAlignment="1">
      <alignment horizontal="center" vertical="center" wrapText="1"/>
    </xf>
    <xf numFmtId="14" fontId="19" fillId="4" borderId="10" xfId="10" applyNumberFormat="1" applyFont="1" applyFill="1" applyBorder="1" applyAlignment="1">
      <alignment horizontal="center" vertical="center" wrapText="1"/>
    </xf>
    <xf numFmtId="0" fontId="18" fillId="3" borderId="10" xfId="10" applyFont="1" applyFill="1" applyBorder="1" applyAlignment="1">
      <alignment horizontal="center" vertical="center" wrapText="1"/>
    </xf>
    <xf numFmtId="0" fontId="18" fillId="3" borderId="6" xfId="10" applyFont="1" applyFill="1" applyBorder="1" applyAlignment="1">
      <alignment horizontal="center" vertical="center" wrapText="1"/>
    </xf>
    <xf numFmtId="0" fontId="16" fillId="0" borderId="0" xfId="10" applyFont="1"/>
    <xf numFmtId="3" fontId="17" fillId="0" borderId="0" xfId="10" applyNumberFormat="1" applyFont="1"/>
    <xf numFmtId="0" fontId="16" fillId="0" borderId="0" xfId="10" applyFont="1" applyAlignment="1">
      <alignment horizontal="right"/>
    </xf>
    <xf numFmtId="0" fontId="4" fillId="0" borderId="0" xfId="11"/>
    <xf numFmtId="0" fontId="18" fillId="3" borderId="10" xfId="11" applyFont="1" applyFill="1" applyBorder="1" applyAlignment="1">
      <alignment horizontal="center" vertical="center" wrapText="1"/>
    </xf>
    <xf numFmtId="0" fontId="16" fillId="0" borderId="0" xfId="11" applyFont="1" applyAlignment="1">
      <alignment horizontal="right"/>
    </xf>
    <xf numFmtId="3" fontId="17" fillId="0" borderId="0" xfId="11" applyNumberFormat="1" applyFont="1"/>
    <xf numFmtId="0" fontId="16" fillId="0" borderId="0" xfId="11" applyFont="1"/>
    <xf numFmtId="0" fontId="19" fillId="4" borderId="10" xfId="11" applyFont="1" applyFill="1" applyBorder="1" applyAlignment="1">
      <alignment horizontal="center" vertical="center" wrapText="1"/>
    </xf>
    <xf numFmtId="0" fontId="18" fillId="3" borderId="6" xfId="11" applyFont="1" applyFill="1" applyBorder="1" applyAlignment="1">
      <alignment horizontal="center" vertical="center" wrapText="1"/>
    </xf>
    <xf numFmtId="10" fontId="19" fillId="4" borderId="10" xfId="11" applyNumberFormat="1" applyFont="1" applyFill="1" applyBorder="1" applyAlignment="1">
      <alignment horizontal="center" vertical="center" wrapText="1"/>
    </xf>
    <xf numFmtId="3" fontId="19" fillId="4" borderId="10" xfId="11" applyNumberFormat="1" applyFont="1" applyFill="1" applyBorder="1" applyAlignment="1">
      <alignment horizontal="center" vertical="center" wrapText="1"/>
    </xf>
    <xf numFmtId="0" fontId="19" fillId="4" borderId="10" xfId="11" applyFont="1" applyFill="1" applyBorder="1" applyAlignment="1">
      <alignment horizontal="center" wrapText="1"/>
    </xf>
    <xf numFmtId="14" fontId="19" fillId="4" borderId="10" xfId="11" applyNumberFormat="1" applyFont="1" applyFill="1" applyBorder="1" applyAlignment="1">
      <alignment horizontal="center" wrapText="1"/>
    </xf>
    <xf numFmtId="0" fontId="3" fillId="0" borderId="0" xfId="12"/>
    <xf numFmtId="0" fontId="19" fillId="4" borderId="10" xfId="12" applyFont="1" applyFill="1" applyBorder="1" applyAlignment="1">
      <alignment horizontal="center" wrapText="1"/>
    </xf>
    <xf numFmtId="14" fontId="19" fillId="4" borderId="10" xfId="12" applyNumberFormat="1" applyFont="1" applyFill="1" applyBorder="1" applyAlignment="1">
      <alignment horizontal="center" wrapText="1"/>
    </xf>
    <xf numFmtId="10" fontId="19" fillId="4" borderId="10" xfId="12" applyNumberFormat="1" applyFont="1" applyFill="1" applyBorder="1" applyAlignment="1">
      <alignment horizontal="center" vertical="center" wrapText="1"/>
    </xf>
    <xf numFmtId="0" fontId="19" fillId="4" borderId="10" xfId="12" applyFont="1" applyFill="1" applyBorder="1" applyAlignment="1">
      <alignment horizontal="center" vertical="center" wrapText="1"/>
    </xf>
    <xf numFmtId="3" fontId="19" fillId="4" borderId="10" xfId="12" applyNumberFormat="1" applyFont="1" applyFill="1" applyBorder="1" applyAlignment="1">
      <alignment horizontal="center" vertical="center" wrapText="1"/>
    </xf>
    <xf numFmtId="14" fontId="19" fillId="4" borderId="10" xfId="12" applyNumberFormat="1" applyFont="1" applyFill="1" applyBorder="1" applyAlignment="1">
      <alignment horizontal="center" vertical="center" wrapText="1"/>
    </xf>
    <xf numFmtId="0" fontId="18" fillId="3" borderId="10" xfId="12" applyFont="1" applyFill="1" applyBorder="1" applyAlignment="1">
      <alignment horizontal="center" vertical="center" wrapText="1"/>
    </xf>
    <xf numFmtId="0" fontId="18" fillId="3" borderId="6" xfId="12" applyFont="1" applyFill="1" applyBorder="1" applyAlignment="1">
      <alignment horizontal="center" vertical="center" wrapText="1"/>
    </xf>
    <xf numFmtId="0" fontId="16" fillId="0" borderId="0" xfId="12" applyFont="1"/>
    <xf numFmtId="3" fontId="17" fillId="0" borderId="0" xfId="12" applyNumberFormat="1" applyFont="1"/>
    <xf numFmtId="0" fontId="16" fillId="0" borderId="0" xfId="12" applyFont="1" applyAlignment="1">
      <alignment horizontal="right"/>
    </xf>
    <xf numFmtId="0" fontId="2" fillId="0" borderId="0" xfId="13"/>
    <xf numFmtId="0" fontId="18" fillId="3" borderId="10" xfId="13" applyFont="1" applyFill="1" applyBorder="1" applyAlignment="1">
      <alignment horizontal="center" vertical="center" wrapText="1"/>
    </xf>
    <xf numFmtId="0" fontId="16" fillId="0" borderId="0" xfId="13" applyFont="1" applyAlignment="1">
      <alignment horizontal="right"/>
    </xf>
    <xf numFmtId="3" fontId="17" fillId="0" borderId="0" xfId="13" applyNumberFormat="1" applyFont="1"/>
    <xf numFmtId="0" fontId="16" fillId="0" borderId="0" xfId="13" applyFont="1"/>
    <xf numFmtId="0" fontId="19" fillId="4" borderId="10" xfId="13" applyFont="1" applyFill="1" applyBorder="1" applyAlignment="1">
      <alignment horizontal="center" vertical="center" wrapText="1"/>
    </xf>
    <xf numFmtId="14" fontId="19" fillId="4" borderId="10" xfId="13" applyNumberFormat="1" applyFont="1" applyFill="1" applyBorder="1" applyAlignment="1">
      <alignment horizontal="center" vertical="center" wrapText="1"/>
    </xf>
    <xf numFmtId="0" fontId="18" fillId="3" borderId="6" xfId="13" applyFont="1" applyFill="1" applyBorder="1" applyAlignment="1">
      <alignment horizontal="center" vertical="center" wrapText="1"/>
    </xf>
    <xf numFmtId="10" fontId="19" fillId="4" borderId="10" xfId="13" applyNumberFormat="1" applyFont="1" applyFill="1" applyBorder="1" applyAlignment="1">
      <alignment horizontal="center" vertical="center" wrapText="1"/>
    </xf>
    <xf numFmtId="3" fontId="19" fillId="4" borderId="10" xfId="13" applyNumberFormat="1" applyFont="1" applyFill="1" applyBorder="1" applyAlignment="1">
      <alignment horizontal="center" vertical="center" wrapText="1"/>
    </xf>
    <xf numFmtId="0" fontId="19" fillId="4" borderId="10" xfId="13" applyFont="1" applyFill="1" applyBorder="1" applyAlignment="1">
      <alignment horizontal="center" wrapText="1"/>
    </xf>
    <xf numFmtId="14" fontId="19" fillId="4" borderId="10" xfId="13" applyNumberFormat="1" applyFont="1" applyFill="1" applyBorder="1" applyAlignment="1">
      <alignment horizontal="center" wrapText="1"/>
    </xf>
    <xf numFmtId="0" fontId="1" fillId="0" borderId="0" xfId="14"/>
    <xf numFmtId="0" fontId="18" fillId="3" borderId="10" xfId="14" applyFont="1" applyFill="1" applyBorder="1" applyAlignment="1">
      <alignment horizontal="center" vertical="center" wrapText="1"/>
    </xf>
    <xf numFmtId="0" fontId="16" fillId="0" borderId="0" xfId="14" applyFont="1" applyAlignment="1">
      <alignment horizontal="right"/>
    </xf>
    <xf numFmtId="3" fontId="17" fillId="0" borderId="0" xfId="14" applyNumberFormat="1" applyFont="1"/>
    <xf numFmtId="0" fontId="16" fillId="0" borderId="0" xfId="14" applyFont="1"/>
    <xf numFmtId="0" fontId="19" fillId="4" borderId="10" xfId="14" applyFont="1" applyFill="1" applyBorder="1" applyAlignment="1">
      <alignment horizontal="center" vertical="center" wrapText="1"/>
    </xf>
    <xf numFmtId="14" fontId="19" fillId="4" borderId="10" xfId="14" applyNumberFormat="1" applyFont="1" applyFill="1" applyBorder="1" applyAlignment="1">
      <alignment horizontal="center" vertical="center" wrapText="1"/>
    </xf>
    <xf numFmtId="0" fontId="18" fillId="3" borderId="6" xfId="14" applyFont="1" applyFill="1" applyBorder="1" applyAlignment="1">
      <alignment horizontal="center" vertical="center" wrapText="1"/>
    </xf>
    <xf numFmtId="10" fontId="19" fillId="4" borderId="10" xfId="14" applyNumberFormat="1" applyFont="1" applyFill="1" applyBorder="1" applyAlignment="1">
      <alignment horizontal="center" vertical="center" wrapText="1"/>
    </xf>
    <xf numFmtId="3" fontId="19" fillId="4" borderId="10" xfId="14" applyNumberFormat="1" applyFont="1" applyFill="1" applyBorder="1" applyAlignment="1">
      <alignment horizontal="center" vertical="center" wrapText="1"/>
    </xf>
    <xf numFmtId="0" fontId="19" fillId="4" borderId="10" xfId="14" applyFont="1" applyFill="1" applyBorder="1" applyAlignment="1">
      <alignment horizontal="center" wrapText="1"/>
    </xf>
    <xf numFmtId="14" fontId="19" fillId="4" borderId="10" xfId="14" applyNumberFormat="1" applyFont="1" applyFill="1" applyBorder="1" applyAlignment="1">
      <alignment horizontal="center" wrapText="1"/>
    </xf>
    <xf numFmtId="10" fontId="19" fillId="4" borderId="10" xfId="15" applyNumberFormat="1" applyFont="1" applyFill="1" applyBorder="1" applyAlignment="1">
      <alignment horizontal="center" wrapText="1"/>
    </xf>
    <xf numFmtId="0" fontId="18" fillId="3" borderId="10" xfId="14" applyFont="1" applyFill="1" applyBorder="1" applyAlignment="1">
      <alignment horizontal="center" wrapText="1"/>
    </xf>
    <xf numFmtId="0" fontId="19" fillId="4" borderId="17" xfId="14" applyFont="1" applyFill="1" applyBorder="1" applyAlignment="1">
      <alignment horizontal="center" wrapText="1"/>
    </xf>
    <xf numFmtId="2" fontId="19" fillId="4" borderId="17" xfId="14" applyNumberFormat="1" applyFont="1" applyFill="1" applyBorder="1" applyAlignment="1">
      <alignment horizontal="center" wrapText="1"/>
    </xf>
    <xf numFmtId="0" fontId="42" fillId="0" borderId="0" xfId="14" applyFont="1"/>
    <xf numFmtId="0" fontId="18" fillId="3" borderId="6" xfId="14" applyFont="1" applyFill="1" applyBorder="1" applyAlignment="1">
      <alignment horizontal="center" wrapText="1"/>
    </xf>
    <xf numFmtId="165" fontId="19" fillId="4" borderId="10" xfId="14" applyNumberFormat="1" applyFont="1" applyFill="1" applyBorder="1" applyAlignment="1">
      <alignment horizontal="center" wrapText="1"/>
    </xf>
    <xf numFmtId="0" fontId="19" fillId="4" borderId="0" xfId="0" applyFont="1" applyFill="1" applyAlignment="1">
      <alignment horizontal="center" vertical="center" wrapText="1"/>
    </xf>
    <xf numFmtId="14" fontId="19" fillId="4" borderId="0" xfId="0" applyNumberFormat="1" applyFont="1" applyFill="1" applyAlignment="1">
      <alignment horizontal="center" vertical="center" wrapText="1"/>
    </xf>
    <xf numFmtId="0" fontId="18" fillId="3" borderId="7" xfId="14" applyFont="1" applyFill="1" applyBorder="1" applyAlignment="1">
      <alignment horizontal="center" vertical="center" wrapText="1"/>
    </xf>
    <xf numFmtId="0" fontId="18" fillId="3" borderId="7" xfId="14" applyFont="1" applyFill="1" applyBorder="1" applyAlignment="1">
      <alignment horizontal="center" wrapText="1"/>
    </xf>
    <xf numFmtId="0" fontId="18" fillId="3" borderId="7" xfId="0" applyFont="1" applyFill="1" applyBorder="1" applyAlignment="1">
      <alignment horizontal="center" wrapText="1"/>
    </xf>
    <xf numFmtId="0" fontId="18" fillId="3" borderId="7" xfId="11" applyFont="1" applyFill="1" applyBorder="1" applyAlignment="1">
      <alignment horizontal="center" vertical="center" wrapText="1"/>
    </xf>
    <xf numFmtId="0" fontId="18" fillId="3" borderId="7" xfId="10" applyFont="1" applyFill="1" applyBorder="1" applyAlignment="1">
      <alignment horizontal="center" vertical="center" wrapText="1"/>
    </xf>
    <xf numFmtId="0" fontId="18" fillId="3" borderId="7" xfId="9" applyFont="1" applyFill="1" applyBorder="1" applyAlignment="1">
      <alignment horizontal="center" vertical="center" wrapText="1"/>
    </xf>
    <xf numFmtId="0" fontId="18" fillId="3" borderId="7" xfId="13" applyFont="1" applyFill="1" applyBorder="1" applyAlignment="1">
      <alignment horizontal="center" vertical="center" wrapText="1"/>
    </xf>
    <xf numFmtId="0" fontId="18" fillId="3" borderId="7" xfId="12" applyFont="1" applyFill="1" applyBorder="1" applyAlignment="1">
      <alignment horizontal="center" vertical="center" wrapText="1"/>
    </xf>
    <xf numFmtId="165" fontId="19" fillId="4" borderId="10" xfId="11" applyNumberFormat="1" applyFont="1" applyFill="1" applyBorder="1" applyAlignment="1">
      <alignment horizontal="center" wrapText="1"/>
    </xf>
    <xf numFmtId="165" fontId="19" fillId="4" borderId="10" xfId="10" applyNumberFormat="1" applyFont="1" applyFill="1" applyBorder="1" applyAlignment="1">
      <alignment horizontal="center" wrapText="1"/>
    </xf>
    <xf numFmtId="165" fontId="19" fillId="4" borderId="10" xfId="9" applyNumberFormat="1" applyFont="1" applyFill="1" applyBorder="1" applyAlignment="1">
      <alignment horizontal="center" wrapText="1"/>
    </xf>
    <xf numFmtId="165" fontId="19" fillId="4" borderId="10" xfId="13" applyNumberFormat="1" applyFont="1" applyFill="1" applyBorder="1" applyAlignment="1">
      <alignment horizontal="center" wrapText="1"/>
    </xf>
    <xf numFmtId="165" fontId="19" fillId="4" borderId="10" xfId="12" applyNumberFormat="1" applyFont="1" applyFill="1" applyBorder="1" applyAlignment="1">
      <alignment horizontal="center" wrapText="1"/>
    </xf>
    <xf numFmtId="0" fontId="19" fillId="4" borderId="17" xfId="11" applyFont="1" applyFill="1" applyBorder="1" applyAlignment="1">
      <alignment horizontal="center" wrapText="1"/>
    </xf>
    <xf numFmtId="2" fontId="19" fillId="4" borderId="17" xfId="11" applyNumberFormat="1" applyFont="1" applyFill="1" applyBorder="1" applyAlignment="1">
      <alignment horizontal="center" wrapText="1"/>
    </xf>
    <xf numFmtId="0" fontId="42" fillId="0" borderId="0" xfId="11" applyFont="1"/>
    <xf numFmtId="0" fontId="19" fillId="4" borderId="17" xfId="10" applyFont="1" applyFill="1" applyBorder="1" applyAlignment="1">
      <alignment horizontal="center" wrapText="1"/>
    </xf>
    <xf numFmtId="2" fontId="19" fillId="4" borderId="17" xfId="10" applyNumberFormat="1" applyFont="1" applyFill="1" applyBorder="1" applyAlignment="1">
      <alignment horizontal="center" wrapText="1"/>
    </xf>
    <xf numFmtId="0" fontId="42" fillId="0" borderId="0" xfId="10" applyFont="1"/>
    <xf numFmtId="0" fontId="19" fillId="4" borderId="17" xfId="9" applyFont="1" applyFill="1" applyBorder="1" applyAlignment="1">
      <alignment horizontal="center" wrapText="1"/>
    </xf>
    <xf numFmtId="2" fontId="19" fillId="4" borderId="17" xfId="9" applyNumberFormat="1" applyFont="1" applyFill="1" applyBorder="1" applyAlignment="1">
      <alignment horizontal="center" wrapText="1"/>
    </xf>
    <xf numFmtId="0" fontId="31" fillId="0" borderId="0" xfId="9" applyFont="1"/>
    <xf numFmtId="0" fontId="19" fillId="4" borderId="17" xfId="13" applyFont="1" applyFill="1" applyBorder="1" applyAlignment="1">
      <alignment horizontal="center" wrapText="1"/>
    </xf>
    <xf numFmtId="2" fontId="19" fillId="4" borderId="17" xfId="13" applyNumberFormat="1" applyFont="1" applyFill="1" applyBorder="1" applyAlignment="1">
      <alignment horizontal="center" wrapText="1"/>
    </xf>
    <xf numFmtId="0" fontId="42" fillId="0" borderId="0" xfId="13" applyFont="1"/>
    <xf numFmtId="0" fontId="19" fillId="4" borderId="17" xfId="12" applyFont="1" applyFill="1" applyBorder="1" applyAlignment="1">
      <alignment horizontal="center" wrapText="1"/>
    </xf>
    <xf numFmtId="2" fontId="19" fillId="4" borderId="17" xfId="12" applyNumberFormat="1" applyFont="1" applyFill="1" applyBorder="1" applyAlignment="1">
      <alignment horizontal="center" wrapText="1"/>
    </xf>
    <xf numFmtId="0" fontId="42" fillId="0" borderId="0" xfId="12" applyFont="1"/>
    <xf numFmtId="0" fontId="13" fillId="0" borderId="2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8" fillId="3" borderId="11" xfId="0" applyFont="1" applyFill="1" applyBorder="1" applyAlignment="1">
      <alignment horizontal="center" vertical="center" wrapText="1"/>
    </xf>
    <xf numFmtId="0" fontId="18" fillId="3" borderId="12" xfId="0" applyFont="1" applyFill="1" applyBorder="1" applyAlignment="1">
      <alignment horizontal="center" vertical="center" wrapText="1"/>
    </xf>
    <xf numFmtId="0" fontId="18" fillId="3" borderId="13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26" xfId="0" applyFont="1" applyFill="1" applyBorder="1" applyAlignment="1">
      <alignment horizontal="center" vertical="center" wrapText="1"/>
    </xf>
    <xf numFmtId="0" fontId="18" fillId="3" borderId="9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32" fillId="2" borderId="11" xfId="0" applyFont="1" applyFill="1" applyBorder="1" applyAlignment="1">
      <alignment horizontal="center"/>
    </xf>
    <xf numFmtId="0" fontId="32" fillId="2" borderId="12" xfId="0" applyFont="1" applyFill="1" applyBorder="1" applyAlignment="1">
      <alignment horizontal="center"/>
    </xf>
    <xf numFmtId="0" fontId="32" fillId="2" borderId="13" xfId="0" applyFont="1" applyFill="1" applyBorder="1" applyAlignment="1">
      <alignment horizontal="center"/>
    </xf>
    <xf numFmtId="0" fontId="18" fillId="2" borderId="14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0" fontId="32" fillId="2" borderId="18" xfId="0" applyFont="1" applyFill="1" applyBorder="1" applyAlignment="1">
      <alignment horizontal="center"/>
    </xf>
    <xf numFmtId="0" fontId="32" fillId="2" borderId="19" xfId="0" applyFont="1" applyFill="1" applyBorder="1" applyAlignment="1">
      <alignment horizontal="center"/>
    </xf>
    <xf numFmtId="0" fontId="32" fillId="2" borderId="8" xfId="0" applyFont="1" applyFill="1" applyBorder="1" applyAlignment="1">
      <alignment horizontal="center"/>
    </xf>
    <xf numFmtId="0" fontId="40" fillId="0" borderId="0" xfId="0" applyFont="1" applyAlignment="1">
      <alignment vertical="center" wrapText="1"/>
    </xf>
    <xf numFmtId="0" fontId="34" fillId="0" borderId="23" xfId="0" applyFont="1" applyBorder="1" applyAlignment="1">
      <alignment horizontal="center"/>
    </xf>
    <xf numFmtId="0" fontId="34" fillId="0" borderId="21" xfId="0" applyFont="1" applyBorder="1" applyAlignment="1">
      <alignment horizontal="center"/>
    </xf>
    <xf numFmtId="0" fontId="34" fillId="0" borderId="22" xfId="0" applyFont="1" applyBorder="1" applyAlignment="1">
      <alignment horizontal="center"/>
    </xf>
    <xf numFmtId="0" fontId="32" fillId="2" borderId="11" xfId="0" applyFont="1" applyFill="1" applyBorder="1" applyAlignment="1">
      <alignment horizontal="center" vertical="center"/>
    </xf>
    <xf numFmtId="0" fontId="32" fillId="2" borderId="12" xfId="0" applyFont="1" applyFill="1" applyBorder="1" applyAlignment="1">
      <alignment horizontal="center" vertical="center"/>
    </xf>
    <xf numFmtId="0" fontId="32" fillId="2" borderId="13" xfId="0" applyFont="1" applyFill="1" applyBorder="1" applyAlignment="1">
      <alignment horizontal="center" vertical="center"/>
    </xf>
    <xf numFmtId="0" fontId="32" fillId="2" borderId="18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2" fillId="2" borderId="5" xfId="0" applyFont="1" applyFill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8" fillId="2" borderId="11" xfId="0" applyFont="1" applyFill="1" applyBorder="1" applyAlignment="1">
      <alignment horizontal="center" vertical="center"/>
    </xf>
    <xf numFmtId="0" fontId="38" fillId="2" borderId="12" xfId="0" applyFont="1" applyFill="1" applyBorder="1" applyAlignment="1">
      <alignment horizontal="center" vertical="center"/>
    </xf>
    <xf numFmtId="0" fontId="38" fillId="2" borderId="13" xfId="0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15" fillId="0" borderId="0" xfId="12" applyFont="1" applyAlignment="1">
      <alignment horizontal="center"/>
    </xf>
    <xf numFmtId="0" fontId="18" fillId="3" borderId="6" xfId="12" applyFont="1" applyFill="1" applyBorder="1" applyAlignment="1">
      <alignment horizontal="center" vertical="center" wrapText="1"/>
    </xf>
    <xf numFmtId="0" fontId="18" fillId="3" borderId="26" xfId="12" applyFont="1" applyFill="1" applyBorder="1" applyAlignment="1">
      <alignment horizontal="center" vertical="center" wrapText="1"/>
    </xf>
    <xf numFmtId="0" fontId="18" fillId="3" borderId="9" xfId="12" applyFont="1" applyFill="1" applyBorder="1" applyAlignment="1">
      <alignment horizontal="center" vertical="center" wrapText="1"/>
    </xf>
    <xf numFmtId="0" fontId="15" fillId="0" borderId="0" xfId="13" applyFont="1" applyAlignment="1">
      <alignment horizontal="center"/>
    </xf>
    <xf numFmtId="0" fontId="18" fillId="3" borderId="6" xfId="13" applyFont="1" applyFill="1" applyBorder="1" applyAlignment="1">
      <alignment horizontal="center" vertical="center" wrapText="1"/>
    </xf>
    <xf numFmtId="0" fontId="18" fillId="3" borderId="26" xfId="13" applyFont="1" applyFill="1" applyBorder="1" applyAlignment="1">
      <alignment horizontal="center" vertical="center" wrapText="1"/>
    </xf>
    <xf numFmtId="0" fontId="18" fillId="3" borderId="9" xfId="13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20" fillId="2" borderId="14" xfId="0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15" fillId="0" borderId="0" xfId="9" applyFont="1" applyAlignment="1">
      <alignment horizontal="center"/>
    </xf>
    <xf numFmtId="0" fontId="32" fillId="2" borderId="11" xfId="9" applyFont="1" applyFill="1" applyBorder="1" applyAlignment="1">
      <alignment horizontal="center" vertical="center"/>
    </xf>
    <xf numFmtId="0" fontId="32" fillId="2" borderId="12" xfId="9" applyFont="1" applyFill="1" applyBorder="1" applyAlignment="1">
      <alignment horizontal="center" vertical="center"/>
    </xf>
    <xf numFmtId="0" fontId="32" fillId="2" borderId="13" xfId="9" applyFont="1" applyFill="1" applyBorder="1" applyAlignment="1">
      <alignment horizontal="center" vertical="center"/>
    </xf>
    <xf numFmtId="0" fontId="32" fillId="2" borderId="4" xfId="9" applyFont="1" applyFill="1" applyBorder="1" applyAlignment="1">
      <alignment horizontal="center" vertical="center"/>
    </xf>
    <xf numFmtId="0" fontId="32" fillId="2" borderId="1" xfId="9" applyFont="1" applyFill="1" applyBorder="1" applyAlignment="1">
      <alignment horizontal="center" vertical="center"/>
    </xf>
    <xf numFmtId="0" fontId="32" fillId="2" borderId="5" xfId="9" applyFont="1" applyFill="1" applyBorder="1" applyAlignment="1">
      <alignment horizontal="center" vertical="center"/>
    </xf>
    <xf numFmtId="0" fontId="18" fillId="3" borderId="6" xfId="9" applyFont="1" applyFill="1" applyBorder="1" applyAlignment="1">
      <alignment horizontal="center" vertical="center" wrapText="1"/>
    </xf>
    <xf numFmtId="0" fontId="18" fillId="3" borderId="26" xfId="9" applyFont="1" applyFill="1" applyBorder="1" applyAlignment="1">
      <alignment horizontal="center" vertical="center" wrapText="1"/>
    </xf>
    <xf numFmtId="0" fontId="18" fillId="3" borderId="9" xfId="9" applyFont="1" applyFill="1" applyBorder="1" applyAlignment="1">
      <alignment horizontal="center" vertical="center" wrapText="1"/>
    </xf>
    <xf numFmtId="0" fontId="15" fillId="0" borderId="0" xfId="10" applyFont="1" applyAlignment="1">
      <alignment horizontal="center"/>
    </xf>
    <xf numFmtId="0" fontId="18" fillId="3" borderId="6" xfId="10" applyFont="1" applyFill="1" applyBorder="1" applyAlignment="1">
      <alignment horizontal="center" vertical="center" wrapText="1"/>
    </xf>
    <xf numFmtId="0" fontId="18" fillId="3" borderId="26" xfId="10" applyFont="1" applyFill="1" applyBorder="1" applyAlignment="1">
      <alignment horizontal="center" vertical="center" wrapText="1"/>
    </xf>
    <xf numFmtId="0" fontId="18" fillId="3" borderId="9" xfId="10" applyFont="1" applyFill="1" applyBorder="1" applyAlignment="1">
      <alignment horizontal="center" vertical="center" wrapText="1"/>
    </xf>
    <xf numFmtId="0" fontId="15" fillId="0" borderId="0" xfId="11" applyFont="1" applyAlignment="1">
      <alignment horizontal="center"/>
    </xf>
    <xf numFmtId="0" fontId="18" fillId="3" borderId="6" xfId="11" applyFont="1" applyFill="1" applyBorder="1" applyAlignment="1">
      <alignment horizontal="center" vertical="center" wrapText="1"/>
    </xf>
    <xf numFmtId="0" fontId="18" fillId="3" borderId="26" xfId="11" applyFont="1" applyFill="1" applyBorder="1" applyAlignment="1">
      <alignment horizontal="center" vertical="center" wrapText="1"/>
    </xf>
    <xf numFmtId="0" fontId="18" fillId="3" borderId="9" xfId="1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15" fillId="0" borderId="0" xfId="14" applyFont="1" applyAlignment="1">
      <alignment horizontal="center"/>
    </xf>
    <xf numFmtId="0" fontId="18" fillId="3" borderId="6" xfId="14" applyFont="1" applyFill="1" applyBorder="1" applyAlignment="1">
      <alignment horizontal="center" vertical="center" wrapText="1"/>
    </xf>
    <xf numFmtId="0" fontId="18" fillId="3" borderId="26" xfId="14" applyFont="1" applyFill="1" applyBorder="1" applyAlignment="1">
      <alignment horizontal="center" vertical="center" wrapText="1"/>
    </xf>
    <xf numFmtId="0" fontId="18" fillId="3" borderId="9" xfId="14" applyFont="1" applyFill="1" applyBorder="1" applyAlignment="1">
      <alignment horizontal="center" vertical="center" wrapText="1"/>
    </xf>
    <xf numFmtId="0" fontId="38" fillId="2" borderId="11" xfId="14" applyFont="1" applyFill="1" applyBorder="1" applyAlignment="1">
      <alignment horizontal="center" vertical="center"/>
    </xf>
    <xf numFmtId="0" fontId="38" fillId="2" borderId="12" xfId="14" applyFont="1" applyFill="1" applyBorder="1" applyAlignment="1">
      <alignment horizontal="center" vertical="center"/>
    </xf>
    <xf numFmtId="0" fontId="38" fillId="2" borderId="13" xfId="14" applyFont="1" applyFill="1" applyBorder="1" applyAlignment="1">
      <alignment horizontal="center" vertical="center"/>
    </xf>
    <xf numFmtId="0" fontId="38" fillId="2" borderId="4" xfId="14" applyFont="1" applyFill="1" applyBorder="1" applyAlignment="1">
      <alignment horizontal="center" vertical="center"/>
    </xf>
    <xf numFmtId="0" fontId="38" fillId="2" borderId="1" xfId="14" applyFont="1" applyFill="1" applyBorder="1" applyAlignment="1">
      <alignment horizontal="center" vertical="center"/>
    </xf>
    <xf numFmtId="0" fontId="38" fillId="2" borderId="5" xfId="14" applyFont="1" applyFill="1" applyBorder="1" applyAlignment="1">
      <alignment horizontal="center" vertical="center"/>
    </xf>
    <xf numFmtId="0" fontId="38" fillId="2" borderId="11" xfId="11" applyFont="1" applyFill="1" applyBorder="1" applyAlignment="1">
      <alignment horizontal="center" vertical="center"/>
    </xf>
    <xf numFmtId="0" fontId="38" fillId="2" borderId="12" xfId="11" applyFont="1" applyFill="1" applyBorder="1" applyAlignment="1">
      <alignment horizontal="center" vertical="center"/>
    </xf>
    <xf numFmtId="0" fontId="38" fillId="2" borderId="13" xfId="11" applyFont="1" applyFill="1" applyBorder="1" applyAlignment="1">
      <alignment horizontal="center" vertical="center"/>
    </xf>
    <xf numFmtId="0" fontId="38" fillId="2" borderId="4" xfId="11" applyFont="1" applyFill="1" applyBorder="1" applyAlignment="1">
      <alignment horizontal="center" vertical="center"/>
    </xf>
    <xf numFmtId="0" fontId="38" fillId="2" borderId="1" xfId="11" applyFont="1" applyFill="1" applyBorder="1" applyAlignment="1">
      <alignment horizontal="center" vertical="center"/>
    </xf>
    <xf numFmtId="0" fontId="38" fillId="2" borderId="5" xfId="11" applyFont="1" applyFill="1" applyBorder="1" applyAlignment="1">
      <alignment horizontal="center" vertical="center"/>
    </xf>
    <xf numFmtId="0" fontId="38" fillId="2" borderId="11" xfId="10" applyFont="1" applyFill="1" applyBorder="1" applyAlignment="1">
      <alignment horizontal="center" vertical="center"/>
    </xf>
    <xf numFmtId="0" fontId="38" fillId="2" borderId="12" xfId="10" applyFont="1" applyFill="1" applyBorder="1" applyAlignment="1">
      <alignment horizontal="center" vertical="center"/>
    </xf>
    <xf numFmtId="0" fontId="38" fillId="2" borderId="13" xfId="10" applyFont="1" applyFill="1" applyBorder="1" applyAlignment="1">
      <alignment horizontal="center" vertical="center"/>
    </xf>
    <xf numFmtId="0" fontId="38" fillId="2" borderId="4" xfId="10" applyFont="1" applyFill="1" applyBorder="1" applyAlignment="1">
      <alignment horizontal="center" vertical="center"/>
    </xf>
    <xf numFmtId="0" fontId="38" fillId="2" borderId="1" xfId="10" applyFont="1" applyFill="1" applyBorder="1" applyAlignment="1">
      <alignment horizontal="center" vertical="center"/>
    </xf>
    <xf numFmtId="0" fontId="38" fillId="2" borderId="5" xfId="10" applyFont="1" applyFill="1" applyBorder="1" applyAlignment="1">
      <alignment horizontal="center" vertical="center"/>
    </xf>
    <xf numFmtId="0" fontId="38" fillId="2" borderId="11" xfId="13" applyFont="1" applyFill="1" applyBorder="1" applyAlignment="1">
      <alignment horizontal="center" vertical="center"/>
    </xf>
    <xf numFmtId="0" fontId="38" fillId="2" borderId="12" xfId="13" applyFont="1" applyFill="1" applyBorder="1" applyAlignment="1">
      <alignment horizontal="center" vertical="center"/>
    </xf>
    <xf numFmtId="0" fontId="38" fillId="2" borderId="13" xfId="13" applyFont="1" applyFill="1" applyBorder="1" applyAlignment="1">
      <alignment horizontal="center" vertical="center"/>
    </xf>
    <xf numFmtId="0" fontId="38" fillId="2" borderId="4" xfId="13" applyFont="1" applyFill="1" applyBorder="1" applyAlignment="1">
      <alignment horizontal="center" vertical="center"/>
    </xf>
    <xf numFmtId="0" fontId="38" fillId="2" borderId="1" xfId="13" applyFont="1" applyFill="1" applyBorder="1" applyAlignment="1">
      <alignment horizontal="center" vertical="center"/>
    </xf>
    <xf numFmtId="0" fontId="38" fillId="2" borderId="5" xfId="13" applyFont="1" applyFill="1" applyBorder="1" applyAlignment="1">
      <alignment horizontal="center" vertical="center"/>
    </xf>
    <xf numFmtId="0" fontId="38" fillId="2" borderId="11" xfId="12" applyFont="1" applyFill="1" applyBorder="1" applyAlignment="1">
      <alignment horizontal="center" vertical="center"/>
    </xf>
    <xf numFmtId="0" fontId="38" fillId="2" borderId="12" xfId="12" applyFont="1" applyFill="1" applyBorder="1" applyAlignment="1">
      <alignment horizontal="center" vertical="center"/>
    </xf>
    <xf numFmtId="0" fontId="38" fillId="2" borderId="13" xfId="12" applyFont="1" applyFill="1" applyBorder="1" applyAlignment="1">
      <alignment horizontal="center" vertical="center"/>
    </xf>
    <xf numFmtId="0" fontId="38" fillId="2" borderId="4" xfId="12" applyFont="1" applyFill="1" applyBorder="1" applyAlignment="1">
      <alignment horizontal="center" vertical="center"/>
    </xf>
    <xf numFmtId="0" fontId="38" fillId="2" borderId="1" xfId="12" applyFont="1" applyFill="1" applyBorder="1" applyAlignment="1">
      <alignment horizontal="center" vertical="center"/>
    </xf>
    <xf numFmtId="0" fontId="38" fillId="2" borderId="5" xfId="12" applyFont="1" applyFill="1" applyBorder="1" applyAlignment="1">
      <alignment horizontal="center" vertical="center"/>
    </xf>
    <xf numFmtId="0" fontId="44" fillId="0" borderId="0" xfId="0" applyFont="1"/>
    <xf numFmtId="0" fontId="45" fillId="0" borderId="0" xfId="0" applyFont="1"/>
    <xf numFmtId="0" fontId="42" fillId="0" borderId="0" xfId="14" applyFont="1" applyAlignment="1">
      <alignment horizontal="center" vertical="center"/>
    </xf>
    <xf numFmtId="0" fontId="45" fillId="0" borderId="0" xfId="14" applyFont="1"/>
    <xf numFmtId="0" fontId="42" fillId="0" borderId="0" xfId="14" applyFont="1" applyAlignment="1">
      <alignment horizontal="center"/>
    </xf>
    <xf numFmtId="0" fontId="31" fillId="0" borderId="0" xfId="0" applyFont="1" applyAlignment="1">
      <alignment horizontal="center"/>
    </xf>
    <xf numFmtId="0" fontId="44" fillId="0" borderId="0" xfId="14" applyFont="1"/>
    <xf numFmtId="166" fontId="31" fillId="0" borderId="0" xfId="0" applyNumberFormat="1" applyFont="1"/>
    <xf numFmtId="10" fontId="45" fillId="0" borderId="0" xfId="0" applyNumberFormat="1" applyFont="1"/>
    <xf numFmtId="0" fontId="45" fillId="0" borderId="0" xfId="11" applyFont="1"/>
    <xf numFmtId="0" fontId="45" fillId="0" borderId="0" xfId="10" applyFont="1"/>
    <xf numFmtId="0" fontId="45" fillId="0" borderId="0" xfId="9" applyFont="1"/>
    <xf numFmtId="0" fontId="45" fillId="0" borderId="0" xfId="13" applyFont="1"/>
    <xf numFmtId="0" fontId="45" fillId="0" borderId="0" xfId="12" applyFont="1"/>
    <xf numFmtId="3" fontId="31" fillId="0" borderId="0" xfId="0" applyNumberFormat="1" applyFont="1"/>
  </cellXfs>
  <cellStyles count="16">
    <cellStyle name="Bad" xfId="3" builtinId="27"/>
    <cellStyle name="Explanatory Text" xfId="4" builtinId="53"/>
    <cellStyle name="Neutral" xfId="5" builtinId="28"/>
    <cellStyle name="Normal" xfId="0" builtinId="0"/>
    <cellStyle name="Normal 2" xfId="1" xr:uid="{00000000-0005-0000-0000-000005000000}"/>
    <cellStyle name="Normal 2 2" xfId="9" xr:uid="{BB868F0D-79C8-4541-AE2D-656BD9BC7E5C}"/>
    <cellStyle name="Normal 3" xfId="2" xr:uid="{00000000-0005-0000-0000-000006000000}"/>
    <cellStyle name="Normal 4" xfId="7" xr:uid="{91C9CAC7-C906-40AF-A229-4E899125F8DA}"/>
    <cellStyle name="Normal 5" xfId="10" xr:uid="{3D56E7D9-992B-460F-9CB9-1B46205E851D}"/>
    <cellStyle name="Normal 6" xfId="11" xr:uid="{CE2CECF5-AFA3-4DD4-9636-65922F28D82E}"/>
    <cellStyle name="Normal 7" xfId="12" xr:uid="{FFE8AE04-6899-4A52-8F35-25F9BD77CA64}"/>
    <cellStyle name="Normal 8" xfId="13" xr:uid="{2DD00701-9007-4F25-8525-8ABB413016FF}"/>
    <cellStyle name="Normal 9" xfId="14" xr:uid="{A0AD3EE7-7669-4732-BFBB-0CEC4E3B96F8}"/>
    <cellStyle name="Percent" xfId="6" builtinId="5"/>
    <cellStyle name="Percent 2" xfId="8" xr:uid="{8044597E-B48A-4FDC-BABB-BC8C71AC84CD}"/>
    <cellStyle name="Percent 3" xfId="15" xr:uid="{8BE88058-090F-4373-9718-8F529204B3E8}"/>
  </cellStyles>
  <dxfs count="4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24"/>
          <bgColor auto="1"/>
        </patternFill>
      </fill>
      <alignment horizontal="center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customXml" Target="../customXml/item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2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1'!$B$4</c:f>
              <c:strCache>
                <c:ptCount val="1"/>
                <c:pt idx="0">
                  <c:v>NB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1'!$B$5:$B$28</c:f>
              <c:numCache>
                <c:formatCode>0.00%</c:formatCode>
                <c:ptCount val="24"/>
                <c:pt idx="0">
                  <c:v>7.7238307349665912E-3</c:v>
                </c:pt>
                <c:pt idx="1">
                  <c:v>7.8374164810690421E-3</c:v>
                </c:pt>
                <c:pt idx="2">
                  <c:v>6.4743875278396434E-3</c:v>
                </c:pt>
                <c:pt idx="3">
                  <c:v>5.5089086859688198E-3</c:v>
                </c:pt>
                <c:pt idx="4">
                  <c:v>4.2026726057906461E-3</c:v>
                </c:pt>
                <c:pt idx="5">
                  <c:v>5.2249443207126947E-3</c:v>
                </c:pt>
                <c:pt idx="6">
                  <c:v>1.3857461024498887E-2</c:v>
                </c:pt>
                <c:pt idx="7">
                  <c:v>2.1524498886414254E-2</c:v>
                </c:pt>
                <c:pt idx="8">
                  <c:v>2.3228285077951005E-2</c:v>
                </c:pt>
                <c:pt idx="9">
                  <c:v>2.4932071269487752E-2</c:v>
                </c:pt>
                <c:pt idx="10">
                  <c:v>2.7771714922048999E-2</c:v>
                </c:pt>
                <c:pt idx="11">
                  <c:v>3.1179287305122497E-2</c:v>
                </c:pt>
                <c:pt idx="12">
                  <c:v>3.5268374164810691E-2</c:v>
                </c:pt>
                <c:pt idx="13">
                  <c:v>3.6574610244988863E-2</c:v>
                </c:pt>
                <c:pt idx="14">
                  <c:v>3.9073496659242764E-2</c:v>
                </c:pt>
                <c:pt idx="15">
                  <c:v>4.446881959910913E-2</c:v>
                </c:pt>
                <c:pt idx="16">
                  <c:v>5.0318485523385297E-2</c:v>
                </c:pt>
                <c:pt idx="17">
                  <c:v>5.0659242761692647E-2</c:v>
                </c:pt>
                <c:pt idx="18">
                  <c:v>3.7767260579064585E-2</c:v>
                </c:pt>
                <c:pt idx="19">
                  <c:v>2.9986636971046771E-2</c:v>
                </c:pt>
                <c:pt idx="20">
                  <c:v>2.3682628062360805E-2</c:v>
                </c:pt>
                <c:pt idx="21">
                  <c:v>1.8628062360801785E-2</c:v>
                </c:pt>
                <c:pt idx="22">
                  <c:v>1.3459910913140312E-2</c:v>
                </c:pt>
                <c:pt idx="23">
                  <c:v>8.5189309576837423E-3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D-4423-8E66-2322ACB48A51}"/>
            </c:ext>
          </c:extLst>
        </c:ser>
        <c:ser>
          <c:idx val="1"/>
          <c:order val="1"/>
          <c:tx>
            <c:strRef>
              <c:f>'PCS 1'!$C$4</c:f>
              <c:strCache>
                <c:ptCount val="1"/>
                <c:pt idx="0">
                  <c:v>SB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1'!$C$5:$C$28</c:f>
              <c:numCache>
                <c:formatCode>0.00%</c:formatCode>
                <c:ptCount val="24"/>
                <c:pt idx="0">
                  <c:v>2.9812917594654784E-3</c:v>
                </c:pt>
                <c:pt idx="1">
                  <c:v>2.5924276169265034E-3</c:v>
                </c:pt>
                <c:pt idx="2">
                  <c:v>2.5924276169265034E-3</c:v>
                </c:pt>
                <c:pt idx="3">
                  <c:v>2.8084632516703783E-3</c:v>
                </c:pt>
                <c:pt idx="4">
                  <c:v>4.3207126948775054E-3</c:v>
                </c:pt>
                <c:pt idx="5">
                  <c:v>9.2463251670378607E-3</c:v>
                </c:pt>
                <c:pt idx="6">
                  <c:v>2.9553674832962139E-2</c:v>
                </c:pt>
                <c:pt idx="7">
                  <c:v>3.9707349665924277E-2</c:v>
                </c:pt>
                <c:pt idx="8">
                  <c:v>3.4522494432071268E-2</c:v>
                </c:pt>
                <c:pt idx="9">
                  <c:v>2.9294432071269486E-2</c:v>
                </c:pt>
                <c:pt idx="10">
                  <c:v>2.7695768374164816E-2</c:v>
                </c:pt>
                <c:pt idx="11">
                  <c:v>2.6788418708240534E-2</c:v>
                </c:pt>
                <c:pt idx="12">
                  <c:v>2.6831625835189311E-2</c:v>
                </c:pt>
                <c:pt idx="13">
                  <c:v>2.596748329621381E-2</c:v>
                </c:pt>
                <c:pt idx="14">
                  <c:v>2.5578619153674834E-2</c:v>
                </c:pt>
                <c:pt idx="15">
                  <c:v>2.5103340757238305E-2</c:v>
                </c:pt>
                <c:pt idx="16">
                  <c:v>2.5492204899777281E-2</c:v>
                </c:pt>
                <c:pt idx="17">
                  <c:v>2.4584855233853006E-2</c:v>
                </c:pt>
                <c:pt idx="18">
                  <c:v>2.1301113585746101E-2</c:v>
                </c:pt>
                <c:pt idx="19">
                  <c:v>1.4992873051224946E-2</c:v>
                </c:pt>
                <c:pt idx="20">
                  <c:v>1.1233853006681513E-2</c:v>
                </c:pt>
                <c:pt idx="21">
                  <c:v>8.6846325167037868E-3</c:v>
                </c:pt>
                <c:pt idx="22">
                  <c:v>6.0057906458797321E-3</c:v>
                </c:pt>
                <c:pt idx="23">
                  <c:v>4.0614699331848556E-3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D-4423-8E66-2322ACB48A51}"/>
            </c:ext>
          </c:extLst>
        </c:ser>
        <c:ser>
          <c:idx val="2"/>
          <c:order val="2"/>
          <c:tx>
            <c:strRef>
              <c:f>'PCS 1'!$D$4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1'!$D$5:$D$28</c:f>
              <c:numCache>
                <c:formatCode>0.00%</c:formatCode>
                <c:ptCount val="24"/>
                <c:pt idx="0">
                  <c:v>1.0699999999999999E-2</c:v>
                </c:pt>
                <c:pt idx="1">
                  <c:v>1.04E-2</c:v>
                </c:pt>
                <c:pt idx="2">
                  <c:v>9.1000000000000004E-3</c:v>
                </c:pt>
                <c:pt idx="3">
                  <c:v>8.3000000000000001E-3</c:v>
                </c:pt>
                <c:pt idx="4">
                  <c:v>8.5000000000000006E-3</c:v>
                </c:pt>
                <c:pt idx="5">
                  <c:v>1.4500000000000001E-2</c:v>
                </c:pt>
                <c:pt idx="6">
                  <c:v>4.3499999999999997E-2</c:v>
                </c:pt>
                <c:pt idx="7">
                  <c:v>6.1400000000000003E-2</c:v>
                </c:pt>
                <c:pt idx="8">
                  <c:v>5.7799999999999997E-2</c:v>
                </c:pt>
                <c:pt idx="9">
                  <c:v>5.4300000000000001E-2</c:v>
                </c:pt>
                <c:pt idx="10">
                  <c:v>5.5500000000000001E-2</c:v>
                </c:pt>
                <c:pt idx="11">
                  <c:v>5.8000000000000003E-2</c:v>
                </c:pt>
                <c:pt idx="12">
                  <c:v>6.2100000000000002E-2</c:v>
                </c:pt>
                <c:pt idx="13">
                  <c:v>6.2600000000000003E-2</c:v>
                </c:pt>
                <c:pt idx="14">
                  <c:v>6.4699999999999994E-2</c:v>
                </c:pt>
                <c:pt idx="15">
                  <c:v>6.9500000000000006E-2</c:v>
                </c:pt>
                <c:pt idx="16">
                  <c:v>7.5800000000000006E-2</c:v>
                </c:pt>
                <c:pt idx="17">
                  <c:v>7.5200000000000003E-2</c:v>
                </c:pt>
                <c:pt idx="18">
                  <c:v>5.8999999999999997E-2</c:v>
                </c:pt>
                <c:pt idx="19">
                  <c:v>4.4999999999999998E-2</c:v>
                </c:pt>
                <c:pt idx="20">
                  <c:v>3.49E-2</c:v>
                </c:pt>
                <c:pt idx="21">
                  <c:v>2.7300000000000001E-2</c:v>
                </c:pt>
                <c:pt idx="22">
                  <c:v>1.95E-2</c:v>
                </c:pt>
                <c:pt idx="23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D-4423-8E66-2322ACB48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A90-4577-9C72-F02BB6438BF3}"/>
            </c:ext>
          </c:extLst>
        </c:ser>
        <c:ser>
          <c:idx val="1"/>
          <c:order val="1"/>
          <c:tx>
            <c:strRef>
              <c:f>'PCS 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6'!$H$5:$H$16</c:f>
              <c:numCache>
                <c:formatCode>General</c:formatCode>
                <c:ptCount val="12"/>
                <c:pt idx="0">
                  <c:v>0.93</c:v>
                </c:pt>
                <c:pt idx="1">
                  <c:v>1.02</c:v>
                </c:pt>
                <c:pt idx="2">
                  <c:v>1.02</c:v>
                </c:pt>
                <c:pt idx="3">
                  <c:v>1.03</c:v>
                </c:pt>
                <c:pt idx="4">
                  <c:v>1.03</c:v>
                </c:pt>
                <c:pt idx="5">
                  <c:v>0.97</c:v>
                </c:pt>
                <c:pt idx="6">
                  <c:v>0.95</c:v>
                </c:pt>
                <c:pt idx="7">
                  <c:v>0.98</c:v>
                </c:pt>
                <c:pt idx="8">
                  <c:v>1.04</c:v>
                </c:pt>
                <c:pt idx="9">
                  <c:v>1.02</c:v>
                </c:pt>
                <c:pt idx="10">
                  <c:v>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90-4577-9C72-F02BB643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A85-4002-B072-949D8E2E0DB6}"/>
            </c:ext>
          </c:extLst>
        </c:ser>
        <c:ser>
          <c:idx val="1"/>
          <c:order val="1"/>
          <c:tx>
            <c:strRef>
              <c:f>'PCS 59'!$H$4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1.25</c:v>
                </c:pt>
                <c:pt idx="2">
                  <c:v>1.3</c:v>
                </c:pt>
                <c:pt idx="3">
                  <c:v>1.0900000000000001</c:v>
                </c:pt>
                <c:pt idx="4">
                  <c:v>0.91</c:v>
                </c:pt>
                <c:pt idx="5">
                  <c:v>0.78</c:v>
                </c:pt>
                <c:pt idx="6">
                  <c:v>0.76</c:v>
                </c:pt>
                <c:pt idx="7">
                  <c:v>0.76</c:v>
                </c:pt>
                <c:pt idx="8">
                  <c:v>0.72</c:v>
                </c:pt>
                <c:pt idx="9">
                  <c:v>0.86</c:v>
                </c:pt>
                <c:pt idx="10">
                  <c:v>1.08</c:v>
                </c:pt>
                <c:pt idx="11">
                  <c:v>1.1399999999999999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A-4F22-9069-FFC574C7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2.4"/>
          <c:min val="0.30000000000000004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61'!$B$5:$B$28</c:f>
              <c:numCache>
                <c:formatCode>0.00%</c:formatCode>
                <c:ptCount val="24"/>
                <c:pt idx="0">
                  <c:v>4.0438356164383569E-3</c:v>
                </c:pt>
                <c:pt idx="1">
                  <c:v>2.1205479452054794E-3</c:v>
                </c:pt>
                <c:pt idx="2">
                  <c:v>1.6273972602739728E-3</c:v>
                </c:pt>
                <c:pt idx="3">
                  <c:v>1.1342465753424657E-3</c:v>
                </c:pt>
                <c:pt idx="4">
                  <c:v>1.8246575342465753E-3</c:v>
                </c:pt>
                <c:pt idx="5">
                  <c:v>3.9945205479452054E-3</c:v>
                </c:pt>
                <c:pt idx="6">
                  <c:v>9.9123287671232883E-3</c:v>
                </c:pt>
                <c:pt idx="7">
                  <c:v>1.5435616438356165E-2</c:v>
                </c:pt>
                <c:pt idx="8">
                  <c:v>1.7013698630136988E-2</c:v>
                </c:pt>
                <c:pt idx="9">
                  <c:v>1.6915068493150682E-2</c:v>
                </c:pt>
                <c:pt idx="10">
                  <c:v>2.2832876712328767E-2</c:v>
                </c:pt>
                <c:pt idx="11">
                  <c:v>2.8504109589041093E-2</c:v>
                </c:pt>
                <c:pt idx="12">
                  <c:v>3.3336986301369859E-2</c:v>
                </c:pt>
                <c:pt idx="13">
                  <c:v>3.6345205479452053E-2</c:v>
                </c:pt>
                <c:pt idx="14">
                  <c:v>3.9402739726027397E-2</c:v>
                </c:pt>
                <c:pt idx="15">
                  <c:v>4.4136986301369863E-2</c:v>
                </c:pt>
                <c:pt idx="16">
                  <c:v>4.6800000000000001E-2</c:v>
                </c:pt>
                <c:pt idx="17">
                  <c:v>4.5369863013698629E-2</c:v>
                </c:pt>
                <c:pt idx="18">
                  <c:v>3.5260273972602736E-2</c:v>
                </c:pt>
                <c:pt idx="19">
                  <c:v>2.7912328767123285E-2</c:v>
                </c:pt>
                <c:pt idx="20">
                  <c:v>2.2389041095890412E-2</c:v>
                </c:pt>
                <c:pt idx="21">
                  <c:v>1.6816438356164382E-2</c:v>
                </c:pt>
                <c:pt idx="22">
                  <c:v>1.2723287671232876E-2</c:v>
                </c:pt>
                <c:pt idx="23">
                  <c:v>7.3972602739726025E-3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9-4F5F-A97F-F4AEFB5E52EB}"/>
            </c:ext>
          </c:extLst>
        </c:ser>
        <c:ser>
          <c:idx val="1"/>
          <c:order val="1"/>
          <c:tx>
            <c:strRef>
              <c:f>'PCS 61'!$C$4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61'!$C$5:$C$28</c:f>
              <c:numCache>
                <c:formatCode>0.00%</c:formatCode>
                <c:ptCount val="24"/>
                <c:pt idx="0">
                  <c:v>1.6726027397260272E-3</c:v>
                </c:pt>
                <c:pt idx="1">
                  <c:v>1.267123287671233E-3</c:v>
                </c:pt>
                <c:pt idx="2">
                  <c:v>1.4191780821917808E-3</c:v>
                </c:pt>
                <c:pt idx="3">
                  <c:v>3.0917808219178083E-3</c:v>
                </c:pt>
                <c:pt idx="4">
                  <c:v>6.3356164383561644E-3</c:v>
                </c:pt>
                <c:pt idx="5">
                  <c:v>1.8398630136986303E-2</c:v>
                </c:pt>
                <c:pt idx="6">
                  <c:v>3.5124657534246581E-2</c:v>
                </c:pt>
                <c:pt idx="7">
                  <c:v>4.2778082191780829E-2</c:v>
                </c:pt>
                <c:pt idx="8">
                  <c:v>4.0142465753424658E-2</c:v>
                </c:pt>
                <c:pt idx="9">
                  <c:v>3.5580821917808224E-2</c:v>
                </c:pt>
                <c:pt idx="10">
                  <c:v>3.4516438356164379E-2</c:v>
                </c:pt>
                <c:pt idx="11">
                  <c:v>3.5530136986301371E-2</c:v>
                </c:pt>
                <c:pt idx="12">
                  <c:v>3.5428767123287672E-2</c:v>
                </c:pt>
                <c:pt idx="13">
                  <c:v>3.1931506849315068E-2</c:v>
                </c:pt>
                <c:pt idx="14">
                  <c:v>3.0664383561643836E-2</c:v>
                </c:pt>
                <c:pt idx="15">
                  <c:v>3.0005479452054798E-2</c:v>
                </c:pt>
                <c:pt idx="16">
                  <c:v>3.0056164383561644E-2</c:v>
                </c:pt>
                <c:pt idx="17">
                  <c:v>2.9143835616438355E-2</c:v>
                </c:pt>
                <c:pt idx="18">
                  <c:v>2.2047945205479449E-2</c:v>
                </c:pt>
                <c:pt idx="19">
                  <c:v>1.5205479452054794E-2</c:v>
                </c:pt>
                <c:pt idx="20">
                  <c:v>1.0694520547945207E-2</c:v>
                </c:pt>
                <c:pt idx="21">
                  <c:v>7.5520547945205482E-3</c:v>
                </c:pt>
                <c:pt idx="22">
                  <c:v>5.1698630136986301E-3</c:v>
                </c:pt>
                <c:pt idx="23">
                  <c:v>3.0917808219178083E-3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49-4F5F-A97F-F4AEFB5E52EB}"/>
            </c:ext>
          </c:extLst>
        </c:ser>
        <c:ser>
          <c:idx val="2"/>
          <c:order val="2"/>
          <c:tx>
            <c:strRef>
              <c:f>'PCS 61'!$D$4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61'!$D$5:$D$28</c:f>
              <c:numCache>
                <c:formatCode>0.00%</c:formatCode>
                <c:ptCount val="24"/>
                <c:pt idx="0">
                  <c:v>9.2999999999999992E-3</c:v>
                </c:pt>
                <c:pt idx="1">
                  <c:v>4.8999999999999998E-3</c:v>
                </c:pt>
                <c:pt idx="2">
                  <c:v>3.5000000000000001E-3</c:v>
                </c:pt>
                <c:pt idx="3">
                  <c:v>5.1999999999999998E-3</c:v>
                </c:pt>
                <c:pt idx="4">
                  <c:v>1.17E-2</c:v>
                </c:pt>
                <c:pt idx="5">
                  <c:v>2.2800000000000001E-2</c:v>
                </c:pt>
                <c:pt idx="6">
                  <c:v>3.8899999999999997E-2</c:v>
                </c:pt>
                <c:pt idx="7">
                  <c:v>5.5199999999999999E-2</c:v>
                </c:pt>
                <c:pt idx="8">
                  <c:v>5.45E-2</c:v>
                </c:pt>
                <c:pt idx="9">
                  <c:v>5.2400000000000002E-2</c:v>
                </c:pt>
                <c:pt idx="10">
                  <c:v>5.4899999999999997E-2</c:v>
                </c:pt>
                <c:pt idx="11">
                  <c:v>0.06</c:v>
                </c:pt>
                <c:pt idx="12">
                  <c:v>6.4299999999999996E-2</c:v>
                </c:pt>
                <c:pt idx="13">
                  <c:v>6.1800000000000001E-2</c:v>
                </c:pt>
                <c:pt idx="14">
                  <c:v>6.2300000000000001E-2</c:v>
                </c:pt>
                <c:pt idx="15">
                  <c:v>6.7400000000000002E-2</c:v>
                </c:pt>
                <c:pt idx="16">
                  <c:v>7.4200000000000002E-2</c:v>
                </c:pt>
                <c:pt idx="17">
                  <c:v>7.7899999999999997E-2</c:v>
                </c:pt>
                <c:pt idx="18">
                  <c:v>6.0900000000000003E-2</c:v>
                </c:pt>
                <c:pt idx="19">
                  <c:v>4.7600000000000003E-2</c:v>
                </c:pt>
                <c:pt idx="20">
                  <c:v>3.73E-2</c:v>
                </c:pt>
                <c:pt idx="21">
                  <c:v>3.1800000000000002E-2</c:v>
                </c:pt>
                <c:pt idx="22">
                  <c:v>2.4299999999999999E-2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9-4F5F-A97F-F4AEFB5E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ED4-4458-848B-1E82563E2696}"/>
            </c:ext>
          </c:extLst>
        </c:ser>
        <c:ser>
          <c:idx val="1"/>
          <c:order val="1"/>
          <c:tx>
            <c:strRef>
              <c:f>'PCS 61'!$H$4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61'!$H$5:$H$16</c:f>
              <c:numCache>
                <c:formatCode>0.00</c:formatCode>
                <c:ptCount val="12"/>
                <c:pt idx="0">
                  <c:v>1.6</c:v>
                </c:pt>
                <c:pt idx="1">
                  <c:v>1.75</c:v>
                </c:pt>
                <c:pt idx="2">
                  <c:v>1.5</c:v>
                </c:pt>
                <c:pt idx="3">
                  <c:v>0.71</c:v>
                </c:pt>
                <c:pt idx="4">
                  <c:v>0.85</c:v>
                </c:pt>
                <c:pt idx="5">
                  <c:v>0.98</c:v>
                </c:pt>
                <c:pt idx="6">
                  <c:v>0.96</c:v>
                </c:pt>
                <c:pt idx="7">
                  <c:v>0.89</c:v>
                </c:pt>
                <c:pt idx="8">
                  <c:v>0.91</c:v>
                </c:pt>
                <c:pt idx="9">
                  <c:v>0.88</c:v>
                </c:pt>
                <c:pt idx="10">
                  <c:v>0.77</c:v>
                </c:pt>
                <c:pt idx="11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E-4F2D-A002-6AC8D2664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62'!$B$5:$B$28</c:f>
              <c:numCache>
                <c:formatCode>0.00%</c:formatCode>
                <c:ptCount val="24"/>
                <c:pt idx="0">
                  <c:v>2.3020408163265307E-3</c:v>
                </c:pt>
                <c:pt idx="1">
                  <c:v>1.469387755102041E-3</c:v>
                </c:pt>
                <c:pt idx="2">
                  <c:v>1.0775510204081634E-3</c:v>
                </c:pt>
                <c:pt idx="3">
                  <c:v>7.8367346938775515E-4</c:v>
                </c:pt>
                <c:pt idx="4">
                  <c:v>1.469387755102041E-3</c:v>
                </c:pt>
                <c:pt idx="5">
                  <c:v>3.869387755102041E-3</c:v>
                </c:pt>
                <c:pt idx="6">
                  <c:v>1.1314285714285714E-2</c:v>
                </c:pt>
                <c:pt idx="7">
                  <c:v>2.0081632653061225E-2</c:v>
                </c:pt>
                <c:pt idx="8">
                  <c:v>2.7673469387755101E-2</c:v>
                </c:pt>
                <c:pt idx="9">
                  <c:v>2.7036734693877552E-2</c:v>
                </c:pt>
                <c:pt idx="10">
                  <c:v>2.9681632653061223E-2</c:v>
                </c:pt>
                <c:pt idx="11">
                  <c:v>3.2375510204081637E-2</c:v>
                </c:pt>
                <c:pt idx="12">
                  <c:v>3.3942857142857143E-2</c:v>
                </c:pt>
                <c:pt idx="13">
                  <c:v>3.4432653061224491E-2</c:v>
                </c:pt>
                <c:pt idx="14">
                  <c:v>3.7028571428571432E-2</c:v>
                </c:pt>
                <c:pt idx="15">
                  <c:v>4.520816326530612E-2</c:v>
                </c:pt>
                <c:pt idx="16">
                  <c:v>4.4718367346938778E-2</c:v>
                </c:pt>
                <c:pt idx="17">
                  <c:v>4.6089795918367343E-2</c:v>
                </c:pt>
                <c:pt idx="18">
                  <c:v>3.2522448979591834E-2</c:v>
                </c:pt>
                <c:pt idx="19">
                  <c:v>2.0816326530612245E-2</c:v>
                </c:pt>
                <c:pt idx="20">
                  <c:v>1.4791836734693878E-2</c:v>
                </c:pt>
                <c:pt idx="21">
                  <c:v>1.0040816326530613E-2</c:v>
                </c:pt>
                <c:pt idx="22">
                  <c:v>7.1020408163265311E-3</c:v>
                </c:pt>
                <c:pt idx="23">
                  <c:v>3.9183673469387753E-3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3-4035-B2C6-F5C41B7EC9AD}"/>
            </c:ext>
          </c:extLst>
        </c:ser>
        <c:ser>
          <c:idx val="1"/>
          <c:order val="1"/>
          <c:tx>
            <c:strRef>
              <c:f>'PCS 62'!$C$4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62'!$C$5:$C$28</c:f>
              <c:numCache>
                <c:formatCode>0.00%</c:formatCode>
                <c:ptCount val="24"/>
                <c:pt idx="0">
                  <c:v>1.6836734693877551E-3</c:v>
                </c:pt>
                <c:pt idx="1">
                  <c:v>9.6938775510204084E-4</c:v>
                </c:pt>
                <c:pt idx="2">
                  <c:v>9.1836734693877546E-4</c:v>
                </c:pt>
                <c:pt idx="3">
                  <c:v>1.5306122448979591E-3</c:v>
                </c:pt>
                <c:pt idx="4">
                  <c:v>3.6734693877551019E-3</c:v>
                </c:pt>
                <c:pt idx="5">
                  <c:v>1.1683673469387755E-2</c:v>
                </c:pt>
                <c:pt idx="6">
                  <c:v>3.7551020408163265E-2</c:v>
                </c:pt>
                <c:pt idx="7">
                  <c:v>5.4387755102040816E-2</c:v>
                </c:pt>
                <c:pt idx="8">
                  <c:v>4.270408163265306E-2</c:v>
                </c:pt>
                <c:pt idx="9">
                  <c:v>2.9489795918367347E-2</c:v>
                </c:pt>
                <c:pt idx="10">
                  <c:v>2.9846938775510205E-2</c:v>
                </c:pt>
                <c:pt idx="11">
                  <c:v>3.1326530612244899E-2</c:v>
                </c:pt>
                <c:pt idx="12">
                  <c:v>3.2755102040816324E-2</c:v>
                </c:pt>
                <c:pt idx="13">
                  <c:v>3.2295918367346937E-2</c:v>
                </c:pt>
                <c:pt idx="14">
                  <c:v>3.3367346938775508E-2</c:v>
                </c:pt>
                <c:pt idx="15">
                  <c:v>3.280612244897959E-2</c:v>
                </c:pt>
                <c:pt idx="16">
                  <c:v>3.2346938775510203E-2</c:v>
                </c:pt>
                <c:pt idx="17">
                  <c:v>3.1377551020408165E-2</c:v>
                </c:pt>
                <c:pt idx="18">
                  <c:v>2.3112244897959183E-2</c:v>
                </c:pt>
                <c:pt idx="19">
                  <c:v>1.6836734693877552E-2</c:v>
                </c:pt>
                <c:pt idx="20">
                  <c:v>1.2244897959183673E-2</c:v>
                </c:pt>
                <c:pt idx="21">
                  <c:v>8.7244897959183679E-3</c:v>
                </c:pt>
                <c:pt idx="22">
                  <c:v>5.5612244897959183E-3</c:v>
                </c:pt>
                <c:pt idx="23">
                  <c:v>3.1122448979591837E-3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3-4035-B2C6-F5C41B7EC9AD}"/>
            </c:ext>
          </c:extLst>
        </c:ser>
        <c:ser>
          <c:idx val="2"/>
          <c:order val="2"/>
          <c:tx>
            <c:strRef>
              <c:f>'PCS 62'!$D$4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62'!$D$5:$D$28</c:f>
              <c:numCache>
                <c:formatCode>0.00%</c:formatCode>
                <c:ptCount val="24"/>
                <c:pt idx="0">
                  <c:v>4.0000000000000001E-3</c:v>
                </c:pt>
                <c:pt idx="1">
                  <c:v>2.5000000000000001E-3</c:v>
                </c:pt>
                <c:pt idx="2">
                  <c:v>2E-3</c:v>
                </c:pt>
                <c:pt idx="3">
                  <c:v>2.3E-3</c:v>
                </c:pt>
                <c:pt idx="4">
                  <c:v>5.1999999999999998E-3</c:v>
                </c:pt>
                <c:pt idx="5">
                  <c:v>1.55E-2</c:v>
                </c:pt>
                <c:pt idx="6">
                  <c:v>4.8800000000000003E-2</c:v>
                </c:pt>
                <c:pt idx="7">
                  <c:v>7.4399999999999994E-2</c:v>
                </c:pt>
                <c:pt idx="8">
                  <c:v>7.0300000000000001E-2</c:v>
                </c:pt>
                <c:pt idx="9">
                  <c:v>5.6500000000000002E-2</c:v>
                </c:pt>
                <c:pt idx="10">
                  <c:v>5.9499999999999997E-2</c:v>
                </c:pt>
                <c:pt idx="11">
                  <c:v>6.3700000000000007E-2</c:v>
                </c:pt>
                <c:pt idx="12">
                  <c:v>6.6699999999999995E-2</c:v>
                </c:pt>
                <c:pt idx="13">
                  <c:v>6.6699999999999995E-2</c:v>
                </c:pt>
                <c:pt idx="14">
                  <c:v>7.0400000000000004E-2</c:v>
                </c:pt>
                <c:pt idx="15">
                  <c:v>7.8E-2</c:v>
                </c:pt>
                <c:pt idx="16">
                  <c:v>7.7100000000000002E-2</c:v>
                </c:pt>
                <c:pt idx="17">
                  <c:v>7.7499999999999999E-2</c:v>
                </c:pt>
                <c:pt idx="18">
                  <c:v>5.5599999999999997E-2</c:v>
                </c:pt>
                <c:pt idx="19">
                  <c:v>3.7699999999999997E-2</c:v>
                </c:pt>
                <c:pt idx="20">
                  <c:v>2.7E-2</c:v>
                </c:pt>
                <c:pt idx="21">
                  <c:v>1.8800000000000001E-2</c:v>
                </c:pt>
                <c:pt idx="22">
                  <c:v>1.2699999999999999E-2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3-4035-B2C6-F5C41B7EC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1D3-4E42-BCF9-AB844EB06F84}"/>
            </c:ext>
          </c:extLst>
        </c:ser>
        <c:ser>
          <c:idx val="1"/>
          <c:order val="1"/>
          <c:tx>
            <c:strRef>
              <c:f>'PCS 62'!$H$4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1.1599999999999999</c:v>
                </c:pt>
                <c:pt idx="2">
                  <c:v>1.1499999999999999</c:v>
                </c:pt>
                <c:pt idx="3">
                  <c:v>1.04</c:v>
                </c:pt>
                <c:pt idx="4">
                  <c:v>1</c:v>
                </c:pt>
                <c:pt idx="5">
                  <c:v>0.87</c:v>
                </c:pt>
                <c:pt idx="6">
                  <c:v>0.8</c:v>
                </c:pt>
                <c:pt idx="7">
                  <c:v>0.9</c:v>
                </c:pt>
                <c:pt idx="8">
                  <c:v>0.93</c:v>
                </c:pt>
                <c:pt idx="9">
                  <c:v>1.02</c:v>
                </c:pt>
                <c:pt idx="10">
                  <c:v>1.05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3-4382-B3BC-77F28F80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'PCS63'!$B$4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'PCS63'!$B$5:$B$28</c:f>
              <c:numCache>
                <c:formatCode>0.00%</c:formatCode>
                <c:ptCount val="24"/>
                <c:pt idx="0">
                  <c:v>1.6598802395209581E-3</c:v>
                </c:pt>
                <c:pt idx="1">
                  <c:v>9.0538922155688616E-4</c:v>
                </c:pt>
                <c:pt idx="2">
                  <c:v>7.0419161676646706E-4</c:v>
                </c:pt>
                <c:pt idx="3">
                  <c:v>8.0479041916167672E-4</c:v>
                </c:pt>
                <c:pt idx="4">
                  <c:v>2.0119760479041919E-3</c:v>
                </c:pt>
                <c:pt idx="5">
                  <c:v>5.2814371257485036E-3</c:v>
                </c:pt>
                <c:pt idx="6">
                  <c:v>1.4234730538922156E-2</c:v>
                </c:pt>
                <c:pt idx="7">
                  <c:v>2.4797604790419158E-2</c:v>
                </c:pt>
                <c:pt idx="8">
                  <c:v>2.8519760479041919E-2</c:v>
                </c:pt>
                <c:pt idx="9">
                  <c:v>2.7161676646706587E-2</c:v>
                </c:pt>
                <c:pt idx="10">
                  <c:v>3.002874251497006E-2</c:v>
                </c:pt>
                <c:pt idx="11">
                  <c:v>3.2744910179640721E-2</c:v>
                </c:pt>
                <c:pt idx="12">
                  <c:v>3.3851497005988017E-2</c:v>
                </c:pt>
                <c:pt idx="13">
                  <c:v>3.5611976047904191E-2</c:v>
                </c:pt>
                <c:pt idx="14">
                  <c:v>3.4958083832335334E-2</c:v>
                </c:pt>
                <c:pt idx="15">
                  <c:v>4.1748502994011977E-2</c:v>
                </c:pt>
                <c:pt idx="16">
                  <c:v>5.2764071856287426E-2</c:v>
                </c:pt>
                <c:pt idx="17">
                  <c:v>5.1908982035928142E-2</c:v>
                </c:pt>
                <c:pt idx="18">
                  <c:v>3.2594011976047901E-2</c:v>
                </c:pt>
                <c:pt idx="19">
                  <c:v>1.8158083832335331E-2</c:v>
                </c:pt>
                <c:pt idx="20">
                  <c:v>1.3279041916167664E-2</c:v>
                </c:pt>
                <c:pt idx="21">
                  <c:v>9.7580838323353299E-3</c:v>
                </c:pt>
                <c:pt idx="22">
                  <c:v>6.3377245508982041E-3</c:v>
                </c:pt>
                <c:pt idx="23">
                  <c:v>3.1185628742514968E-3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5-47E6-846C-6A3AB0649C83}"/>
            </c:ext>
          </c:extLst>
        </c:ser>
        <c:ser>
          <c:idx val="1"/>
          <c:order val="1"/>
          <c:tx>
            <c:strRef>
              <c:f>'PCS63'!$C$4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'PCS63'!$C$5:$C$28</c:f>
              <c:numCache>
                <c:formatCode>0.00%</c:formatCode>
                <c:ptCount val="24"/>
                <c:pt idx="0">
                  <c:v>1.8389221556886228E-3</c:v>
                </c:pt>
                <c:pt idx="1">
                  <c:v>1.0934131736526948E-3</c:v>
                </c:pt>
                <c:pt idx="2">
                  <c:v>7.4550898203592825E-4</c:v>
                </c:pt>
                <c:pt idx="3">
                  <c:v>7.4550898203592825E-4</c:v>
                </c:pt>
                <c:pt idx="4">
                  <c:v>1.4910179640718565E-3</c:v>
                </c:pt>
                <c:pt idx="5">
                  <c:v>6.7592814371257486E-3</c:v>
                </c:pt>
                <c:pt idx="6">
                  <c:v>2.8876047904191619E-2</c:v>
                </c:pt>
                <c:pt idx="7">
                  <c:v>3.6728742514970054E-2</c:v>
                </c:pt>
                <c:pt idx="8">
                  <c:v>3.8418562874251494E-2</c:v>
                </c:pt>
                <c:pt idx="9">
                  <c:v>3.0516167664670659E-2</c:v>
                </c:pt>
                <c:pt idx="10">
                  <c:v>2.7285628742514969E-2</c:v>
                </c:pt>
                <c:pt idx="11">
                  <c:v>2.8925748502994012E-2</c:v>
                </c:pt>
                <c:pt idx="12">
                  <c:v>3.1112574850299404E-2</c:v>
                </c:pt>
                <c:pt idx="13">
                  <c:v>3.4094610778443113E-2</c:v>
                </c:pt>
                <c:pt idx="14">
                  <c:v>3.4293413173652698E-2</c:v>
                </c:pt>
                <c:pt idx="15">
                  <c:v>3.6082634730538916E-2</c:v>
                </c:pt>
                <c:pt idx="16">
                  <c:v>3.7573652694610778E-2</c:v>
                </c:pt>
                <c:pt idx="17">
                  <c:v>3.8617365269461086E-2</c:v>
                </c:pt>
                <c:pt idx="18">
                  <c:v>2.7037125748502994E-2</c:v>
                </c:pt>
                <c:pt idx="19">
                  <c:v>1.9234131736526945E-2</c:v>
                </c:pt>
                <c:pt idx="20">
                  <c:v>1.4860479041916166E-2</c:v>
                </c:pt>
                <c:pt idx="21">
                  <c:v>1.0437125748502994E-2</c:v>
                </c:pt>
                <c:pt idx="22">
                  <c:v>6.7592814371257486E-3</c:v>
                </c:pt>
                <c:pt idx="23">
                  <c:v>3.4293413173652693E-3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5-47E6-846C-6A3AB0649C83}"/>
            </c:ext>
          </c:extLst>
        </c:ser>
        <c:ser>
          <c:idx val="2"/>
          <c:order val="2"/>
          <c:tx>
            <c:strRef>
              <c:f>'PCS63'!$D$4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'PCS63'!$D$5:$D$28</c:f>
              <c:numCache>
                <c:formatCode>0.00%</c:formatCode>
                <c:ptCount val="24"/>
                <c:pt idx="0">
                  <c:v>3.5000000000000001E-3</c:v>
                </c:pt>
                <c:pt idx="1">
                  <c:v>2E-3</c:v>
                </c:pt>
                <c:pt idx="2">
                  <c:v>1.4E-3</c:v>
                </c:pt>
                <c:pt idx="3">
                  <c:v>1.5E-3</c:v>
                </c:pt>
                <c:pt idx="4">
                  <c:v>3.5000000000000001E-3</c:v>
                </c:pt>
                <c:pt idx="5">
                  <c:v>1.2E-2</c:v>
                </c:pt>
                <c:pt idx="6">
                  <c:v>4.3099999999999999E-2</c:v>
                </c:pt>
                <c:pt idx="7">
                  <c:v>6.1499999999999999E-2</c:v>
                </c:pt>
                <c:pt idx="8">
                  <c:v>6.7000000000000004E-2</c:v>
                </c:pt>
                <c:pt idx="9">
                  <c:v>5.7700000000000001E-2</c:v>
                </c:pt>
                <c:pt idx="10">
                  <c:v>5.7299999999999997E-2</c:v>
                </c:pt>
                <c:pt idx="11">
                  <c:v>6.1699999999999998E-2</c:v>
                </c:pt>
                <c:pt idx="12">
                  <c:v>6.4899999999999999E-2</c:v>
                </c:pt>
                <c:pt idx="13">
                  <c:v>6.9699999999999998E-2</c:v>
                </c:pt>
                <c:pt idx="14">
                  <c:v>6.9199999999999998E-2</c:v>
                </c:pt>
                <c:pt idx="15">
                  <c:v>7.7799999999999994E-2</c:v>
                </c:pt>
                <c:pt idx="16">
                  <c:v>9.0399999999999994E-2</c:v>
                </c:pt>
                <c:pt idx="17">
                  <c:v>9.0499999999999997E-2</c:v>
                </c:pt>
                <c:pt idx="18">
                  <c:v>5.96E-2</c:v>
                </c:pt>
                <c:pt idx="19">
                  <c:v>3.7400000000000003E-2</c:v>
                </c:pt>
                <c:pt idx="20">
                  <c:v>2.8199999999999999E-2</c:v>
                </c:pt>
                <c:pt idx="21">
                  <c:v>2.0199999999999999E-2</c:v>
                </c:pt>
                <c:pt idx="22">
                  <c:v>1.3100000000000001E-2</c:v>
                </c:pt>
                <c:pt idx="23">
                  <c:v>6.6E-3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5-47E6-846C-6A3AB0649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86447148651872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'PCS63'!$G$4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'PCS63'!$G$5:$G$16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122-403B-8C7F-51714E34A46D}"/>
            </c:ext>
          </c:extLst>
        </c:ser>
        <c:ser>
          <c:idx val="1"/>
          <c:order val="1"/>
          <c:tx>
            <c:strRef>
              <c:f>'PCS63'!$H$4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'PCS63'!$H$5:$H$16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1.22</c:v>
                </c:pt>
                <c:pt idx="2">
                  <c:v>1.2</c:v>
                </c:pt>
                <c:pt idx="3">
                  <c:v>1.0900000000000001</c:v>
                </c:pt>
                <c:pt idx="4">
                  <c:v>0.97</c:v>
                </c:pt>
                <c:pt idx="5">
                  <c:v>0.84</c:v>
                </c:pt>
                <c:pt idx="6">
                  <c:v>0.77</c:v>
                </c:pt>
                <c:pt idx="7">
                  <c:v>0.87</c:v>
                </c:pt>
                <c:pt idx="8">
                  <c:v>0.9</c:v>
                </c:pt>
                <c:pt idx="9">
                  <c:v>1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8-4318-84BC-0FCA1271C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64'!$B$5:$B$28</c:f>
              <c:numCache>
                <c:formatCode>0.00%</c:formatCode>
                <c:ptCount val="24"/>
                <c:pt idx="0">
                  <c:v>2.1384146341463413E-3</c:v>
                </c:pt>
                <c:pt idx="1">
                  <c:v>1.6292682926829271E-3</c:v>
                </c:pt>
                <c:pt idx="2">
                  <c:v>1.6801829268292682E-3</c:v>
                </c:pt>
                <c:pt idx="3">
                  <c:v>2.9021341463414635E-3</c:v>
                </c:pt>
                <c:pt idx="4">
                  <c:v>5.804268292682927E-3</c:v>
                </c:pt>
                <c:pt idx="5">
                  <c:v>1.4867073170731706E-2</c:v>
                </c:pt>
                <c:pt idx="6">
                  <c:v>3.1821646341463415E-2</c:v>
                </c:pt>
                <c:pt idx="7">
                  <c:v>3.6200304878048775E-2</c:v>
                </c:pt>
                <c:pt idx="8">
                  <c:v>3.2585365853658538E-2</c:v>
                </c:pt>
                <c:pt idx="9">
                  <c:v>2.9581402439024389E-2</c:v>
                </c:pt>
                <c:pt idx="10">
                  <c:v>2.9072256097560974E-2</c:v>
                </c:pt>
                <c:pt idx="11">
                  <c:v>3.014146341463415E-2</c:v>
                </c:pt>
                <c:pt idx="12">
                  <c:v>3.1159756097560973E-2</c:v>
                </c:pt>
                <c:pt idx="13">
                  <c:v>3.0446951219512193E-2</c:v>
                </c:pt>
                <c:pt idx="14">
                  <c:v>3.3654573170731714E-2</c:v>
                </c:pt>
                <c:pt idx="15">
                  <c:v>3.6862195121951227E-2</c:v>
                </c:pt>
                <c:pt idx="16">
                  <c:v>4.0273475609756096E-2</c:v>
                </c:pt>
                <c:pt idx="17">
                  <c:v>3.9255182926829266E-2</c:v>
                </c:pt>
                <c:pt idx="18">
                  <c:v>2.7086585365853656E-2</c:v>
                </c:pt>
                <c:pt idx="19">
                  <c:v>1.8787500000000002E-2</c:v>
                </c:pt>
                <c:pt idx="20">
                  <c:v>1.389969512195122E-2</c:v>
                </c:pt>
                <c:pt idx="21">
                  <c:v>9.6228658536585358E-3</c:v>
                </c:pt>
                <c:pt idx="22">
                  <c:v>6.0588414634146345E-3</c:v>
                </c:pt>
                <c:pt idx="23">
                  <c:v>3.7167682926829266E-3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5-4A04-A339-1E404CC1D542}"/>
            </c:ext>
          </c:extLst>
        </c:ser>
        <c:ser>
          <c:idx val="1"/>
          <c:order val="1"/>
          <c:tx>
            <c:strRef>
              <c:f>'PCS 64'!$C$4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64'!$C$5:$C$28</c:f>
              <c:numCache>
                <c:formatCode>0.00%</c:formatCode>
                <c:ptCount val="24"/>
                <c:pt idx="0">
                  <c:v>3.3378048780487802E-3</c:v>
                </c:pt>
                <c:pt idx="1">
                  <c:v>2.1597560975609759E-3</c:v>
                </c:pt>
                <c:pt idx="2">
                  <c:v>1.5707317073170733E-3</c:v>
                </c:pt>
                <c:pt idx="3">
                  <c:v>1.4725609756097563E-3</c:v>
                </c:pt>
                <c:pt idx="4">
                  <c:v>2.8469512195121948E-3</c:v>
                </c:pt>
                <c:pt idx="5">
                  <c:v>9.1298780487804876E-3</c:v>
                </c:pt>
                <c:pt idx="6">
                  <c:v>2.6407926829268295E-2</c:v>
                </c:pt>
                <c:pt idx="7">
                  <c:v>3.3378048780487814E-2</c:v>
                </c:pt>
                <c:pt idx="8">
                  <c:v>2.9254878048780488E-2</c:v>
                </c:pt>
                <c:pt idx="9">
                  <c:v>2.6604268292682927E-2</c:v>
                </c:pt>
                <c:pt idx="10">
                  <c:v>2.7095121951219513E-2</c:v>
                </c:pt>
                <c:pt idx="11">
                  <c:v>2.7782317073170731E-2</c:v>
                </c:pt>
                <c:pt idx="12">
                  <c:v>2.9991158536585367E-2</c:v>
                </c:pt>
                <c:pt idx="13">
                  <c:v>3.0923780487804878E-2</c:v>
                </c:pt>
                <c:pt idx="14">
                  <c:v>3.2739939024390242E-2</c:v>
                </c:pt>
                <c:pt idx="15">
                  <c:v>3.68140243902439E-2</c:v>
                </c:pt>
                <c:pt idx="16">
                  <c:v>4.0740853658536594E-2</c:v>
                </c:pt>
                <c:pt idx="17">
                  <c:v>4.0200914634146337E-2</c:v>
                </c:pt>
                <c:pt idx="18">
                  <c:v>2.8273170731707317E-2</c:v>
                </c:pt>
                <c:pt idx="19">
                  <c:v>1.9928658536585365E-2</c:v>
                </c:pt>
                <c:pt idx="20">
                  <c:v>1.5167378048780489E-2</c:v>
                </c:pt>
                <c:pt idx="21">
                  <c:v>1.1584146341463415E-2</c:v>
                </c:pt>
                <c:pt idx="22">
                  <c:v>8.3445121951219534E-3</c:v>
                </c:pt>
                <c:pt idx="23">
                  <c:v>5.2030487804878046E-3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5-4A04-A339-1E404CC1D542}"/>
            </c:ext>
          </c:extLst>
        </c:ser>
        <c:ser>
          <c:idx val="2"/>
          <c:order val="2"/>
          <c:tx>
            <c:strRef>
              <c:f>'PCS 64'!$D$4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64'!$D$5:$D$28</c:f>
              <c:numCache>
                <c:formatCode>0.00%</c:formatCode>
                <c:ptCount val="24"/>
                <c:pt idx="0">
                  <c:v>5.4999999999999997E-3</c:v>
                </c:pt>
                <c:pt idx="1">
                  <c:v>3.8E-3</c:v>
                </c:pt>
                <c:pt idx="2">
                  <c:v>3.2000000000000002E-3</c:v>
                </c:pt>
                <c:pt idx="3">
                  <c:v>4.4000000000000003E-3</c:v>
                </c:pt>
                <c:pt idx="4">
                  <c:v>8.6E-3</c:v>
                </c:pt>
                <c:pt idx="5">
                  <c:v>2.4E-2</c:v>
                </c:pt>
                <c:pt idx="6">
                  <c:v>5.8200000000000002E-2</c:v>
                </c:pt>
                <c:pt idx="7">
                  <c:v>6.9500000000000006E-2</c:v>
                </c:pt>
                <c:pt idx="8">
                  <c:v>6.1800000000000001E-2</c:v>
                </c:pt>
                <c:pt idx="9">
                  <c:v>5.62E-2</c:v>
                </c:pt>
                <c:pt idx="10">
                  <c:v>5.62E-2</c:v>
                </c:pt>
                <c:pt idx="11">
                  <c:v>5.79E-2</c:v>
                </c:pt>
                <c:pt idx="12">
                  <c:v>6.1199999999999997E-2</c:v>
                </c:pt>
                <c:pt idx="13">
                  <c:v>6.13E-2</c:v>
                </c:pt>
                <c:pt idx="14">
                  <c:v>6.6400000000000001E-2</c:v>
                </c:pt>
                <c:pt idx="15">
                  <c:v>7.3700000000000002E-2</c:v>
                </c:pt>
                <c:pt idx="16">
                  <c:v>8.1000000000000003E-2</c:v>
                </c:pt>
                <c:pt idx="17">
                  <c:v>7.9399999999999998E-2</c:v>
                </c:pt>
                <c:pt idx="18">
                  <c:v>5.5399999999999998E-2</c:v>
                </c:pt>
                <c:pt idx="19">
                  <c:v>3.8699999999999998E-2</c:v>
                </c:pt>
                <c:pt idx="20">
                  <c:v>2.9100000000000001E-2</c:v>
                </c:pt>
                <c:pt idx="21">
                  <c:v>2.12E-2</c:v>
                </c:pt>
                <c:pt idx="22">
                  <c:v>1.44E-2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5-4A04-A339-1E404CC1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298682848130224"/>
          <c:y val="7.37903350316504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5F1-4C55-B6C2-F2CE10B9E4E4}"/>
            </c:ext>
          </c:extLst>
        </c:ser>
        <c:ser>
          <c:idx val="1"/>
          <c:order val="1"/>
          <c:tx>
            <c:strRef>
              <c:f>'PCS 64'!$H$4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64'!$H$5:$H$16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1.0900000000000001</c:v>
                </c:pt>
                <c:pt idx="2">
                  <c:v>1.1000000000000001</c:v>
                </c:pt>
                <c:pt idx="3">
                  <c:v>1.03</c:v>
                </c:pt>
                <c:pt idx="4">
                  <c:v>0.99</c:v>
                </c:pt>
                <c:pt idx="5">
                  <c:v>0.95</c:v>
                </c:pt>
                <c:pt idx="6">
                  <c:v>0.9</c:v>
                </c:pt>
                <c:pt idx="7">
                  <c:v>0.96</c:v>
                </c:pt>
                <c:pt idx="8">
                  <c:v>0.93</c:v>
                </c:pt>
                <c:pt idx="9">
                  <c:v>0.98</c:v>
                </c:pt>
                <c:pt idx="10">
                  <c:v>1.01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1-4C55-B6C2-F2CE10B9E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66'!$B$5:$B$28</c:f>
              <c:numCache>
                <c:formatCode>0.00%</c:formatCode>
                <c:ptCount val="24"/>
                <c:pt idx="0">
                  <c:v>1.8289389067524114E-3</c:v>
                </c:pt>
                <c:pt idx="1">
                  <c:v>1.270096463022508E-3</c:v>
                </c:pt>
                <c:pt idx="2">
                  <c:v>8.6366559485530543E-4</c:v>
                </c:pt>
                <c:pt idx="3">
                  <c:v>7.6205787781350484E-4</c:v>
                </c:pt>
                <c:pt idx="4">
                  <c:v>1.1684887459807072E-3</c:v>
                </c:pt>
                <c:pt idx="5">
                  <c:v>2.8958199356913183E-3</c:v>
                </c:pt>
                <c:pt idx="6">
                  <c:v>1.0363987138263668E-2</c:v>
                </c:pt>
                <c:pt idx="7">
                  <c:v>2.6113183279742765E-2</c:v>
                </c:pt>
                <c:pt idx="8">
                  <c:v>2.707845659163987E-2</c:v>
                </c:pt>
                <c:pt idx="9">
                  <c:v>2.7688102893890676E-2</c:v>
                </c:pt>
                <c:pt idx="10">
                  <c:v>3.0075884244372991E-2</c:v>
                </c:pt>
                <c:pt idx="11">
                  <c:v>3.3428938906752408E-2</c:v>
                </c:pt>
                <c:pt idx="12">
                  <c:v>3.5918327974276527E-2</c:v>
                </c:pt>
                <c:pt idx="13">
                  <c:v>3.7645659163987134E-2</c:v>
                </c:pt>
                <c:pt idx="14">
                  <c:v>4.0439871382636661E-2</c:v>
                </c:pt>
                <c:pt idx="15">
                  <c:v>4.3640514469453377E-2</c:v>
                </c:pt>
                <c:pt idx="16">
                  <c:v>4.8162057877813504E-2</c:v>
                </c:pt>
                <c:pt idx="17">
                  <c:v>4.5825080385852091E-2</c:v>
                </c:pt>
                <c:pt idx="18">
                  <c:v>3.1752411575562703E-2</c:v>
                </c:pt>
                <c:pt idx="19">
                  <c:v>2.3318971061093249E-2</c:v>
                </c:pt>
                <c:pt idx="20">
                  <c:v>1.5495176848874597E-2</c:v>
                </c:pt>
                <c:pt idx="21">
                  <c:v>1.0770418006430868E-2</c:v>
                </c:pt>
                <c:pt idx="22">
                  <c:v>7.0617363344051441E-3</c:v>
                </c:pt>
                <c:pt idx="23">
                  <c:v>4.4707395498392293E-3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4-49D1-98DE-E247A0730115}"/>
            </c:ext>
          </c:extLst>
        </c:ser>
        <c:ser>
          <c:idx val="1"/>
          <c:order val="1"/>
          <c:tx>
            <c:strRef>
              <c:f>'PCS 66'!$C$4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66'!$C$5:$C$28</c:f>
              <c:numCache>
                <c:formatCode>0.00%</c:formatCode>
                <c:ptCount val="24"/>
                <c:pt idx="0">
                  <c:v>1.672668810289389E-3</c:v>
                </c:pt>
                <c:pt idx="1">
                  <c:v>1.082315112540193E-3</c:v>
                </c:pt>
                <c:pt idx="2">
                  <c:v>9.8392282958199352E-4</c:v>
                </c:pt>
                <c:pt idx="3">
                  <c:v>1.3282958199356913E-3</c:v>
                </c:pt>
                <c:pt idx="4">
                  <c:v>2.3614147909967846E-3</c:v>
                </c:pt>
                <c:pt idx="5">
                  <c:v>6.9366559485530546E-3</c:v>
                </c:pt>
                <c:pt idx="6">
                  <c:v>2.6369131832797429E-2</c:v>
                </c:pt>
                <c:pt idx="7">
                  <c:v>3.7389067524115756E-2</c:v>
                </c:pt>
                <c:pt idx="8">
                  <c:v>3.6060771704180067E-2</c:v>
                </c:pt>
                <c:pt idx="9">
                  <c:v>3.3305787781350481E-2</c:v>
                </c:pt>
                <c:pt idx="10">
                  <c:v>3.2617041800643086E-2</c:v>
                </c:pt>
                <c:pt idx="11">
                  <c:v>3.3404180064308689E-2</c:v>
                </c:pt>
                <c:pt idx="12">
                  <c:v>3.4781672025723472E-2</c:v>
                </c:pt>
                <c:pt idx="13">
                  <c:v>3.3945337620578782E-2</c:v>
                </c:pt>
                <c:pt idx="14">
                  <c:v>3.5421221864951766E-2</c:v>
                </c:pt>
                <c:pt idx="15">
                  <c:v>3.5814790996784571E-2</c:v>
                </c:pt>
                <c:pt idx="16">
                  <c:v>3.4388102893890674E-2</c:v>
                </c:pt>
                <c:pt idx="17">
                  <c:v>3.2715434083601287E-2</c:v>
                </c:pt>
                <c:pt idx="18">
                  <c:v>2.4352090032154342E-2</c:v>
                </c:pt>
                <c:pt idx="19">
                  <c:v>1.5988745980707396E-2</c:v>
                </c:pt>
                <c:pt idx="20">
                  <c:v>1.2053054662379423E-2</c:v>
                </c:pt>
                <c:pt idx="21">
                  <c:v>9.3472668810289389E-3</c:v>
                </c:pt>
                <c:pt idx="22">
                  <c:v>6.3954983922829573E-3</c:v>
                </c:pt>
                <c:pt idx="23">
                  <c:v>3.1977491961414787E-3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4-49D1-98DE-E247A0730115}"/>
            </c:ext>
          </c:extLst>
        </c:ser>
        <c:ser>
          <c:idx val="2"/>
          <c:order val="2"/>
          <c:tx>
            <c:strRef>
              <c:f>'PCS 66'!$D$4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66'!$D$5:$D$28</c:f>
              <c:numCache>
                <c:formatCode>0.00%</c:formatCode>
                <c:ptCount val="24"/>
                <c:pt idx="0">
                  <c:v>3.5000000000000001E-3</c:v>
                </c:pt>
                <c:pt idx="1">
                  <c:v>2.3E-3</c:v>
                </c:pt>
                <c:pt idx="2">
                  <c:v>1.9E-3</c:v>
                </c:pt>
                <c:pt idx="3">
                  <c:v>2.0999999999999999E-3</c:v>
                </c:pt>
                <c:pt idx="4">
                  <c:v>3.5000000000000001E-3</c:v>
                </c:pt>
                <c:pt idx="5">
                  <c:v>9.7999999999999997E-3</c:v>
                </c:pt>
                <c:pt idx="6">
                  <c:v>3.6700000000000003E-2</c:v>
                </c:pt>
                <c:pt idx="7">
                  <c:v>6.3399999999999998E-2</c:v>
                </c:pt>
                <c:pt idx="8">
                  <c:v>6.3100000000000003E-2</c:v>
                </c:pt>
                <c:pt idx="9">
                  <c:v>6.0999999999999999E-2</c:v>
                </c:pt>
                <c:pt idx="10">
                  <c:v>6.2700000000000006E-2</c:v>
                </c:pt>
                <c:pt idx="11">
                  <c:v>6.6900000000000001E-2</c:v>
                </c:pt>
                <c:pt idx="12">
                  <c:v>7.0699999999999999E-2</c:v>
                </c:pt>
                <c:pt idx="13">
                  <c:v>7.1599999999999997E-2</c:v>
                </c:pt>
                <c:pt idx="14">
                  <c:v>7.5899999999999995E-2</c:v>
                </c:pt>
                <c:pt idx="15">
                  <c:v>7.9500000000000001E-2</c:v>
                </c:pt>
                <c:pt idx="16">
                  <c:v>8.2600000000000007E-2</c:v>
                </c:pt>
                <c:pt idx="17">
                  <c:v>7.8600000000000003E-2</c:v>
                </c:pt>
                <c:pt idx="18">
                  <c:v>5.6099999999999997E-2</c:v>
                </c:pt>
                <c:pt idx="19">
                  <c:v>3.9300000000000002E-2</c:v>
                </c:pt>
                <c:pt idx="20">
                  <c:v>2.76E-2</c:v>
                </c:pt>
                <c:pt idx="21">
                  <c:v>2.01E-2</c:v>
                </c:pt>
                <c:pt idx="22">
                  <c:v>1.34E-2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4-49D1-98DE-E247A073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7'!$B$5:$B$28</c:f>
              <c:numCache>
                <c:formatCode>0.00%</c:formatCode>
                <c:ptCount val="24"/>
                <c:pt idx="0">
                  <c:v>2.1752336448598131E-3</c:v>
                </c:pt>
                <c:pt idx="1">
                  <c:v>1.1098130841121496E-3</c:v>
                </c:pt>
                <c:pt idx="2">
                  <c:v>6.6588785046728968E-4</c:v>
                </c:pt>
                <c:pt idx="3">
                  <c:v>4.8831775700934588E-4</c:v>
                </c:pt>
                <c:pt idx="4">
                  <c:v>8.8785046728971965E-4</c:v>
                </c:pt>
                <c:pt idx="5">
                  <c:v>1.7313084112149531E-3</c:v>
                </c:pt>
                <c:pt idx="6">
                  <c:v>3.86214953271028E-3</c:v>
                </c:pt>
                <c:pt idx="7">
                  <c:v>8.434579439252337E-3</c:v>
                </c:pt>
                <c:pt idx="8">
                  <c:v>1.6114485981308411E-2</c:v>
                </c:pt>
                <c:pt idx="9">
                  <c:v>2.144158878504673E-2</c:v>
                </c:pt>
                <c:pt idx="10">
                  <c:v>2.6014018691588786E-2</c:v>
                </c:pt>
                <c:pt idx="11">
                  <c:v>2.9876168224299067E-2</c:v>
                </c:pt>
                <c:pt idx="12">
                  <c:v>3.3782710280373836E-2</c:v>
                </c:pt>
                <c:pt idx="13">
                  <c:v>3.6224299065420566E-2</c:v>
                </c:pt>
                <c:pt idx="14">
                  <c:v>3.4759345794392521E-2</c:v>
                </c:pt>
                <c:pt idx="15">
                  <c:v>3.6357476635514016E-2</c:v>
                </c:pt>
                <c:pt idx="16">
                  <c:v>4.0929906542056076E-2</c:v>
                </c:pt>
                <c:pt idx="17">
                  <c:v>3.8355140186915888E-2</c:v>
                </c:pt>
                <c:pt idx="18">
                  <c:v>3.4581775700934576E-2</c:v>
                </c:pt>
                <c:pt idx="19">
                  <c:v>2.5303738317757011E-2</c:v>
                </c:pt>
                <c:pt idx="20">
                  <c:v>1.9177570093457944E-2</c:v>
                </c:pt>
                <c:pt idx="21">
                  <c:v>1.6158878504672899E-2</c:v>
                </c:pt>
                <c:pt idx="22">
                  <c:v>1.0121495327102803E-2</c:v>
                </c:pt>
                <c:pt idx="23">
                  <c:v>5.3271028037383174E-3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7-4EB4-9905-1332C7C00167}"/>
            </c:ext>
          </c:extLst>
        </c:ser>
        <c:ser>
          <c:idx val="1"/>
          <c:order val="1"/>
          <c:tx>
            <c:strRef>
              <c:f>'PCS 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7'!$C$5:$C$28</c:f>
              <c:numCache>
                <c:formatCode>0.00%</c:formatCode>
                <c:ptCount val="24"/>
                <c:pt idx="0">
                  <c:v>3.114018691588785E-3</c:v>
                </c:pt>
                <c:pt idx="1">
                  <c:v>1.6126168224299064E-3</c:v>
                </c:pt>
                <c:pt idx="2">
                  <c:v>1.0009345794392522E-3</c:v>
                </c:pt>
                <c:pt idx="3">
                  <c:v>6.6728971962616817E-4</c:v>
                </c:pt>
                <c:pt idx="4">
                  <c:v>9.4532710280373832E-4</c:v>
                </c:pt>
                <c:pt idx="5">
                  <c:v>1.6682242990654207E-3</c:v>
                </c:pt>
                <c:pt idx="6">
                  <c:v>5.3939252336448603E-3</c:v>
                </c:pt>
                <c:pt idx="7">
                  <c:v>1.9407009345794392E-2</c:v>
                </c:pt>
                <c:pt idx="8">
                  <c:v>3.3308878504672901E-2</c:v>
                </c:pt>
                <c:pt idx="9">
                  <c:v>3.992616822429907E-2</c:v>
                </c:pt>
                <c:pt idx="10">
                  <c:v>4.1205140186915887E-2</c:v>
                </c:pt>
                <c:pt idx="11">
                  <c:v>4.2539719626168225E-2</c:v>
                </c:pt>
                <c:pt idx="12">
                  <c:v>4.5097663551401872E-2</c:v>
                </c:pt>
                <c:pt idx="13">
                  <c:v>4.7488785046728973E-2</c:v>
                </c:pt>
                <c:pt idx="14">
                  <c:v>4.3373831775700936E-2</c:v>
                </c:pt>
                <c:pt idx="15">
                  <c:v>3.9536915887850466E-2</c:v>
                </c:pt>
                <c:pt idx="16">
                  <c:v>3.7257009345794394E-2</c:v>
                </c:pt>
                <c:pt idx="17">
                  <c:v>3.620046728971963E-2</c:v>
                </c:pt>
                <c:pt idx="18">
                  <c:v>3.5032710280373837E-2</c:v>
                </c:pt>
                <c:pt idx="19">
                  <c:v>2.8804672897196258E-2</c:v>
                </c:pt>
                <c:pt idx="20">
                  <c:v>2.1909345794392521E-2</c:v>
                </c:pt>
                <c:pt idx="21">
                  <c:v>1.4847196261682244E-2</c:v>
                </c:pt>
                <c:pt idx="22">
                  <c:v>1.0064953271028038E-2</c:v>
                </c:pt>
                <c:pt idx="23">
                  <c:v>5.6719626168224299E-3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7-4EB4-9905-1332C7C00167}"/>
            </c:ext>
          </c:extLst>
        </c:ser>
        <c:ser>
          <c:idx val="2"/>
          <c:order val="2"/>
          <c:tx>
            <c:strRef>
              <c:f>'PCS 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7'!$D$5:$D$28</c:f>
              <c:numCache>
                <c:formatCode>0.00%</c:formatCode>
                <c:ptCount val="24"/>
                <c:pt idx="0">
                  <c:v>5.3E-3</c:v>
                </c:pt>
                <c:pt idx="1">
                  <c:v>2.7000000000000001E-3</c:v>
                </c:pt>
                <c:pt idx="2">
                  <c:v>1.6000000000000001E-3</c:v>
                </c:pt>
                <c:pt idx="3">
                  <c:v>1.1000000000000001E-3</c:v>
                </c:pt>
                <c:pt idx="4">
                  <c:v>1.8E-3</c:v>
                </c:pt>
                <c:pt idx="5">
                  <c:v>3.5000000000000001E-3</c:v>
                </c:pt>
                <c:pt idx="6">
                  <c:v>9.1999999999999998E-3</c:v>
                </c:pt>
                <c:pt idx="7">
                  <c:v>2.69E-2</c:v>
                </c:pt>
                <c:pt idx="8">
                  <c:v>4.8000000000000001E-2</c:v>
                </c:pt>
                <c:pt idx="9">
                  <c:v>0.06</c:v>
                </c:pt>
                <c:pt idx="10">
                  <c:v>6.6299999999999998E-2</c:v>
                </c:pt>
                <c:pt idx="11">
                  <c:v>7.1800000000000003E-2</c:v>
                </c:pt>
                <c:pt idx="12">
                  <c:v>7.8600000000000003E-2</c:v>
                </c:pt>
                <c:pt idx="13">
                  <c:v>8.3500000000000005E-2</c:v>
                </c:pt>
                <c:pt idx="14">
                  <c:v>7.8200000000000006E-2</c:v>
                </c:pt>
                <c:pt idx="15">
                  <c:v>7.6499999999999999E-2</c:v>
                </c:pt>
                <c:pt idx="16">
                  <c:v>7.9699999999999993E-2</c:v>
                </c:pt>
                <c:pt idx="17">
                  <c:v>7.5800000000000006E-2</c:v>
                </c:pt>
                <c:pt idx="18">
                  <c:v>7.0499999999999993E-2</c:v>
                </c:pt>
                <c:pt idx="19">
                  <c:v>5.4399999999999997E-2</c:v>
                </c:pt>
                <c:pt idx="20">
                  <c:v>4.1300000000000003E-2</c:v>
                </c:pt>
                <c:pt idx="21">
                  <c:v>3.1600000000000003E-2</c:v>
                </c:pt>
                <c:pt idx="22">
                  <c:v>2.0500000000000001E-2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C-472D-B096-2CD45E22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992872450576705"/>
          <c:y val="7.33485848052777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6B8-4C72-81FC-3A5D3D07FE9F}"/>
            </c:ext>
          </c:extLst>
        </c:ser>
        <c:ser>
          <c:idx val="1"/>
          <c:order val="1"/>
          <c:tx>
            <c:strRef>
              <c:f>'PCS 66'!$H$4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66'!$H$5:$H$16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1.1200000000000001</c:v>
                </c:pt>
                <c:pt idx="2">
                  <c:v>1.29</c:v>
                </c:pt>
                <c:pt idx="3">
                  <c:v>1.05</c:v>
                </c:pt>
                <c:pt idx="4">
                  <c:v>1.01</c:v>
                </c:pt>
                <c:pt idx="5">
                  <c:v>0.95</c:v>
                </c:pt>
                <c:pt idx="6">
                  <c:v>0.88</c:v>
                </c:pt>
                <c:pt idx="7">
                  <c:v>0.94</c:v>
                </c:pt>
                <c:pt idx="8">
                  <c:v>0.95</c:v>
                </c:pt>
                <c:pt idx="9">
                  <c:v>1.01</c:v>
                </c:pt>
                <c:pt idx="10">
                  <c:v>1.02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8-4C72-81FC-3A5D3D07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68'!$B$5:$B$28</c:f>
              <c:numCache>
                <c:formatCode>0.00%</c:formatCode>
                <c:ptCount val="24"/>
                <c:pt idx="0">
                  <c:v>4.7213051823416508E-3</c:v>
                </c:pt>
                <c:pt idx="1">
                  <c:v>3.4205374280230328E-3</c:v>
                </c:pt>
                <c:pt idx="2">
                  <c:v>3.0833013435700579E-3</c:v>
                </c:pt>
                <c:pt idx="3">
                  <c:v>2.2642994241842611E-3</c:v>
                </c:pt>
                <c:pt idx="4">
                  <c:v>3.3723608445297508E-3</c:v>
                </c:pt>
                <c:pt idx="5">
                  <c:v>7.3228406909788867E-3</c:v>
                </c:pt>
                <c:pt idx="6">
                  <c:v>1.6042802303262958E-2</c:v>
                </c:pt>
                <c:pt idx="7">
                  <c:v>2.0523224568138196E-2</c:v>
                </c:pt>
                <c:pt idx="8">
                  <c:v>2.061957773512476E-2</c:v>
                </c:pt>
                <c:pt idx="9">
                  <c:v>2.0812284069097891E-2</c:v>
                </c:pt>
                <c:pt idx="10">
                  <c:v>2.2257581573896353E-2</c:v>
                </c:pt>
                <c:pt idx="11">
                  <c:v>2.4907293666026873E-2</c:v>
                </c:pt>
                <c:pt idx="12">
                  <c:v>2.7846065259117082E-2</c:v>
                </c:pt>
                <c:pt idx="13">
                  <c:v>2.977312859884837E-2</c:v>
                </c:pt>
                <c:pt idx="14">
                  <c:v>3.3290019193857961E-2</c:v>
                </c:pt>
                <c:pt idx="15">
                  <c:v>3.8348560460652589E-2</c:v>
                </c:pt>
                <c:pt idx="16">
                  <c:v>4.3214395393474096E-2</c:v>
                </c:pt>
                <c:pt idx="17">
                  <c:v>4.4418809980806148E-2</c:v>
                </c:pt>
                <c:pt idx="18">
                  <c:v>3.4831669865642997E-2</c:v>
                </c:pt>
                <c:pt idx="19">
                  <c:v>2.6111708253358921E-2</c:v>
                </c:pt>
                <c:pt idx="20">
                  <c:v>2.0137811900191937E-2</c:v>
                </c:pt>
                <c:pt idx="21">
                  <c:v>1.5705566218809978E-2</c:v>
                </c:pt>
                <c:pt idx="22">
                  <c:v>1.1225143953934742E-2</c:v>
                </c:pt>
                <c:pt idx="23">
                  <c:v>7.5637236084452972E-3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C-45A1-AF44-2A960D56A978}"/>
            </c:ext>
          </c:extLst>
        </c:ser>
        <c:ser>
          <c:idx val="1"/>
          <c:order val="1"/>
          <c:tx>
            <c:strRef>
              <c:f>'PCS 68'!$C$4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68'!$C$5:$C$28</c:f>
              <c:numCache>
                <c:formatCode>0.00%</c:formatCode>
                <c:ptCount val="24"/>
                <c:pt idx="0">
                  <c:v>3.5239923224568135E-3</c:v>
                </c:pt>
                <c:pt idx="1">
                  <c:v>2.5393474088291745E-3</c:v>
                </c:pt>
                <c:pt idx="2">
                  <c:v>2.4357005758157391E-3</c:v>
                </c:pt>
                <c:pt idx="3">
                  <c:v>3.5239923224568135E-3</c:v>
                </c:pt>
                <c:pt idx="4">
                  <c:v>7.462571976967371E-3</c:v>
                </c:pt>
                <c:pt idx="5">
                  <c:v>2.2750479846449137E-2</c:v>
                </c:pt>
                <c:pt idx="6">
                  <c:v>4.7055662188099812E-2</c:v>
                </c:pt>
                <c:pt idx="7">
                  <c:v>4.6433781190019188E-2</c:v>
                </c:pt>
                <c:pt idx="8">
                  <c:v>3.9385796545105566E-2</c:v>
                </c:pt>
                <c:pt idx="9">
                  <c:v>3.1819577735124761E-2</c:v>
                </c:pt>
                <c:pt idx="10">
                  <c:v>2.8554702495201537E-2</c:v>
                </c:pt>
                <c:pt idx="11">
                  <c:v>2.7310940499040304E-2</c:v>
                </c:pt>
                <c:pt idx="12">
                  <c:v>2.7414587332053746E-2</c:v>
                </c:pt>
                <c:pt idx="13">
                  <c:v>2.7621880998080613E-2</c:v>
                </c:pt>
                <c:pt idx="14">
                  <c:v>2.8399232245681385E-2</c:v>
                </c:pt>
                <c:pt idx="15">
                  <c:v>2.8243761996161229E-2</c:v>
                </c:pt>
                <c:pt idx="16">
                  <c:v>2.9176583493282154E-2</c:v>
                </c:pt>
                <c:pt idx="17">
                  <c:v>2.8399232245681385E-2</c:v>
                </c:pt>
                <c:pt idx="18">
                  <c:v>2.5704414587332056E-2</c:v>
                </c:pt>
                <c:pt idx="19">
                  <c:v>1.9796545105566218E-2</c:v>
                </c:pt>
                <c:pt idx="20">
                  <c:v>1.4873320537428023E-2</c:v>
                </c:pt>
                <c:pt idx="21">
                  <c:v>1.1608445297504797E-2</c:v>
                </c:pt>
                <c:pt idx="22">
                  <c:v>8.6545105566218812E-3</c:v>
                </c:pt>
                <c:pt idx="23">
                  <c:v>5.5969289827255278E-3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C-45A1-AF44-2A960D56A978}"/>
            </c:ext>
          </c:extLst>
        </c:ser>
        <c:ser>
          <c:idx val="2"/>
          <c:order val="2"/>
          <c:tx>
            <c:strRef>
              <c:f>'PCS 68'!$D$4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68'!$D$5:$D$28</c:f>
              <c:numCache>
                <c:formatCode>0.00%</c:formatCode>
                <c:ptCount val="24"/>
                <c:pt idx="0">
                  <c:v>8.2000000000000007E-3</c:v>
                </c:pt>
                <c:pt idx="1">
                  <c:v>6.0000000000000001E-3</c:v>
                </c:pt>
                <c:pt idx="2">
                  <c:v>5.4999999999999997E-3</c:v>
                </c:pt>
                <c:pt idx="3">
                  <c:v>5.7999999999999996E-3</c:v>
                </c:pt>
                <c:pt idx="4">
                  <c:v>1.0800000000000001E-2</c:v>
                </c:pt>
                <c:pt idx="5">
                  <c:v>3.0099999999999998E-2</c:v>
                </c:pt>
                <c:pt idx="6">
                  <c:v>6.3E-2</c:v>
                </c:pt>
                <c:pt idx="7">
                  <c:v>6.7000000000000004E-2</c:v>
                </c:pt>
                <c:pt idx="8">
                  <c:v>0.06</c:v>
                </c:pt>
                <c:pt idx="9">
                  <c:v>5.2600000000000001E-2</c:v>
                </c:pt>
                <c:pt idx="10">
                  <c:v>5.0799999999999998E-2</c:v>
                </c:pt>
                <c:pt idx="11">
                  <c:v>5.2200000000000003E-2</c:v>
                </c:pt>
                <c:pt idx="12">
                  <c:v>5.5300000000000002E-2</c:v>
                </c:pt>
                <c:pt idx="13">
                  <c:v>5.74E-2</c:v>
                </c:pt>
                <c:pt idx="14">
                  <c:v>6.1699999999999998E-2</c:v>
                </c:pt>
                <c:pt idx="15">
                  <c:v>6.6600000000000006E-2</c:v>
                </c:pt>
                <c:pt idx="16">
                  <c:v>7.2400000000000006E-2</c:v>
                </c:pt>
                <c:pt idx="17">
                  <c:v>7.2800000000000004E-2</c:v>
                </c:pt>
                <c:pt idx="18">
                  <c:v>6.0600000000000001E-2</c:v>
                </c:pt>
                <c:pt idx="19">
                  <c:v>4.5900000000000003E-2</c:v>
                </c:pt>
                <c:pt idx="20">
                  <c:v>3.5000000000000003E-2</c:v>
                </c:pt>
                <c:pt idx="21">
                  <c:v>2.7300000000000001E-2</c:v>
                </c:pt>
                <c:pt idx="22">
                  <c:v>1.9900000000000001E-2</c:v>
                </c:pt>
                <c:pt idx="23">
                  <c:v>1.3100000000000001E-2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C-45A1-AF44-2A960D56A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49323110926923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184-4A89-937D-9FEAB2F6DC51}"/>
            </c:ext>
          </c:extLst>
        </c:ser>
        <c:ser>
          <c:idx val="1"/>
          <c:order val="1"/>
          <c:tx>
            <c:strRef>
              <c:f>'PCS 68'!$H$4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1.05</c:v>
                </c:pt>
                <c:pt idx="2">
                  <c:v>1.08</c:v>
                </c:pt>
                <c:pt idx="3">
                  <c:v>1.02</c:v>
                </c:pt>
                <c:pt idx="4">
                  <c:v>1.01</c:v>
                </c:pt>
                <c:pt idx="5">
                  <c:v>1</c:v>
                </c:pt>
                <c:pt idx="6">
                  <c:v>0.94</c:v>
                </c:pt>
                <c:pt idx="7">
                  <c:v>0.98</c:v>
                </c:pt>
                <c:pt idx="8">
                  <c:v>0.98</c:v>
                </c:pt>
                <c:pt idx="9">
                  <c:v>1</c:v>
                </c:pt>
                <c:pt idx="10">
                  <c:v>0.98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F-4938-B131-5117693CA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69'!$B$5:$B$28</c:f>
              <c:numCache>
                <c:formatCode>0.00%</c:formatCode>
                <c:ptCount val="24"/>
                <c:pt idx="0">
                  <c:v>3.2722689075630252E-3</c:v>
                </c:pt>
                <c:pt idx="1">
                  <c:v>2.0823529411764705E-3</c:v>
                </c:pt>
                <c:pt idx="2">
                  <c:v>1.9831932773109245E-3</c:v>
                </c:pt>
                <c:pt idx="3">
                  <c:v>2.5781512605042019E-3</c:v>
                </c:pt>
                <c:pt idx="4">
                  <c:v>5.3050420168067221E-3</c:v>
                </c:pt>
                <c:pt idx="5">
                  <c:v>1.4923529411764707E-2</c:v>
                </c:pt>
                <c:pt idx="6">
                  <c:v>2.9648739495798319E-2</c:v>
                </c:pt>
                <c:pt idx="7">
                  <c:v>3.297058823529412E-2</c:v>
                </c:pt>
                <c:pt idx="8">
                  <c:v>2.7368067226890756E-2</c:v>
                </c:pt>
                <c:pt idx="9">
                  <c:v>2.6078991596638658E-2</c:v>
                </c:pt>
                <c:pt idx="10">
                  <c:v>2.6673949579831935E-2</c:v>
                </c:pt>
                <c:pt idx="11">
                  <c:v>2.7566386554621847E-2</c:v>
                </c:pt>
                <c:pt idx="12">
                  <c:v>2.8855462184873948E-2</c:v>
                </c:pt>
                <c:pt idx="13">
                  <c:v>2.9995798319327732E-2</c:v>
                </c:pt>
                <c:pt idx="14">
                  <c:v>3.1235294117647059E-2</c:v>
                </c:pt>
                <c:pt idx="15">
                  <c:v>3.2821848739495799E-2</c:v>
                </c:pt>
                <c:pt idx="16">
                  <c:v>3.4606722689075629E-2</c:v>
                </c:pt>
                <c:pt idx="17">
                  <c:v>3.6193277310924366E-2</c:v>
                </c:pt>
                <c:pt idx="18">
                  <c:v>3.0640336134453782E-2</c:v>
                </c:pt>
                <c:pt idx="19">
                  <c:v>2.4442857142857145E-2</c:v>
                </c:pt>
                <c:pt idx="20">
                  <c:v>1.8939495798319328E-2</c:v>
                </c:pt>
                <c:pt idx="21">
                  <c:v>1.3584873949579832E-2</c:v>
                </c:pt>
                <c:pt idx="22">
                  <c:v>8.7260504201680678E-3</c:v>
                </c:pt>
                <c:pt idx="23">
                  <c:v>5.4042016806722694E-3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A-4962-A3E4-44548DE5F99D}"/>
            </c:ext>
          </c:extLst>
        </c:ser>
        <c:ser>
          <c:idx val="1"/>
          <c:order val="1"/>
          <c:tx>
            <c:strRef>
              <c:f>'PCS 69'!$C$4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69'!$C$5:$C$28</c:f>
              <c:numCache>
                <c:formatCode>0.00%</c:formatCode>
                <c:ptCount val="24"/>
                <c:pt idx="0">
                  <c:v>3.7310924369747898E-3</c:v>
                </c:pt>
                <c:pt idx="1">
                  <c:v>2.4705882352941176E-3</c:v>
                </c:pt>
                <c:pt idx="2">
                  <c:v>1.8655462184873949E-3</c:v>
                </c:pt>
                <c:pt idx="3">
                  <c:v>1.8655462184873949E-3</c:v>
                </c:pt>
                <c:pt idx="4">
                  <c:v>3.0252100840336134E-3</c:v>
                </c:pt>
                <c:pt idx="5">
                  <c:v>8.7226890756302525E-3</c:v>
                </c:pt>
                <c:pt idx="6">
                  <c:v>1.6941176470588234E-2</c:v>
                </c:pt>
                <c:pt idx="7">
                  <c:v>2.47563025210084E-2</c:v>
                </c:pt>
                <c:pt idx="8">
                  <c:v>2.7680672268907563E-2</c:v>
                </c:pt>
                <c:pt idx="9">
                  <c:v>2.5915966386554624E-2</c:v>
                </c:pt>
                <c:pt idx="10">
                  <c:v>2.6420168067226895E-2</c:v>
                </c:pt>
                <c:pt idx="11">
                  <c:v>2.7327731092436972E-2</c:v>
                </c:pt>
                <c:pt idx="12">
                  <c:v>2.9647058823529412E-2</c:v>
                </c:pt>
                <c:pt idx="13">
                  <c:v>3.0907563025210086E-2</c:v>
                </c:pt>
                <c:pt idx="14">
                  <c:v>3.489075630252101E-2</c:v>
                </c:pt>
                <c:pt idx="15">
                  <c:v>3.660504201680672E-2</c:v>
                </c:pt>
                <c:pt idx="16">
                  <c:v>4.1344537815126051E-2</c:v>
                </c:pt>
                <c:pt idx="17">
                  <c:v>4.4470588235294123E-2</c:v>
                </c:pt>
                <c:pt idx="18">
                  <c:v>3.6705882352941178E-2</c:v>
                </c:pt>
                <c:pt idx="19">
                  <c:v>2.6672268907563027E-2</c:v>
                </c:pt>
                <c:pt idx="20">
                  <c:v>2.0823529411764706E-2</c:v>
                </c:pt>
                <c:pt idx="21">
                  <c:v>1.527731092436975E-2</c:v>
                </c:pt>
                <c:pt idx="22">
                  <c:v>9.8319327731092431E-3</c:v>
                </c:pt>
                <c:pt idx="23">
                  <c:v>6.252100840336134E-3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A-4962-A3E4-44548DE5F99D}"/>
            </c:ext>
          </c:extLst>
        </c:ser>
        <c:ser>
          <c:idx val="2"/>
          <c:order val="2"/>
          <c:tx>
            <c:strRef>
              <c:f>'PCS 69'!$D$4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69'!$D$5:$D$28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4.5999999999999999E-3</c:v>
                </c:pt>
                <c:pt idx="2">
                  <c:v>3.8E-3</c:v>
                </c:pt>
                <c:pt idx="3">
                  <c:v>4.4999999999999997E-3</c:v>
                </c:pt>
                <c:pt idx="4">
                  <c:v>8.3000000000000001E-3</c:v>
                </c:pt>
                <c:pt idx="5">
                  <c:v>2.3699999999999999E-2</c:v>
                </c:pt>
                <c:pt idx="6">
                  <c:v>4.6600000000000003E-2</c:v>
                </c:pt>
                <c:pt idx="7">
                  <c:v>5.7700000000000001E-2</c:v>
                </c:pt>
                <c:pt idx="8">
                  <c:v>5.5E-2</c:v>
                </c:pt>
                <c:pt idx="9">
                  <c:v>5.1999999999999998E-2</c:v>
                </c:pt>
                <c:pt idx="10">
                  <c:v>5.3100000000000001E-2</c:v>
                </c:pt>
                <c:pt idx="11">
                  <c:v>5.4899999999999997E-2</c:v>
                </c:pt>
                <c:pt idx="12">
                  <c:v>5.8500000000000003E-2</c:v>
                </c:pt>
                <c:pt idx="13">
                  <c:v>6.0900000000000003E-2</c:v>
                </c:pt>
                <c:pt idx="14">
                  <c:v>6.6100000000000006E-2</c:v>
                </c:pt>
                <c:pt idx="15">
                  <c:v>6.9400000000000003E-2</c:v>
                </c:pt>
                <c:pt idx="16">
                  <c:v>7.5899999999999995E-2</c:v>
                </c:pt>
                <c:pt idx="17">
                  <c:v>8.0699999999999994E-2</c:v>
                </c:pt>
                <c:pt idx="18">
                  <c:v>6.7299999999999999E-2</c:v>
                </c:pt>
                <c:pt idx="19">
                  <c:v>5.11E-2</c:v>
                </c:pt>
                <c:pt idx="20">
                  <c:v>3.9800000000000002E-2</c:v>
                </c:pt>
                <c:pt idx="21">
                  <c:v>2.8899999999999999E-2</c:v>
                </c:pt>
                <c:pt idx="22">
                  <c:v>1.8499999999999999E-2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A-4962-A3E4-44548DE5F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93182760049730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BA12-431F-A013-C65502E08BAC}"/>
            </c:ext>
          </c:extLst>
        </c:ser>
        <c:ser>
          <c:idx val="1"/>
          <c:order val="1"/>
          <c:tx>
            <c:strRef>
              <c:f>'PCS 69'!$H$4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69'!$H$5:$H$16</c:f>
              <c:numCache>
                <c:formatCode>General</c:formatCode>
                <c:ptCount val="12"/>
                <c:pt idx="0">
                  <c:v>0.94</c:v>
                </c:pt>
                <c:pt idx="1">
                  <c:v>1.01</c:v>
                </c:pt>
                <c:pt idx="2">
                  <c:v>1.03</c:v>
                </c:pt>
                <c:pt idx="3">
                  <c:v>1.02</c:v>
                </c:pt>
                <c:pt idx="4">
                  <c:v>1.01</c:v>
                </c:pt>
                <c:pt idx="5">
                  <c:v>0.96</c:v>
                </c:pt>
                <c:pt idx="6">
                  <c:v>0.94</c:v>
                </c:pt>
                <c:pt idx="7">
                  <c:v>1</c:v>
                </c:pt>
                <c:pt idx="8">
                  <c:v>1.02</c:v>
                </c:pt>
                <c:pt idx="9">
                  <c:v>1.03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2-47EE-855B-DF5C5AB56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70'!$B$5:$B$28</c:f>
              <c:numCache>
                <c:formatCode>0.00%</c:formatCode>
                <c:ptCount val="24"/>
                <c:pt idx="0">
                  <c:v>3.0988636363636366E-3</c:v>
                </c:pt>
                <c:pt idx="1">
                  <c:v>1.6068181818181819E-3</c:v>
                </c:pt>
                <c:pt idx="2">
                  <c:v>1.2625000000000002E-3</c:v>
                </c:pt>
                <c:pt idx="3">
                  <c:v>1.2625000000000002E-3</c:v>
                </c:pt>
                <c:pt idx="4">
                  <c:v>1.9511363636363634E-3</c:v>
                </c:pt>
                <c:pt idx="5">
                  <c:v>6.1403409090909087E-3</c:v>
                </c:pt>
                <c:pt idx="6">
                  <c:v>1.4117045454545455E-2</c:v>
                </c:pt>
                <c:pt idx="7">
                  <c:v>2.7028977272727274E-2</c:v>
                </c:pt>
                <c:pt idx="8">
                  <c:v>2.9611363636363634E-2</c:v>
                </c:pt>
                <c:pt idx="9">
                  <c:v>3.1734659090909091E-2</c:v>
                </c:pt>
                <c:pt idx="10">
                  <c:v>3.4431818181818181E-2</c:v>
                </c:pt>
                <c:pt idx="11">
                  <c:v>3.7989772727272726E-2</c:v>
                </c:pt>
                <c:pt idx="12">
                  <c:v>4.062954545454546E-2</c:v>
                </c:pt>
                <c:pt idx="13">
                  <c:v>4.1318181818181816E-2</c:v>
                </c:pt>
                <c:pt idx="14">
                  <c:v>4.1490340909090907E-2</c:v>
                </c:pt>
                <c:pt idx="15">
                  <c:v>4.3384090909090914E-2</c:v>
                </c:pt>
                <c:pt idx="16">
                  <c:v>4.6081249999999997E-2</c:v>
                </c:pt>
                <c:pt idx="17">
                  <c:v>4.6884659090909088E-2</c:v>
                </c:pt>
                <c:pt idx="18">
                  <c:v>3.8276704545454544E-2</c:v>
                </c:pt>
                <c:pt idx="19">
                  <c:v>2.8406250000000001E-2</c:v>
                </c:pt>
                <c:pt idx="20">
                  <c:v>2.3011931818181817E-2</c:v>
                </c:pt>
                <c:pt idx="21">
                  <c:v>1.6928977272727273E-2</c:v>
                </c:pt>
                <c:pt idx="22">
                  <c:v>1.1247727272727272E-2</c:v>
                </c:pt>
                <c:pt idx="23">
                  <c:v>6.0255681818181823E-3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6-4D7F-A816-BD5DD9B293E5}"/>
            </c:ext>
          </c:extLst>
        </c:ser>
        <c:ser>
          <c:idx val="1"/>
          <c:order val="1"/>
          <c:tx>
            <c:strRef>
              <c:f>'PCS 70'!$C$4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70'!$C$5:$C$28</c:f>
              <c:numCache>
                <c:formatCode>0.00%</c:formatCode>
                <c:ptCount val="24"/>
                <c:pt idx="0">
                  <c:v>1.6619318181818183E-3</c:v>
                </c:pt>
                <c:pt idx="1">
                  <c:v>1.0227272727272728E-3</c:v>
                </c:pt>
                <c:pt idx="2">
                  <c:v>8.0965909090909092E-4</c:v>
                </c:pt>
                <c:pt idx="3">
                  <c:v>7.2443181818181818E-4</c:v>
                </c:pt>
                <c:pt idx="4">
                  <c:v>1.9176136363636364E-3</c:v>
                </c:pt>
                <c:pt idx="5">
                  <c:v>5.8380681818181821E-3</c:v>
                </c:pt>
                <c:pt idx="6">
                  <c:v>2.0454545454545454E-2</c:v>
                </c:pt>
                <c:pt idx="7">
                  <c:v>3.2642045454545451E-2</c:v>
                </c:pt>
                <c:pt idx="8">
                  <c:v>3.2045454545454544E-2</c:v>
                </c:pt>
                <c:pt idx="9">
                  <c:v>2.8721590909090908E-2</c:v>
                </c:pt>
                <c:pt idx="10">
                  <c:v>2.9403409090909091E-2</c:v>
                </c:pt>
                <c:pt idx="11">
                  <c:v>2.9531249999999998E-2</c:v>
                </c:pt>
                <c:pt idx="12">
                  <c:v>3.012784090909091E-2</c:v>
                </c:pt>
                <c:pt idx="13">
                  <c:v>3.0767045454545453E-2</c:v>
                </c:pt>
                <c:pt idx="14">
                  <c:v>3.1534090909090907E-2</c:v>
                </c:pt>
                <c:pt idx="15">
                  <c:v>2.931818181818182E-2</c:v>
                </c:pt>
                <c:pt idx="16">
                  <c:v>2.8082386363636365E-2</c:v>
                </c:pt>
                <c:pt idx="17">
                  <c:v>2.5994318181818181E-2</c:v>
                </c:pt>
                <c:pt idx="18">
                  <c:v>2.0625000000000001E-2</c:v>
                </c:pt>
                <c:pt idx="19">
                  <c:v>1.5255681818181818E-2</c:v>
                </c:pt>
                <c:pt idx="20">
                  <c:v>1.1676136363636364E-2</c:v>
                </c:pt>
                <c:pt idx="21">
                  <c:v>8.5653409090909096E-3</c:v>
                </c:pt>
                <c:pt idx="22">
                  <c:v>6.3494318181818183E-3</c:v>
                </c:pt>
                <c:pt idx="23">
                  <c:v>3.1107954545454546E-3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6-4D7F-A816-BD5DD9B293E5}"/>
            </c:ext>
          </c:extLst>
        </c:ser>
        <c:ser>
          <c:idx val="2"/>
          <c:order val="2"/>
          <c:tx>
            <c:strRef>
              <c:f>'PCS 70'!$D$4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70'!$D$5:$D$28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2.5999999999999999E-3</c:v>
                </c:pt>
                <c:pt idx="2">
                  <c:v>2.0999999999999999E-3</c:v>
                </c:pt>
                <c:pt idx="3">
                  <c:v>2E-3</c:v>
                </c:pt>
                <c:pt idx="4">
                  <c:v>3.8999999999999998E-3</c:v>
                </c:pt>
                <c:pt idx="5">
                  <c:v>1.2E-2</c:v>
                </c:pt>
                <c:pt idx="6">
                  <c:v>3.4700000000000002E-2</c:v>
                </c:pt>
                <c:pt idx="7">
                  <c:v>5.9799999999999999E-2</c:v>
                </c:pt>
                <c:pt idx="8">
                  <c:v>6.1699999999999998E-2</c:v>
                </c:pt>
                <c:pt idx="9">
                  <c:v>6.0499999999999998E-2</c:v>
                </c:pt>
                <c:pt idx="10">
                  <c:v>6.3899999999999998E-2</c:v>
                </c:pt>
                <c:pt idx="11">
                  <c:v>6.7500000000000004E-2</c:v>
                </c:pt>
                <c:pt idx="12">
                  <c:v>7.0699999999999999E-2</c:v>
                </c:pt>
                <c:pt idx="13">
                  <c:v>7.1999999999999995E-2</c:v>
                </c:pt>
                <c:pt idx="14">
                  <c:v>7.2999999999999995E-2</c:v>
                </c:pt>
                <c:pt idx="15">
                  <c:v>7.2599999999999998E-2</c:v>
                </c:pt>
                <c:pt idx="16">
                  <c:v>7.3999999999999996E-2</c:v>
                </c:pt>
                <c:pt idx="17">
                  <c:v>7.2800000000000004E-2</c:v>
                </c:pt>
                <c:pt idx="18">
                  <c:v>5.8900000000000001E-2</c:v>
                </c:pt>
                <c:pt idx="19">
                  <c:v>4.36E-2</c:v>
                </c:pt>
                <c:pt idx="20">
                  <c:v>3.4700000000000002E-2</c:v>
                </c:pt>
                <c:pt idx="21">
                  <c:v>2.5499999999999998E-2</c:v>
                </c:pt>
                <c:pt idx="22">
                  <c:v>1.7600000000000001E-2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6-4D7F-A816-BD5DD9B29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50D-498F-A8FD-99ED02C6322D}"/>
            </c:ext>
          </c:extLst>
        </c:ser>
        <c:ser>
          <c:idx val="1"/>
          <c:order val="1"/>
          <c:tx>
            <c:strRef>
              <c:f>'PCS 70'!$H$4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1.19</c:v>
                </c:pt>
                <c:pt idx="2">
                  <c:v>1.19</c:v>
                </c:pt>
                <c:pt idx="3">
                  <c:v>1.08</c:v>
                </c:pt>
                <c:pt idx="4">
                  <c:v>0.95</c:v>
                </c:pt>
                <c:pt idx="5">
                  <c:v>0.86</c:v>
                </c:pt>
                <c:pt idx="6">
                  <c:v>0.78</c:v>
                </c:pt>
                <c:pt idx="7">
                  <c:v>0.81</c:v>
                </c:pt>
                <c:pt idx="8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C-412E-8767-569A373A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71'!$B$5:$B$28</c:f>
              <c:numCache>
                <c:formatCode>0.00%</c:formatCode>
                <c:ptCount val="24"/>
                <c:pt idx="0">
                  <c:v>3.3352313167259785E-3</c:v>
                </c:pt>
                <c:pt idx="1">
                  <c:v>1.9729537366548044E-3</c:v>
                </c:pt>
                <c:pt idx="2">
                  <c:v>1.2213523131672599E-3</c:v>
                </c:pt>
                <c:pt idx="3">
                  <c:v>9.3950177935943065E-4</c:v>
                </c:pt>
                <c:pt idx="4">
                  <c:v>1.4562277580071174E-3</c:v>
                </c:pt>
                <c:pt idx="5">
                  <c:v>2.5366548042704625E-3</c:v>
                </c:pt>
                <c:pt idx="6">
                  <c:v>5.8249110320284696E-3</c:v>
                </c:pt>
                <c:pt idx="7">
                  <c:v>1.5877580071174378E-2</c:v>
                </c:pt>
                <c:pt idx="8">
                  <c:v>2.2595017793594303E-2</c:v>
                </c:pt>
                <c:pt idx="9">
                  <c:v>2.4943772241992884E-2</c:v>
                </c:pt>
                <c:pt idx="10">
                  <c:v>3.011103202846975E-2</c:v>
                </c:pt>
                <c:pt idx="11">
                  <c:v>3.3681138790035592E-2</c:v>
                </c:pt>
                <c:pt idx="12">
                  <c:v>3.5419217081850536E-2</c:v>
                </c:pt>
                <c:pt idx="13">
                  <c:v>3.5231316725978651E-2</c:v>
                </c:pt>
                <c:pt idx="14">
                  <c:v>3.4244839857651248E-2</c:v>
                </c:pt>
                <c:pt idx="15">
                  <c:v>3.4009964412811393E-2</c:v>
                </c:pt>
                <c:pt idx="16">
                  <c:v>3.8895373665480432E-2</c:v>
                </c:pt>
                <c:pt idx="17">
                  <c:v>4.0210676156583622E-2</c:v>
                </c:pt>
                <c:pt idx="18">
                  <c:v>3.3258362989323845E-2</c:v>
                </c:pt>
                <c:pt idx="19">
                  <c:v>2.400427046263345E-2</c:v>
                </c:pt>
                <c:pt idx="20">
                  <c:v>1.8508185053380779E-2</c:v>
                </c:pt>
                <c:pt idx="21">
                  <c:v>1.38576512455516E-2</c:v>
                </c:pt>
                <c:pt idx="22">
                  <c:v>1.108612099644128E-2</c:v>
                </c:pt>
                <c:pt idx="23">
                  <c:v>6.5295373665480421E-3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8-44B6-BE64-F6EED419952E}"/>
            </c:ext>
          </c:extLst>
        </c:ser>
        <c:ser>
          <c:idx val="1"/>
          <c:order val="1"/>
          <c:tx>
            <c:strRef>
              <c:f>'PCS 71'!$C$4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71'!$C$5:$C$28</c:f>
              <c:numCache>
                <c:formatCode>0.00%</c:formatCode>
                <c:ptCount val="24"/>
                <c:pt idx="0">
                  <c:v>4.5071174377224205E-3</c:v>
                </c:pt>
                <c:pt idx="1">
                  <c:v>3.499644128113879E-3</c:v>
                </c:pt>
                <c:pt idx="2">
                  <c:v>1.8028469750889678E-3</c:v>
                </c:pt>
                <c:pt idx="3">
                  <c:v>1.0074733096085409E-3</c:v>
                </c:pt>
                <c:pt idx="4">
                  <c:v>1.6437722419928825E-3</c:v>
                </c:pt>
                <c:pt idx="5">
                  <c:v>4.1889679715302495E-3</c:v>
                </c:pt>
                <c:pt idx="6">
                  <c:v>1.1241281138790036E-2</c:v>
                </c:pt>
                <c:pt idx="7">
                  <c:v>2.0679715302491103E-2</c:v>
                </c:pt>
                <c:pt idx="8">
                  <c:v>2.4338434163701069E-2</c:v>
                </c:pt>
                <c:pt idx="9">
                  <c:v>2.3596085409252666E-2</c:v>
                </c:pt>
                <c:pt idx="10">
                  <c:v>3.1920996441281137E-2</c:v>
                </c:pt>
                <c:pt idx="11">
                  <c:v>3.7382562277580064E-2</c:v>
                </c:pt>
                <c:pt idx="12">
                  <c:v>4.178362989323843E-2</c:v>
                </c:pt>
                <c:pt idx="13">
                  <c:v>4.3109252669039144E-2</c:v>
                </c:pt>
                <c:pt idx="14">
                  <c:v>4.0988256227758008E-2</c:v>
                </c:pt>
                <c:pt idx="15">
                  <c:v>4.0298932384341631E-2</c:v>
                </c:pt>
                <c:pt idx="16">
                  <c:v>4.0139857651245552E-2</c:v>
                </c:pt>
                <c:pt idx="17">
                  <c:v>3.833701067615658E-2</c:v>
                </c:pt>
                <c:pt idx="18">
                  <c:v>3.3352669039145903E-2</c:v>
                </c:pt>
                <c:pt idx="19">
                  <c:v>2.9269750889679716E-2</c:v>
                </c:pt>
                <c:pt idx="20">
                  <c:v>2.3171886120996441E-2</c:v>
                </c:pt>
                <c:pt idx="21">
                  <c:v>1.6861921708185054E-2</c:v>
                </c:pt>
                <c:pt idx="22">
                  <c:v>1.0445907473309608E-2</c:v>
                </c:pt>
                <c:pt idx="23">
                  <c:v>6.734163701067615E-3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8-44B6-BE64-F6EED419952E}"/>
            </c:ext>
          </c:extLst>
        </c:ser>
        <c:ser>
          <c:idx val="2"/>
          <c:order val="2"/>
          <c:tx>
            <c:strRef>
              <c:f>'PCS 71'!$D$4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71'!$D$5:$D$28</c:f>
              <c:numCache>
                <c:formatCode>0.00%</c:formatCode>
                <c:ptCount val="24"/>
                <c:pt idx="0">
                  <c:v>7.9000000000000008E-3</c:v>
                </c:pt>
                <c:pt idx="1">
                  <c:v>5.4000000000000003E-3</c:v>
                </c:pt>
                <c:pt idx="2">
                  <c:v>3.0000000000000001E-3</c:v>
                </c:pt>
                <c:pt idx="3">
                  <c:v>1.9E-3</c:v>
                </c:pt>
                <c:pt idx="4">
                  <c:v>3.0999999999999999E-3</c:v>
                </c:pt>
                <c:pt idx="5">
                  <c:v>6.7000000000000002E-3</c:v>
                </c:pt>
                <c:pt idx="6">
                  <c:v>1.7100000000000001E-2</c:v>
                </c:pt>
                <c:pt idx="7">
                  <c:v>3.6499999999999998E-2</c:v>
                </c:pt>
                <c:pt idx="8">
                  <c:v>4.6899999999999997E-2</c:v>
                </c:pt>
                <c:pt idx="9">
                  <c:v>4.8599999999999997E-2</c:v>
                </c:pt>
                <c:pt idx="10">
                  <c:v>6.2E-2</c:v>
                </c:pt>
                <c:pt idx="11">
                  <c:v>7.1099999999999997E-2</c:v>
                </c:pt>
                <c:pt idx="12">
                  <c:v>7.7200000000000005E-2</c:v>
                </c:pt>
                <c:pt idx="13">
                  <c:v>7.8299999999999995E-2</c:v>
                </c:pt>
                <c:pt idx="14">
                  <c:v>7.5200000000000003E-2</c:v>
                </c:pt>
                <c:pt idx="15">
                  <c:v>7.4300000000000005E-2</c:v>
                </c:pt>
                <c:pt idx="16">
                  <c:v>7.9000000000000001E-2</c:v>
                </c:pt>
                <c:pt idx="17">
                  <c:v>7.85E-2</c:v>
                </c:pt>
                <c:pt idx="18">
                  <c:v>6.6600000000000006E-2</c:v>
                </c:pt>
                <c:pt idx="19">
                  <c:v>5.3199999999999997E-2</c:v>
                </c:pt>
                <c:pt idx="20">
                  <c:v>4.1700000000000001E-2</c:v>
                </c:pt>
                <c:pt idx="21">
                  <c:v>3.0700000000000002E-2</c:v>
                </c:pt>
                <c:pt idx="22">
                  <c:v>2.1499999999999998E-2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08-44B6-BE64-F6EED419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010-418D-85FE-39FAA08B11D4}"/>
            </c:ext>
          </c:extLst>
        </c:ser>
        <c:ser>
          <c:idx val="1"/>
          <c:order val="1"/>
          <c:tx>
            <c:strRef>
              <c:f>'PCS 71'!$H$4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71'!$H$5:$H$16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1.23</c:v>
                </c:pt>
                <c:pt idx="2">
                  <c:v>1.18</c:v>
                </c:pt>
                <c:pt idx="3">
                  <c:v>1.1399999999999999</c:v>
                </c:pt>
                <c:pt idx="4">
                  <c:v>0.86</c:v>
                </c:pt>
                <c:pt idx="5">
                  <c:v>0.78</c:v>
                </c:pt>
                <c:pt idx="6">
                  <c:v>0.73</c:v>
                </c:pt>
                <c:pt idx="7">
                  <c:v>0.9</c:v>
                </c:pt>
                <c:pt idx="8">
                  <c:v>0.98</c:v>
                </c:pt>
                <c:pt idx="9">
                  <c:v>1.08</c:v>
                </c:pt>
                <c:pt idx="10">
                  <c:v>1.04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3-41AD-994D-D0F4E0B53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72'!$B$5:$B$28</c:f>
              <c:numCache>
                <c:formatCode>0.00%</c:formatCode>
                <c:ptCount val="24"/>
                <c:pt idx="0">
                  <c:v>2.7151898734177212E-3</c:v>
                </c:pt>
                <c:pt idx="1">
                  <c:v>1.5797468354430382E-3</c:v>
                </c:pt>
                <c:pt idx="2">
                  <c:v>1.2835443037974683E-3</c:v>
                </c:pt>
                <c:pt idx="3">
                  <c:v>1.1354430379746836E-3</c:v>
                </c:pt>
                <c:pt idx="4">
                  <c:v>1.4316455696202531E-3</c:v>
                </c:pt>
                <c:pt idx="5">
                  <c:v>3.3075949367088607E-3</c:v>
                </c:pt>
                <c:pt idx="6">
                  <c:v>9.1822784810126571E-3</c:v>
                </c:pt>
                <c:pt idx="7">
                  <c:v>1.8364556962025314E-2</c:v>
                </c:pt>
                <c:pt idx="8">
                  <c:v>2.172151898734177E-2</c:v>
                </c:pt>
                <c:pt idx="9">
                  <c:v>2.4881012658227845E-2</c:v>
                </c:pt>
                <c:pt idx="10">
                  <c:v>2.8632911392405064E-2</c:v>
                </c:pt>
                <c:pt idx="11">
                  <c:v>3.1693670886075942E-2</c:v>
                </c:pt>
                <c:pt idx="12">
                  <c:v>3.4408860759493669E-2</c:v>
                </c:pt>
                <c:pt idx="13">
                  <c:v>3.6037974683544298E-2</c:v>
                </c:pt>
                <c:pt idx="14">
                  <c:v>3.7124050632911396E-2</c:v>
                </c:pt>
                <c:pt idx="15">
                  <c:v>4.0382278481012654E-2</c:v>
                </c:pt>
                <c:pt idx="16">
                  <c:v>4.6553164556962026E-2</c:v>
                </c:pt>
                <c:pt idx="17">
                  <c:v>4.763924050632911E-2</c:v>
                </c:pt>
                <c:pt idx="18">
                  <c:v>3.5099999999999999E-2</c:v>
                </c:pt>
                <c:pt idx="19">
                  <c:v>2.3548101265822786E-2</c:v>
                </c:pt>
                <c:pt idx="20">
                  <c:v>1.8562025316455698E-2</c:v>
                </c:pt>
                <c:pt idx="21">
                  <c:v>1.3822784810126583E-2</c:v>
                </c:pt>
                <c:pt idx="22">
                  <c:v>9.5278481012658223E-3</c:v>
                </c:pt>
                <c:pt idx="23">
                  <c:v>5.1341772151898731E-3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6-4D1E-A7BA-DEBA29D6C7C5}"/>
            </c:ext>
          </c:extLst>
        </c:ser>
        <c:ser>
          <c:idx val="1"/>
          <c:order val="1"/>
          <c:tx>
            <c:strRef>
              <c:f>'PCS 72'!$C$4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72'!$C$5:$C$28</c:f>
              <c:numCache>
                <c:formatCode>0.00%</c:formatCode>
                <c:ptCount val="24"/>
                <c:pt idx="0">
                  <c:v>2.0759493670886079E-3</c:v>
                </c:pt>
                <c:pt idx="1">
                  <c:v>1.3164556962025316E-3</c:v>
                </c:pt>
                <c:pt idx="2">
                  <c:v>9.1139240506329109E-4</c:v>
                </c:pt>
                <c:pt idx="3">
                  <c:v>1.0632911392405063E-3</c:v>
                </c:pt>
                <c:pt idx="4">
                  <c:v>3.088607594936709E-3</c:v>
                </c:pt>
                <c:pt idx="5">
                  <c:v>8.8101265822784804E-3</c:v>
                </c:pt>
                <c:pt idx="6">
                  <c:v>2.8658227848101264E-2</c:v>
                </c:pt>
                <c:pt idx="7">
                  <c:v>4.3240506329113922E-2</c:v>
                </c:pt>
                <c:pt idx="8">
                  <c:v>4.1164556962025318E-2</c:v>
                </c:pt>
                <c:pt idx="9">
                  <c:v>3.4430379746835445E-2</c:v>
                </c:pt>
                <c:pt idx="10">
                  <c:v>3.149367088607595E-2</c:v>
                </c:pt>
                <c:pt idx="11">
                  <c:v>3.3316455696202535E-2</c:v>
                </c:pt>
                <c:pt idx="12">
                  <c:v>3.3417721518987344E-2</c:v>
                </c:pt>
                <c:pt idx="13">
                  <c:v>3.3620253164556961E-2</c:v>
                </c:pt>
                <c:pt idx="14">
                  <c:v>3.422784810126582E-2</c:v>
                </c:pt>
                <c:pt idx="15">
                  <c:v>3.4025316455696203E-2</c:v>
                </c:pt>
                <c:pt idx="16">
                  <c:v>3.4177215189873419E-2</c:v>
                </c:pt>
                <c:pt idx="17">
                  <c:v>3.2354430379746835E-2</c:v>
                </c:pt>
                <c:pt idx="18">
                  <c:v>2.4810126582278481E-2</c:v>
                </c:pt>
                <c:pt idx="19">
                  <c:v>1.8177215189873419E-2</c:v>
                </c:pt>
                <c:pt idx="20">
                  <c:v>1.3468354430379746E-2</c:v>
                </c:pt>
                <c:pt idx="21">
                  <c:v>9.11392405063291E-3</c:v>
                </c:pt>
                <c:pt idx="22">
                  <c:v>5.9240506329113927E-3</c:v>
                </c:pt>
                <c:pt idx="23">
                  <c:v>3.4430379746835439E-3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6-4D1E-A7BA-DEBA29D6C7C5}"/>
            </c:ext>
          </c:extLst>
        </c:ser>
        <c:ser>
          <c:idx val="2"/>
          <c:order val="2"/>
          <c:tx>
            <c:strRef>
              <c:f>'PCS 72'!$D$4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72'!$D$5:$D$28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2.8999999999999998E-3</c:v>
                </c:pt>
                <c:pt idx="2">
                  <c:v>2.2000000000000001E-3</c:v>
                </c:pt>
                <c:pt idx="3">
                  <c:v>2.2000000000000001E-3</c:v>
                </c:pt>
                <c:pt idx="4">
                  <c:v>4.4999999999999997E-3</c:v>
                </c:pt>
                <c:pt idx="5">
                  <c:v>1.21E-2</c:v>
                </c:pt>
                <c:pt idx="6">
                  <c:v>3.78E-2</c:v>
                </c:pt>
                <c:pt idx="7">
                  <c:v>6.1499999999999999E-2</c:v>
                </c:pt>
                <c:pt idx="8">
                  <c:v>6.2799999999999995E-2</c:v>
                </c:pt>
                <c:pt idx="9">
                  <c:v>5.9299999999999999E-2</c:v>
                </c:pt>
                <c:pt idx="10">
                  <c:v>6.0100000000000001E-2</c:v>
                </c:pt>
                <c:pt idx="11">
                  <c:v>6.5000000000000002E-2</c:v>
                </c:pt>
                <c:pt idx="12">
                  <c:v>6.7799999999999999E-2</c:v>
                </c:pt>
                <c:pt idx="13">
                  <c:v>6.9699999999999998E-2</c:v>
                </c:pt>
                <c:pt idx="14">
                  <c:v>7.1400000000000005E-2</c:v>
                </c:pt>
                <c:pt idx="15">
                  <c:v>7.4399999999999994E-2</c:v>
                </c:pt>
                <c:pt idx="16">
                  <c:v>8.0799999999999997E-2</c:v>
                </c:pt>
                <c:pt idx="17">
                  <c:v>0.08</c:v>
                </c:pt>
                <c:pt idx="18">
                  <c:v>5.9900000000000002E-2</c:v>
                </c:pt>
                <c:pt idx="19">
                  <c:v>4.1700000000000001E-2</c:v>
                </c:pt>
                <c:pt idx="20">
                  <c:v>3.2000000000000001E-2</c:v>
                </c:pt>
                <c:pt idx="21">
                  <c:v>2.29E-2</c:v>
                </c:pt>
                <c:pt idx="22">
                  <c:v>1.55E-2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6-4D1E-A7BA-DEBA29D6C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June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'PCS 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7FC-411B-BFEF-CEE9D67FFE73}"/>
            </c:ext>
          </c:extLst>
        </c:ser>
        <c:ser>
          <c:idx val="1"/>
          <c:order val="1"/>
          <c:cat>
            <c:strRef>
              <c:f>'PCS 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June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  <c:pt idx="11">
                  <c:v>December</c:v>
                </c:pt>
              </c:strCache>
            </c:strRef>
          </c:cat>
          <c:val>
            <c:numRef>
              <c:f>'PCS 7'!$H$5:$H$16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1.38</c:v>
                </c:pt>
                <c:pt idx="3">
                  <c:v>1.06</c:v>
                </c:pt>
                <c:pt idx="4">
                  <c:v>0.9</c:v>
                </c:pt>
                <c:pt idx="5">
                  <c:v>0.87</c:v>
                </c:pt>
                <c:pt idx="6">
                  <c:v>0.86</c:v>
                </c:pt>
                <c:pt idx="7">
                  <c:v>0.88</c:v>
                </c:pt>
                <c:pt idx="8">
                  <c:v>0.97</c:v>
                </c:pt>
                <c:pt idx="9">
                  <c:v>1.07</c:v>
                </c:pt>
                <c:pt idx="10">
                  <c:v>1.06</c:v>
                </c:pt>
                <c:pt idx="11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0-49B4-BBAF-7D843EA5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8.23115028710148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6A7-4857-9268-2A6984C75E4A}"/>
            </c:ext>
          </c:extLst>
        </c:ser>
        <c:ser>
          <c:idx val="1"/>
          <c:order val="1"/>
          <c:tx>
            <c:strRef>
              <c:f>'PCS 72'!$H$4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1.18</c:v>
                </c:pt>
                <c:pt idx="2">
                  <c:v>1.1599999999999999</c:v>
                </c:pt>
                <c:pt idx="3">
                  <c:v>1.07</c:v>
                </c:pt>
                <c:pt idx="4">
                  <c:v>0.96</c:v>
                </c:pt>
                <c:pt idx="5">
                  <c:v>0.88</c:v>
                </c:pt>
                <c:pt idx="6">
                  <c:v>0.8</c:v>
                </c:pt>
                <c:pt idx="7">
                  <c:v>0.89</c:v>
                </c:pt>
                <c:pt idx="8">
                  <c:v>0.99</c:v>
                </c:pt>
                <c:pt idx="9">
                  <c:v>0.97</c:v>
                </c:pt>
                <c:pt idx="10">
                  <c:v>1.01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6-4CA8-9115-AB60E22C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73'!$B$5:$B$28</c:f>
              <c:numCache>
                <c:formatCode>0.00%</c:formatCode>
                <c:ptCount val="24"/>
                <c:pt idx="0">
                  <c:v>1.8136363636363638E-3</c:v>
                </c:pt>
                <c:pt idx="1">
                  <c:v>1.1454545454545454E-3</c:v>
                </c:pt>
                <c:pt idx="2">
                  <c:v>1.0500000000000002E-3</c:v>
                </c:pt>
                <c:pt idx="3">
                  <c:v>1.3363636363636364E-3</c:v>
                </c:pt>
                <c:pt idx="4">
                  <c:v>2.4340909090909092E-3</c:v>
                </c:pt>
                <c:pt idx="5">
                  <c:v>6.4431818181818184E-3</c:v>
                </c:pt>
                <c:pt idx="6">
                  <c:v>1.7993181818181818E-2</c:v>
                </c:pt>
                <c:pt idx="7">
                  <c:v>3.0831818181818182E-2</c:v>
                </c:pt>
                <c:pt idx="8">
                  <c:v>3.0211363636363633E-2</c:v>
                </c:pt>
                <c:pt idx="9">
                  <c:v>3.3218181818181813E-2</c:v>
                </c:pt>
                <c:pt idx="10">
                  <c:v>3.4984090909090909E-2</c:v>
                </c:pt>
                <c:pt idx="11">
                  <c:v>3.5413636363636369E-2</c:v>
                </c:pt>
                <c:pt idx="12">
                  <c:v>3.5890909090909091E-2</c:v>
                </c:pt>
                <c:pt idx="13">
                  <c:v>3.5747727272727271E-2</c:v>
                </c:pt>
                <c:pt idx="14">
                  <c:v>3.4268181818181823E-2</c:v>
                </c:pt>
                <c:pt idx="15">
                  <c:v>3.3218181818181813E-2</c:v>
                </c:pt>
                <c:pt idx="16">
                  <c:v>3.493636363636364E-2</c:v>
                </c:pt>
                <c:pt idx="17">
                  <c:v>3.2406818181818182E-2</c:v>
                </c:pt>
                <c:pt idx="18">
                  <c:v>2.4436363636363638E-2</c:v>
                </c:pt>
                <c:pt idx="19">
                  <c:v>1.8040909090909094E-2</c:v>
                </c:pt>
                <c:pt idx="20">
                  <c:v>1.3125E-2</c:v>
                </c:pt>
                <c:pt idx="21">
                  <c:v>9.1159090909090912E-3</c:v>
                </c:pt>
                <c:pt idx="22">
                  <c:v>5.9659090909090912E-3</c:v>
                </c:pt>
                <c:pt idx="23">
                  <c:v>3.2931818181818179E-3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D-4850-8EFC-712938C46643}"/>
            </c:ext>
          </c:extLst>
        </c:ser>
        <c:ser>
          <c:idx val="1"/>
          <c:order val="1"/>
          <c:tx>
            <c:strRef>
              <c:f>'PCS 73'!$C$4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73'!$C$5:$C$28</c:f>
              <c:numCache>
                <c:formatCode>0.00%</c:formatCode>
                <c:ptCount val="24"/>
                <c:pt idx="0">
                  <c:v>2.8227272727272732E-3</c:v>
                </c:pt>
                <c:pt idx="1">
                  <c:v>1.7772727272727272E-3</c:v>
                </c:pt>
                <c:pt idx="2">
                  <c:v>1.2022727272727272E-3</c:v>
                </c:pt>
                <c:pt idx="3">
                  <c:v>9.9318181818181818E-4</c:v>
                </c:pt>
                <c:pt idx="4">
                  <c:v>1.6204545454545456E-3</c:v>
                </c:pt>
                <c:pt idx="5">
                  <c:v>3.9204545454545455E-3</c:v>
                </c:pt>
                <c:pt idx="6">
                  <c:v>1.3590909090909091E-2</c:v>
                </c:pt>
                <c:pt idx="7">
                  <c:v>2.3418181818181817E-2</c:v>
                </c:pt>
                <c:pt idx="8">
                  <c:v>2.9377272727272724E-2</c:v>
                </c:pt>
                <c:pt idx="9">
                  <c:v>2.9481818181818178E-2</c:v>
                </c:pt>
                <c:pt idx="10">
                  <c:v>3.0684090909090911E-2</c:v>
                </c:pt>
                <c:pt idx="11">
                  <c:v>3.4865909090909086E-2</c:v>
                </c:pt>
                <c:pt idx="12">
                  <c:v>3.6904545454545454E-2</c:v>
                </c:pt>
                <c:pt idx="13">
                  <c:v>3.7949999999999998E-2</c:v>
                </c:pt>
                <c:pt idx="14">
                  <c:v>3.8890909090909094E-2</c:v>
                </c:pt>
                <c:pt idx="15">
                  <c:v>4.2288636363636369E-2</c:v>
                </c:pt>
                <c:pt idx="16">
                  <c:v>4.4850000000000001E-2</c:v>
                </c:pt>
                <c:pt idx="17">
                  <c:v>4.3804545454545457E-2</c:v>
                </c:pt>
                <c:pt idx="18">
                  <c:v>3.3193181818181823E-2</c:v>
                </c:pt>
                <c:pt idx="19">
                  <c:v>2.4829545454545455E-2</c:v>
                </c:pt>
                <c:pt idx="20">
                  <c:v>1.913181818181818E-2</c:v>
                </c:pt>
                <c:pt idx="21">
                  <c:v>1.3381818181818182E-2</c:v>
                </c:pt>
                <c:pt idx="22">
                  <c:v>8.6250000000000007E-3</c:v>
                </c:pt>
                <c:pt idx="23">
                  <c:v>5.0704545454545464E-3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D-4850-8EFC-712938C46643}"/>
            </c:ext>
          </c:extLst>
        </c:ser>
        <c:ser>
          <c:idx val="2"/>
          <c:order val="2"/>
          <c:tx>
            <c:strRef>
              <c:f>'PCS 73'!$D$4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3.0000000000000001E-3</c:v>
                </c:pt>
                <c:pt idx="2">
                  <c:v>2.2000000000000001E-3</c:v>
                </c:pt>
                <c:pt idx="3">
                  <c:v>2.3E-3</c:v>
                </c:pt>
                <c:pt idx="4">
                  <c:v>4.0000000000000001E-3</c:v>
                </c:pt>
                <c:pt idx="5">
                  <c:v>1.04E-2</c:v>
                </c:pt>
                <c:pt idx="6">
                  <c:v>3.1600000000000003E-2</c:v>
                </c:pt>
                <c:pt idx="7">
                  <c:v>5.4199999999999998E-2</c:v>
                </c:pt>
                <c:pt idx="8">
                  <c:v>5.96E-2</c:v>
                </c:pt>
                <c:pt idx="9">
                  <c:v>6.2700000000000006E-2</c:v>
                </c:pt>
                <c:pt idx="10">
                  <c:v>6.5699999999999995E-2</c:v>
                </c:pt>
                <c:pt idx="11">
                  <c:v>7.0300000000000001E-2</c:v>
                </c:pt>
                <c:pt idx="12">
                  <c:v>7.2800000000000004E-2</c:v>
                </c:pt>
                <c:pt idx="13">
                  <c:v>7.3700000000000002E-2</c:v>
                </c:pt>
                <c:pt idx="14">
                  <c:v>7.3200000000000001E-2</c:v>
                </c:pt>
                <c:pt idx="15">
                  <c:v>7.5499999999999998E-2</c:v>
                </c:pt>
                <c:pt idx="16">
                  <c:v>7.9799999999999996E-2</c:v>
                </c:pt>
                <c:pt idx="17">
                  <c:v>7.6200000000000004E-2</c:v>
                </c:pt>
                <c:pt idx="18">
                  <c:v>5.7599999999999998E-2</c:v>
                </c:pt>
                <c:pt idx="19">
                  <c:v>4.2799999999999998E-2</c:v>
                </c:pt>
                <c:pt idx="20">
                  <c:v>3.2300000000000002E-2</c:v>
                </c:pt>
                <c:pt idx="21">
                  <c:v>2.2499999999999999E-2</c:v>
                </c:pt>
                <c:pt idx="22">
                  <c:v>1.46E-2</c:v>
                </c:pt>
                <c:pt idx="23">
                  <c:v>8.3000000000000001E-3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D-4850-8EFC-712938C46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E64-493B-A205-BFE5F81560B0}"/>
            </c:ext>
          </c:extLst>
        </c:ser>
        <c:ser>
          <c:idx val="1"/>
          <c:order val="1"/>
          <c:tx>
            <c:strRef>
              <c:f>'PCS 73'!$H$4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73'!$H$5:$H$16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1.1499999999999999</c:v>
                </c:pt>
                <c:pt idx="2">
                  <c:v>1.1299999999999999</c:v>
                </c:pt>
                <c:pt idx="3">
                  <c:v>1.05</c:v>
                </c:pt>
                <c:pt idx="4">
                  <c:v>0.99</c:v>
                </c:pt>
                <c:pt idx="5">
                  <c:v>0.91</c:v>
                </c:pt>
                <c:pt idx="6">
                  <c:v>0.85</c:v>
                </c:pt>
                <c:pt idx="7">
                  <c:v>0.9</c:v>
                </c:pt>
                <c:pt idx="8">
                  <c:v>0.94</c:v>
                </c:pt>
                <c:pt idx="9">
                  <c:v>0.99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A-49D1-950B-257C89662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74'!$B$5:$B$28</c:f>
              <c:numCache>
                <c:formatCode>0.00%</c:formatCode>
                <c:ptCount val="24"/>
                <c:pt idx="0">
                  <c:v>2.2846153846153845E-3</c:v>
                </c:pt>
                <c:pt idx="1">
                  <c:v>1.4215384615384615E-3</c:v>
                </c:pt>
                <c:pt idx="2">
                  <c:v>1.0153846153846155E-3</c:v>
                </c:pt>
                <c:pt idx="3">
                  <c:v>7.615384615384615E-4</c:v>
                </c:pt>
                <c:pt idx="4">
                  <c:v>1.0153846153846155E-3</c:v>
                </c:pt>
                <c:pt idx="5">
                  <c:v>2.893846153846154E-3</c:v>
                </c:pt>
                <c:pt idx="6">
                  <c:v>1.0052307692307692E-2</c:v>
                </c:pt>
                <c:pt idx="7">
                  <c:v>2.1272307692307691E-2</c:v>
                </c:pt>
                <c:pt idx="8">
                  <c:v>2.5384615384615384E-2</c:v>
                </c:pt>
                <c:pt idx="9">
                  <c:v>2.6247692307692309E-2</c:v>
                </c:pt>
                <c:pt idx="10">
                  <c:v>2.975076923076923E-2</c:v>
                </c:pt>
                <c:pt idx="11">
                  <c:v>3.3812307692307697E-2</c:v>
                </c:pt>
                <c:pt idx="12">
                  <c:v>3.6756923076923083E-2</c:v>
                </c:pt>
                <c:pt idx="13">
                  <c:v>3.6350769230769228E-2</c:v>
                </c:pt>
                <c:pt idx="14">
                  <c:v>4.0361538461538463E-2</c:v>
                </c:pt>
                <c:pt idx="15">
                  <c:v>4.4930769230769232E-2</c:v>
                </c:pt>
                <c:pt idx="16">
                  <c:v>4.8535384615384619E-2</c:v>
                </c:pt>
                <c:pt idx="17">
                  <c:v>4.4930769230769232E-2</c:v>
                </c:pt>
                <c:pt idx="18">
                  <c:v>3.3710769230769232E-2</c:v>
                </c:pt>
                <c:pt idx="19">
                  <c:v>2.4318461538461539E-2</c:v>
                </c:pt>
                <c:pt idx="20">
                  <c:v>1.7413846153846155E-2</c:v>
                </c:pt>
                <c:pt idx="21">
                  <c:v>1.2184615384615384E-2</c:v>
                </c:pt>
                <c:pt idx="22">
                  <c:v>7.615384615384615E-3</c:v>
                </c:pt>
                <c:pt idx="23">
                  <c:v>4.772307692307692E-3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D-417B-8BFC-793EBEACF7B5}"/>
            </c:ext>
          </c:extLst>
        </c:ser>
        <c:ser>
          <c:idx val="1"/>
          <c:order val="1"/>
          <c:tx>
            <c:strRef>
              <c:f>'PCS 74'!$C$4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74'!$C$5:$C$28</c:f>
              <c:numCache>
                <c:formatCode>0.00%</c:formatCode>
                <c:ptCount val="24"/>
                <c:pt idx="0">
                  <c:v>2.0184615384615389E-3</c:v>
                </c:pt>
                <c:pt idx="1">
                  <c:v>1.2799999999999999E-3</c:v>
                </c:pt>
                <c:pt idx="2">
                  <c:v>9.8461538461538456E-4</c:v>
                </c:pt>
                <c:pt idx="3">
                  <c:v>1.2799999999999999E-3</c:v>
                </c:pt>
                <c:pt idx="4">
                  <c:v>2.363076923076923E-3</c:v>
                </c:pt>
                <c:pt idx="5">
                  <c:v>7.6799999999999993E-3</c:v>
                </c:pt>
                <c:pt idx="6">
                  <c:v>2.2843076923076921E-2</c:v>
                </c:pt>
                <c:pt idx="7">
                  <c:v>3.5200000000000002E-2</c:v>
                </c:pt>
                <c:pt idx="8">
                  <c:v>3.8892307692307691E-2</c:v>
                </c:pt>
                <c:pt idx="9">
                  <c:v>3.6381538461538458E-2</c:v>
                </c:pt>
                <c:pt idx="10">
                  <c:v>3.4363076923076927E-2</c:v>
                </c:pt>
                <c:pt idx="11">
                  <c:v>3.4510769230769227E-2</c:v>
                </c:pt>
                <c:pt idx="12">
                  <c:v>3.6479999999999999E-2</c:v>
                </c:pt>
                <c:pt idx="13">
                  <c:v>3.4756923076923074E-2</c:v>
                </c:pt>
                <c:pt idx="14">
                  <c:v>3.5150769230769235E-2</c:v>
                </c:pt>
                <c:pt idx="15">
                  <c:v>3.2738461538461543E-2</c:v>
                </c:pt>
                <c:pt idx="16">
                  <c:v>2.9440000000000001E-2</c:v>
                </c:pt>
                <c:pt idx="17">
                  <c:v>2.8110769230769231E-2</c:v>
                </c:pt>
                <c:pt idx="18">
                  <c:v>2.4861538461538463E-2</c:v>
                </c:pt>
                <c:pt idx="19">
                  <c:v>1.7870769230769232E-2</c:v>
                </c:pt>
                <c:pt idx="20">
                  <c:v>1.3932307692307693E-2</c:v>
                </c:pt>
                <c:pt idx="21">
                  <c:v>1.0584615384615383E-2</c:v>
                </c:pt>
                <c:pt idx="22">
                  <c:v>6.7938461538461529E-3</c:v>
                </c:pt>
                <c:pt idx="23">
                  <c:v>3.8399999999999997E-3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D-417B-8BFC-793EBEACF7B5}"/>
            </c:ext>
          </c:extLst>
        </c:ser>
        <c:ser>
          <c:idx val="2"/>
          <c:order val="2"/>
          <c:tx>
            <c:strRef>
              <c:f>'PCS 74'!$D$4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74'!$D$5:$D$28</c:f>
              <c:numCache>
                <c:formatCode>0.00%</c:formatCode>
                <c:ptCount val="24"/>
                <c:pt idx="0">
                  <c:v>4.3E-3</c:v>
                </c:pt>
                <c:pt idx="1">
                  <c:v>2.7000000000000001E-3</c:v>
                </c:pt>
                <c:pt idx="2">
                  <c:v>2E-3</c:v>
                </c:pt>
                <c:pt idx="3">
                  <c:v>2E-3</c:v>
                </c:pt>
                <c:pt idx="4">
                  <c:v>3.3999999999999998E-3</c:v>
                </c:pt>
                <c:pt idx="5">
                  <c:v>1.06E-2</c:v>
                </c:pt>
                <c:pt idx="6">
                  <c:v>3.2800000000000003E-2</c:v>
                </c:pt>
                <c:pt idx="7">
                  <c:v>5.6399999999999999E-2</c:v>
                </c:pt>
                <c:pt idx="8">
                  <c:v>6.4199999999999993E-2</c:v>
                </c:pt>
                <c:pt idx="9">
                  <c:v>6.2600000000000003E-2</c:v>
                </c:pt>
                <c:pt idx="10">
                  <c:v>6.4000000000000001E-2</c:v>
                </c:pt>
                <c:pt idx="11">
                  <c:v>6.83E-2</c:v>
                </c:pt>
                <c:pt idx="12">
                  <c:v>7.3300000000000004E-2</c:v>
                </c:pt>
                <c:pt idx="13">
                  <c:v>7.1099999999999997E-2</c:v>
                </c:pt>
                <c:pt idx="14">
                  <c:v>7.5499999999999998E-2</c:v>
                </c:pt>
                <c:pt idx="15">
                  <c:v>7.7700000000000005E-2</c:v>
                </c:pt>
                <c:pt idx="16">
                  <c:v>7.8E-2</c:v>
                </c:pt>
                <c:pt idx="17">
                  <c:v>7.3099999999999998E-2</c:v>
                </c:pt>
                <c:pt idx="18">
                  <c:v>5.8599999999999999E-2</c:v>
                </c:pt>
                <c:pt idx="19">
                  <c:v>4.2200000000000001E-2</c:v>
                </c:pt>
                <c:pt idx="20">
                  <c:v>3.1399999999999997E-2</c:v>
                </c:pt>
                <c:pt idx="21">
                  <c:v>2.2800000000000001E-2</c:v>
                </c:pt>
                <c:pt idx="22">
                  <c:v>1.44E-2</c:v>
                </c:pt>
                <c:pt idx="23">
                  <c:v>8.6E-3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D-417B-8BFC-793EBEACF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5698121068199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CF1-4EF6-93AB-484DEF185363}"/>
            </c:ext>
          </c:extLst>
        </c:ser>
        <c:ser>
          <c:idx val="1"/>
          <c:order val="1"/>
          <c:tx>
            <c:strRef>
              <c:f>'PCS 74'!$H$4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1.1200000000000001</c:v>
                </c:pt>
                <c:pt idx="2">
                  <c:v>1.0900000000000001</c:v>
                </c:pt>
                <c:pt idx="3">
                  <c:v>0.99</c:v>
                </c:pt>
                <c:pt idx="4">
                  <c:v>0.99</c:v>
                </c:pt>
                <c:pt idx="5">
                  <c:v>0.95</c:v>
                </c:pt>
                <c:pt idx="6">
                  <c:v>0.91</c:v>
                </c:pt>
                <c:pt idx="7">
                  <c:v>0.95</c:v>
                </c:pt>
                <c:pt idx="8">
                  <c:v>0.98</c:v>
                </c:pt>
                <c:pt idx="9">
                  <c:v>1</c:v>
                </c:pt>
                <c:pt idx="10">
                  <c:v>0.98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1-4EF6-93AB-484DEF18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78'!$B$5:$B$28</c:f>
              <c:numCache>
                <c:formatCode>0.00%</c:formatCode>
                <c:ptCount val="24"/>
                <c:pt idx="0">
                  <c:v>4.8031111111111104E-3</c:v>
                </c:pt>
                <c:pt idx="1">
                  <c:v>3.5462222222222223E-3</c:v>
                </c:pt>
                <c:pt idx="2">
                  <c:v>3.052444444444444E-3</c:v>
                </c:pt>
                <c:pt idx="3">
                  <c:v>2.1097777777777777E-3</c:v>
                </c:pt>
                <c:pt idx="4">
                  <c:v>3.0973333333333334E-3</c:v>
                </c:pt>
                <c:pt idx="5">
                  <c:v>6.6884444444444448E-3</c:v>
                </c:pt>
                <c:pt idx="6">
                  <c:v>1.4858222222222222E-2</c:v>
                </c:pt>
                <c:pt idx="7">
                  <c:v>1.9751111111111112E-2</c:v>
                </c:pt>
                <c:pt idx="8">
                  <c:v>1.9302222222222221E-2</c:v>
                </c:pt>
                <c:pt idx="9">
                  <c:v>1.9302222222222221E-2</c:v>
                </c:pt>
                <c:pt idx="10">
                  <c:v>2.0514222222222222E-2</c:v>
                </c:pt>
                <c:pt idx="11">
                  <c:v>2.2803555555555553E-2</c:v>
                </c:pt>
                <c:pt idx="12">
                  <c:v>2.5586666666666667E-2</c:v>
                </c:pt>
                <c:pt idx="13">
                  <c:v>2.7651555555555554E-2</c:v>
                </c:pt>
                <c:pt idx="14">
                  <c:v>3.0300000000000001E-2</c:v>
                </c:pt>
                <c:pt idx="15">
                  <c:v>3.5552E-2</c:v>
                </c:pt>
                <c:pt idx="16">
                  <c:v>4.0265333333333334E-2</c:v>
                </c:pt>
                <c:pt idx="17">
                  <c:v>4.1612000000000003E-2</c:v>
                </c:pt>
                <c:pt idx="18">
                  <c:v>3.2140444444444444E-2</c:v>
                </c:pt>
                <c:pt idx="19">
                  <c:v>2.4195111111111112E-2</c:v>
                </c:pt>
                <c:pt idx="20">
                  <c:v>1.8628888888888889E-2</c:v>
                </c:pt>
                <c:pt idx="21">
                  <c:v>1.4768444444444443E-2</c:v>
                </c:pt>
                <c:pt idx="22">
                  <c:v>1.086311111111111E-2</c:v>
                </c:pt>
                <c:pt idx="23">
                  <c:v>7.5413333333333322E-3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C-4FC3-87CC-3FDCF18F6A65}"/>
            </c:ext>
          </c:extLst>
        </c:ser>
        <c:ser>
          <c:idx val="1"/>
          <c:order val="1"/>
          <c:tx>
            <c:strRef>
              <c:f>'PCS 78'!$C$4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78'!$C$5:$C$28</c:f>
              <c:numCache>
                <c:formatCode>0.00%</c:formatCode>
                <c:ptCount val="24"/>
                <c:pt idx="0">
                  <c:v>3.9680000000000002E-3</c:v>
                </c:pt>
                <c:pt idx="1">
                  <c:v>2.8657777777777779E-3</c:v>
                </c:pt>
                <c:pt idx="2">
                  <c:v>2.7004444444444446E-3</c:v>
                </c:pt>
                <c:pt idx="3">
                  <c:v>3.8026666666666669E-3</c:v>
                </c:pt>
                <c:pt idx="4">
                  <c:v>7.4400000000000004E-3</c:v>
                </c:pt>
                <c:pt idx="5">
                  <c:v>2.1107555555555556E-2</c:v>
                </c:pt>
                <c:pt idx="6">
                  <c:v>4.6458666666666662E-2</c:v>
                </c:pt>
                <c:pt idx="7">
                  <c:v>5.1914666666666671E-2</c:v>
                </c:pt>
                <c:pt idx="8">
                  <c:v>4.078222222222222E-2</c:v>
                </c:pt>
                <c:pt idx="9">
                  <c:v>3.3232000000000005E-2</c:v>
                </c:pt>
                <c:pt idx="10">
                  <c:v>3.0421333333333335E-2</c:v>
                </c:pt>
                <c:pt idx="11">
                  <c:v>2.9539555555555555E-2</c:v>
                </c:pt>
                <c:pt idx="12">
                  <c:v>2.9925333333333335E-2</c:v>
                </c:pt>
                <c:pt idx="13">
                  <c:v>3.0586666666666668E-2</c:v>
                </c:pt>
                <c:pt idx="14">
                  <c:v>3.0531555555555551E-2</c:v>
                </c:pt>
                <c:pt idx="15">
                  <c:v>3.0696888888888888E-2</c:v>
                </c:pt>
                <c:pt idx="16">
                  <c:v>3.1578666666666665E-2</c:v>
                </c:pt>
                <c:pt idx="17">
                  <c:v>3.1248000000000001E-2</c:v>
                </c:pt>
                <c:pt idx="18">
                  <c:v>2.7390222222222222E-2</c:v>
                </c:pt>
                <c:pt idx="19">
                  <c:v>2.127288888888889E-2</c:v>
                </c:pt>
                <c:pt idx="20">
                  <c:v>1.5761777777777777E-2</c:v>
                </c:pt>
                <c:pt idx="21">
                  <c:v>1.2234666666666668E-2</c:v>
                </c:pt>
                <c:pt idx="22">
                  <c:v>9.2586666666666668E-3</c:v>
                </c:pt>
                <c:pt idx="23">
                  <c:v>6.1724444444444439E-3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C-4FC3-87CC-3FDCF18F6A65}"/>
            </c:ext>
          </c:extLst>
        </c:ser>
        <c:ser>
          <c:idx val="2"/>
          <c:order val="2"/>
          <c:tx>
            <c:strRef>
              <c:f>'PCS 78'!$D$4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78'!$D$5:$D$28</c:f>
              <c:numCache>
                <c:formatCode>0.00%</c:formatCode>
                <c:ptCount val="24"/>
                <c:pt idx="0">
                  <c:v>8.6999999999999994E-3</c:v>
                </c:pt>
                <c:pt idx="1">
                  <c:v>6.4000000000000003E-3</c:v>
                </c:pt>
                <c:pt idx="2">
                  <c:v>5.7999999999999996E-3</c:v>
                </c:pt>
                <c:pt idx="3">
                  <c:v>6.0000000000000001E-3</c:v>
                </c:pt>
                <c:pt idx="4">
                  <c:v>1.06E-2</c:v>
                </c:pt>
                <c:pt idx="5">
                  <c:v>2.8000000000000001E-2</c:v>
                </c:pt>
                <c:pt idx="6">
                  <c:v>6.1699999999999998E-2</c:v>
                </c:pt>
                <c:pt idx="7">
                  <c:v>7.1900000000000006E-2</c:v>
                </c:pt>
                <c:pt idx="8">
                  <c:v>6.0199999999999997E-2</c:v>
                </c:pt>
                <c:pt idx="9">
                  <c:v>5.2600000000000001E-2</c:v>
                </c:pt>
                <c:pt idx="10">
                  <c:v>5.0999999999999997E-2</c:v>
                </c:pt>
                <c:pt idx="11">
                  <c:v>5.2299999999999999E-2</c:v>
                </c:pt>
                <c:pt idx="12">
                  <c:v>5.5500000000000001E-2</c:v>
                </c:pt>
                <c:pt idx="13">
                  <c:v>5.8200000000000002E-2</c:v>
                </c:pt>
                <c:pt idx="14">
                  <c:v>6.08E-2</c:v>
                </c:pt>
                <c:pt idx="15">
                  <c:v>6.6100000000000006E-2</c:v>
                </c:pt>
                <c:pt idx="16">
                  <c:v>7.17E-2</c:v>
                </c:pt>
                <c:pt idx="17">
                  <c:v>7.2700000000000001E-2</c:v>
                </c:pt>
                <c:pt idx="18">
                  <c:v>5.9499999999999997E-2</c:v>
                </c:pt>
                <c:pt idx="19">
                  <c:v>4.5400000000000003E-2</c:v>
                </c:pt>
                <c:pt idx="20">
                  <c:v>3.44E-2</c:v>
                </c:pt>
                <c:pt idx="21">
                  <c:v>2.7E-2</c:v>
                </c:pt>
                <c:pt idx="22">
                  <c:v>2.01E-2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4C-4FC3-87CC-3FDCF18F6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78'!$H$5:$H$16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1.05</c:v>
                </c:pt>
                <c:pt idx="2">
                  <c:v>1.04</c:v>
                </c:pt>
                <c:pt idx="3">
                  <c:v>1.02</c:v>
                </c:pt>
                <c:pt idx="4">
                  <c:v>0.99</c:v>
                </c:pt>
                <c:pt idx="5">
                  <c:v>0.99</c:v>
                </c:pt>
                <c:pt idx="6">
                  <c:v>0.96</c:v>
                </c:pt>
                <c:pt idx="7">
                  <c:v>0.96</c:v>
                </c:pt>
                <c:pt idx="8">
                  <c:v>1</c:v>
                </c:pt>
                <c:pt idx="9">
                  <c:v>1.01</c:v>
                </c:pt>
                <c:pt idx="10">
                  <c:v>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4-465F-977D-8B5377A6F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81'!$B$5:$B$28</c:f>
              <c:numCache>
                <c:formatCode>0.00%</c:formatCode>
                <c:ptCount val="24"/>
                <c:pt idx="0">
                  <c:v>2.1282828282828282E-3</c:v>
                </c:pt>
                <c:pt idx="1">
                  <c:v>1.286868686868687E-3</c:v>
                </c:pt>
                <c:pt idx="2">
                  <c:v>1.0393939393939394E-3</c:v>
                </c:pt>
                <c:pt idx="3">
                  <c:v>1.1878787878787879E-3</c:v>
                </c:pt>
                <c:pt idx="4">
                  <c:v>1.9797979797979799E-3</c:v>
                </c:pt>
                <c:pt idx="5">
                  <c:v>5.6424242424242422E-3</c:v>
                </c:pt>
                <c:pt idx="6">
                  <c:v>1.6828282828282831E-2</c:v>
                </c:pt>
                <c:pt idx="7">
                  <c:v>2.8509090909090911E-2</c:v>
                </c:pt>
                <c:pt idx="8">
                  <c:v>2.94989898989899E-2</c:v>
                </c:pt>
                <c:pt idx="9">
                  <c:v>3.42010101010101E-2</c:v>
                </c:pt>
                <c:pt idx="10">
                  <c:v>3.6378787878787879E-2</c:v>
                </c:pt>
                <c:pt idx="11">
                  <c:v>3.7071717171717172E-2</c:v>
                </c:pt>
                <c:pt idx="12">
                  <c:v>3.7616161616161617E-2</c:v>
                </c:pt>
                <c:pt idx="13">
                  <c:v>3.6972727272727275E-2</c:v>
                </c:pt>
                <c:pt idx="14">
                  <c:v>3.6180808080808077E-2</c:v>
                </c:pt>
                <c:pt idx="15">
                  <c:v>3.5735353535353537E-2</c:v>
                </c:pt>
                <c:pt idx="16">
                  <c:v>3.5933333333333331E-2</c:v>
                </c:pt>
                <c:pt idx="17">
                  <c:v>3.3805050505050505E-2</c:v>
                </c:pt>
                <c:pt idx="18">
                  <c:v>2.6925252525252526E-2</c:v>
                </c:pt>
                <c:pt idx="19">
                  <c:v>1.96989898989899E-2</c:v>
                </c:pt>
                <c:pt idx="20">
                  <c:v>1.4848484848484849E-2</c:v>
                </c:pt>
                <c:pt idx="21">
                  <c:v>1.0591919191919192E-2</c:v>
                </c:pt>
                <c:pt idx="22">
                  <c:v>6.9787878787878795E-3</c:v>
                </c:pt>
                <c:pt idx="23">
                  <c:v>3.8606060606060605E-3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C-42A9-9436-80A7D068C9DF}"/>
            </c:ext>
          </c:extLst>
        </c:ser>
        <c:ser>
          <c:idx val="1"/>
          <c:order val="1"/>
          <c:tx>
            <c:strRef>
              <c:f>'PCS 81'!$C$4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81'!$C$5:$C$28</c:f>
              <c:numCache>
                <c:formatCode>0.00%</c:formatCode>
                <c:ptCount val="24"/>
                <c:pt idx="0">
                  <c:v>2.4747474747474746E-3</c:v>
                </c:pt>
                <c:pt idx="1">
                  <c:v>1.5656565656565658E-3</c:v>
                </c:pt>
                <c:pt idx="2">
                  <c:v>1.0606060606060607E-3</c:v>
                </c:pt>
                <c:pt idx="3">
                  <c:v>9.595959595959596E-4</c:v>
                </c:pt>
                <c:pt idx="4">
                  <c:v>1.4646464646464645E-3</c:v>
                </c:pt>
                <c:pt idx="5">
                  <c:v>3.1818181818181819E-3</c:v>
                </c:pt>
                <c:pt idx="6">
                  <c:v>9.7474747474747478E-3</c:v>
                </c:pt>
                <c:pt idx="7">
                  <c:v>2.1161616161616163E-2</c:v>
                </c:pt>
                <c:pt idx="8">
                  <c:v>2.904040404040404E-2</c:v>
                </c:pt>
                <c:pt idx="9">
                  <c:v>2.984848484848485E-2</c:v>
                </c:pt>
                <c:pt idx="10">
                  <c:v>3.1666666666666669E-2</c:v>
                </c:pt>
                <c:pt idx="11">
                  <c:v>3.4848484848484851E-2</c:v>
                </c:pt>
                <c:pt idx="12">
                  <c:v>3.6969696969696972E-2</c:v>
                </c:pt>
                <c:pt idx="13">
                  <c:v>3.7323232323232321E-2</c:v>
                </c:pt>
                <c:pt idx="14">
                  <c:v>3.727272727272727E-2</c:v>
                </c:pt>
                <c:pt idx="15">
                  <c:v>4.0454545454545451E-2</c:v>
                </c:pt>
                <c:pt idx="16">
                  <c:v>4.5202020202020202E-2</c:v>
                </c:pt>
                <c:pt idx="17">
                  <c:v>4.4393939393939402E-2</c:v>
                </c:pt>
                <c:pt idx="18">
                  <c:v>3.171717171717172E-2</c:v>
                </c:pt>
                <c:pt idx="19">
                  <c:v>2.3232323232323233E-2</c:v>
                </c:pt>
                <c:pt idx="20">
                  <c:v>1.7272727272727273E-2</c:v>
                </c:pt>
                <c:pt idx="21">
                  <c:v>1.196969696969697E-2</c:v>
                </c:pt>
                <c:pt idx="22">
                  <c:v>7.8282828282828284E-3</c:v>
                </c:pt>
                <c:pt idx="23">
                  <c:v>4.5454545454545452E-3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C-42A9-9436-80A7D068C9DF}"/>
            </c:ext>
          </c:extLst>
        </c:ser>
        <c:ser>
          <c:idx val="2"/>
          <c:order val="2"/>
          <c:tx>
            <c:strRef>
              <c:f>'PCS 81'!$D$4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81'!$D$5:$D$28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2.8999999999999998E-3</c:v>
                </c:pt>
                <c:pt idx="2">
                  <c:v>2.0999999999999999E-3</c:v>
                </c:pt>
                <c:pt idx="3">
                  <c:v>2.0999999999999999E-3</c:v>
                </c:pt>
                <c:pt idx="4">
                  <c:v>3.3999999999999998E-3</c:v>
                </c:pt>
                <c:pt idx="5">
                  <c:v>8.8000000000000005E-3</c:v>
                </c:pt>
                <c:pt idx="6">
                  <c:v>2.6599999999999999E-2</c:v>
                </c:pt>
                <c:pt idx="7">
                  <c:v>4.9700000000000001E-2</c:v>
                </c:pt>
                <c:pt idx="8">
                  <c:v>5.8500000000000003E-2</c:v>
                </c:pt>
                <c:pt idx="9">
                  <c:v>6.4100000000000004E-2</c:v>
                </c:pt>
                <c:pt idx="10">
                  <c:v>6.8099999999999994E-2</c:v>
                </c:pt>
                <c:pt idx="11">
                  <c:v>7.1900000000000006E-2</c:v>
                </c:pt>
                <c:pt idx="12">
                  <c:v>7.46E-2</c:v>
                </c:pt>
                <c:pt idx="13">
                  <c:v>7.4300000000000005E-2</c:v>
                </c:pt>
                <c:pt idx="14">
                  <c:v>7.3499999999999996E-2</c:v>
                </c:pt>
                <c:pt idx="15">
                  <c:v>7.6200000000000004E-2</c:v>
                </c:pt>
                <c:pt idx="16">
                  <c:v>8.1100000000000005E-2</c:v>
                </c:pt>
                <c:pt idx="17">
                  <c:v>7.8200000000000006E-2</c:v>
                </c:pt>
                <c:pt idx="18">
                  <c:v>5.8599999999999999E-2</c:v>
                </c:pt>
                <c:pt idx="19">
                  <c:v>4.2999999999999997E-2</c:v>
                </c:pt>
                <c:pt idx="20">
                  <c:v>3.2099999999999997E-2</c:v>
                </c:pt>
                <c:pt idx="21">
                  <c:v>2.2599999999999999E-2</c:v>
                </c:pt>
                <c:pt idx="22">
                  <c:v>1.4800000000000001E-2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C-42A9-9436-80A7D068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7.67226530143808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0E7-4996-911C-C7E8E1B333BF}"/>
            </c:ext>
          </c:extLst>
        </c:ser>
        <c:ser>
          <c:idx val="1"/>
          <c:order val="1"/>
          <c:tx>
            <c:strRef>
              <c:f>'PCS 81'!$H$4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81'!$H$5:$H$16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1.19</c:v>
                </c:pt>
                <c:pt idx="2">
                  <c:v>1.18</c:v>
                </c:pt>
                <c:pt idx="3">
                  <c:v>1.1000000000000001</c:v>
                </c:pt>
                <c:pt idx="4">
                  <c:v>1.01</c:v>
                </c:pt>
                <c:pt idx="5">
                  <c:v>0.95</c:v>
                </c:pt>
                <c:pt idx="6">
                  <c:v>0.89</c:v>
                </c:pt>
                <c:pt idx="7">
                  <c:v>0.93</c:v>
                </c:pt>
                <c:pt idx="8">
                  <c:v>0.96</c:v>
                </c:pt>
                <c:pt idx="9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3-45B1-8F6E-77F545600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82'!$B$5:$B$28</c:f>
              <c:numCache>
                <c:formatCode>0.00%</c:formatCode>
                <c:ptCount val="24"/>
                <c:pt idx="0">
                  <c:v>1.5348780487804878E-3</c:v>
                </c:pt>
                <c:pt idx="1">
                  <c:v>9.9024390243902436E-4</c:v>
                </c:pt>
                <c:pt idx="2">
                  <c:v>8.9121951219512188E-4</c:v>
                </c:pt>
                <c:pt idx="3">
                  <c:v>1.4358536585365852E-3</c:v>
                </c:pt>
                <c:pt idx="4">
                  <c:v>2.6241463414634148E-3</c:v>
                </c:pt>
                <c:pt idx="5">
                  <c:v>6.6346341463414628E-3</c:v>
                </c:pt>
                <c:pt idx="6">
                  <c:v>1.8517560975609755E-2</c:v>
                </c:pt>
                <c:pt idx="7">
                  <c:v>2.8816097560975612E-2</c:v>
                </c:pt>
                <c:pt idx="8">
                  <c:v>3.0152926829268293E-2</c:v>
                </c:pt>
                <c:pt idx="9">
                  <c:v>3.2925609756097561E-2</c:v>
                </c:pt>
                <c:pt idx="10">
                  <c:v>3.6440975609756093E-2</c:v>
                </c:pt>
                <c:pt idx="11">
                  <c:v>3.8718536585365858E-2</c:v>
                </c:pt>
                <c:pt idx="12">
                  <c:v>3.8520487804878045E-2</c:v>
                </c:pt>
                <c:pt idx="13">
                  <c:v>3.7431219512195121E-2</c:v>
                </c:pt>
                <c:pt idx="14">
                  <c:v>3.7282682926829271E-2</c:v>
                </c:pt>
                <c:pt idx="15">
                  <c:v>3.6688536585365854E-2</c:v>
                </c:pt>
                <c:pt idx="16">
                  <c:v>3.7579756097560972E-2</c:v>
                </c:pt>
                <c:pt idx="17">
                  <c:v>3.3767317073170731E-2</c:v>
                </c:pt>
                <c:pt idx="18">
                  <c:v>2.4954146341463413E-2</c:v>
                </c:pt>
                <c:pt idx="19">
                  <c:v>1.8071951219512192E-2</c:v>
                </c:pt>
                <c:pt idx="20">
                  <c:v>1.302170731707317E-2</c:v>
                </c:pt>
                <c:pt idx="21">
                  <c:v>9.0607317073170737E-3</c:v>
                </c:pt>
                <c:pt idx="22">
                  <c:v>5.9414634146341466E-3</c:v>
                </c:pt>
                <c:pt idx="23">
                  <c:v>3.1192682926829266E-3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7-4778-BB4F-99550A2F2808}"/>
            </c:ext>
          </c:extLst>
        </c:ser>
        <c:ser>
          <c:idx val="1"/>
          <c:order val="1"/>
          <c:tx>
            <c:strRef>
              <c:f>'PCS 82'!$C$4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82'!$C$5:$C$28</c:f>
              <c:numCache>
                <c:formatCode>0.00%</c:formatCode>
                <c:ptCount val="24"/>
                <c:pt idx="0">
                  <c:v>2.372926829268293E-3</c:v>
                </c:pt>
                <c:pt idx="1">
                  <c:v>1.5146341463414634E-3</c:v>
                </c:pt>
                <c:pt idx="2">
                  <c:v>9.0878048780487796E-4</c:v>
                </c:pt>
                <c:pt idx="3">
                  <c:v>7.5731707317073171E-4</c:v>
                </c:pt>
                <c:pt idx="4">
                  <c:v>1.2621951219512195E-3</c:v>
                </c:pt>
                <c:pt idx="5">
                  <c:v>3.3321951219512196E-3</c:v>
                </c:pt>
                <c:pt idx="6">
                  <c:v>1.1410243902439025E-2</c:v>
                </c:pt>
                <c:pt idx="7">
                  <c:v>2.2770000000000002E-2</c:v>
                </c:pt>
                <c:pt idx="8">
                  <c:v>2.7616829268292682E-2</c:v>
                </c:pt>
                <c:pt idx="9">
                  <c:v>2.7616829268292682E-2</c:v>
                </c:pt>
                <c:pt idx="10">
                  <c:v>3.0191707317073168E-2</c:v>
                </c:pt>
                <c:pt idx="11">
                  <c:v>3.4382195121951217E-2</c:v>
                </c:pt>
                <c:pt idx="12">
                  <c:v>3.7815365853658529E-2</c:v>
                </c:pt>
                <c:pt idx="13">
                  <c:v>3.8774634146341455E-2</c:v>
                </c:pt>
                <c:pt idx="14">
                  <c:v>3.9380487804878045E-2</c:v>
                </c:pt>
                <c:pt idx="15">
                  <c:v>4.054170731707317E-2</c:v>
                </c:pt>
                <c:pt idx="16">
                  <c:v>4.1904878048780493E-2</c:v>
                </c:pt>
                <c:pt idx="17">
                  <c:v>4.2258292682926829E-2</c:v>
                </c:pt>
                <c:pt idx="18">
                  <c:v>3.3170487804878045E-2</c:v>
                </c:pt>
                <c:pt idx="19">
                  <c:v>2.4789512195121953E-2</c:v>
                </c:pt>
                <c:pt idx="20">
                  <c:v>1.8074634146341462E-2</c:v>
                </c:pt>
                <c:pt idx="21">
                  <c:v>1.201609756097561E-2</c:v>
                </c:pt>
                <c:pt idx="22">
                  <c:v>7.47219512195122E-3</c:v>
                </c:pt>
                <c:pt idx="23">
                  <c:v>4.392439024390243E-3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7-4778-BB4F-99550A2F2808}"/>
            </c:ext>
          </c:extLst>
        </c:ser>
        <c:ser>
          <c:idx val="2"/>
          <c:order val="2"/>
          <c:tx>
            <c:strRef>
              <c:f>'PCS 82'!$D$4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82'!$D$5:$D$28</c:f>
              <c:numCache>
                <c:formatCode>0.00%</c:formatCode>
                <c:ptCount val="24"/>
                <c:pt idx="0">
                  <c:v>3.8999999999999998E-3</c:v>
                </c:pt>
                <c:pt idx="1">
                  <c:v>2.5000000000000001E-3</c:v>
                </c:pt>
                <c:pt idx="2">
                  <c:v>1.8E-3</c:v>
                </c:pt>
                <c:pt idx="3">
                  <c:v>2.2000000000000001E-3</c:v>
                </c:pt>
                <c:pt idx="4">
                  <c:v>3.8999999999999998E-3</c:v>
                </c:pt>
                <c:pt idx="5">
                  <c:v>9.9000000000000008E-3</c:v>
                </c:pt>
                <c:pt idx="6">
                  <c:v>2.9899999999999999E-2</c:v>
                </c:pt>
                <c:pt idx="7">
                  <c:v>5.16E-2</c:v>
                </c:pt>
                <c:pt idx="8">
                  <c:v>5.7799999999999997E-2</c:v>
                </c:pt>
                <c:pt idx="9">
                  <c:v>6.0600000000000001E-2</c:v>
                </c:pt>
                <c:pt idx="10">
                  <c:v>6.6600000000000006E-2</c:v>
                </c:pt>
                <c:pt idx="11">
                  <c:v>7.3099999999999998E-2</c:v>
                </c:pt>
                <c:pt idx="12">
                  <c:v>7.6399999999999996E-2</c:v>
                </c:pt>
                <c:pt idx="13">
                  <c:v>7.6200000000000004E-2</c:v>
                </c:pt>
                <c:pt idx="14">
                  <c:v>7.6600000000000001E-2</c:v>
                </c:pt>
                <c:pt idx="15">
                  <c:v>7.7200000000000005E-2</c:v>
                </c:pt>
                <c:pt idx="16">
                  <c:v>7.9500000000000001E-2</c:v>
                </c:pt>
                <c:pt idx="17">
                  <c:v>7.5999999999999998E-2</c:v>
                </c:pt>
                <c:pt idx="18">
                  <c:v>5.8200000000000002E-2</c:v>
                </c:pt>
                <c:pt idx="19">
                  <c:v>4.2900000000000001E-2</c:v>
                </c:pt>
                <c:pt idx="20">
                  <c:v>3.1099999999999999E-2</c:v>
                </c:pt>
                <c:pt idx="21">
                  <c:v>2.1100000000000001E-2</c:v>
                </c:pt>
                <c:pt idx="22">
                  <c:v>1.34E-2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7-4778-BB4F-99550A2F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8'!$B$5:$B$28</c:f>
              <c:numCache>
                <c:formatCode>0.00%</c:formatCode>
                <c:ptCount val="24"/>
                <c:pt idx="0">
                  <c:v>9.5499999999999995E-3</c:v>
                </c:pt>
                <c:pt idx="1">
                  <c:v>5.1500000000000001E-3</c:v>
                </c:pt>
                <c:pt idx="2">
                  <c:v>3.1499999999999996E-3</c:v>
                </c:pt>
                <c:pt idx="3">
                  <c:v>1.9499999999999999E-3</c:v>
                </c:pt>
                <c:pt idx="4">
                  <c:v>1.6999999999999999E-3</c:v>
                </c:pt>
                <c:pt idx="5">
                  <c:v>2.7499999999999998E-3</c:v>
                </c:pt>
                <c:pt idx="6">
                  <c:v>5.4999999999999997E-3</c:v>
                </c:pt>
                <c:pt idx="7">
                  <c:v>1.125E-2</c:v>
                </c:pt>
                <c:pt idx="8">
                  <c:v>1.8100000000000002E-2</c:v>
                </c:pt>
                <c:pt idx="9">
                  <c:v>2.4049999999999998E-2</c:v>
                </c:pt>
                <c:pt idx="10">
                  <c:v>2.7550000000000002E-2</c:v>
                </c:pt>
                <c:pt idx="11">
                  <c:v>2.8549999999999996E-2</c:v>
                </c:pt>
                <c:pt idx="12">
                  <c:v>2.845E-2</c:v>
                </c:pt>
                <c:pt idx="13">
                  <c:v>2.9950000000000004E-2</c:v>
                </c:pt>
                <c:pt idx="14">
                  <c:v>3.2899999999999999E-2</c:v>
                </c:pt>
                <c:pt idx="15">
                  <c:v>3.6450000000000003E-2</c:v>
                </c:pt>
                <c:pt idx="16">
                  <c:v>3.9E-2</c:v>
                </c:pt>
                <c:pt idx="17">
                  <c:v>3.7749999999999999E-2</c:v>
                </c:pt>
                <c:pt idx="18">
                  <c:v>3.4500000000000003E-2</c:v>
                </c:pt>
                <c:pt idx="19">
                  <c:v>2.9150000000000002E-2</c:v>
                </c:pt>
                <c:pt idx="20">
                  <c:v>2.5349999999999998E-2</c:v>
                </c:pt>
                <c:pt idx="21">
                  <c:v>2.6550000000000001E-2</c:v>
                </c:pt>
                <c:pt idx="22">
                  <c:v>2.41E-2</c:v>
                </c:pt>
                <c:pt idx="23">
                  <c:v>1.6650000000000002E-2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9-4A39-A171-DAFAB317EA57}"/>
            </c:ext>
          </c:extLst>
        </c:ser>
        <c:ser>
          <c:idx val="1"/>
          <c:order val="1"/>
          <c:tx>
            <c:strRef>
              <c:f>'PCS 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8'!$C$5:$C$28</c:f>
              <c:numCache>
                <c:formatCode>0.00%</c:formatCode>
                <c:ptCount val="24"/>
                <c:pt idx="0">
                  <c:v>4.5500000000000002E-3</c:v>
                </c:pt>
                <c:pt idx="1">
                  <c:v>2.65E-3</c:v>
                </c:pt>
                <c:pt idx="2">
                  <c:v>1.65E-3</c:v>
                </c:pt>
                <c:pt idx="3">
                  <c:v>1.0499999999999999E-3</c:v>
                </c:pt>
                <c:pt idx="4">
                  <c:v>1.1999999999999999E-3</c:v>
                </c:pt>
                <c:pt idx="5">
                  <c:v>3.1499999999999996E-3</c:v>
                </c:pt>
                <c:pt idx="6">
                  <c:v>1.025E-2</c:v>
                </c:pt>
                <c:pt idx="7">
                  <c:v>2.2950000000000002E-2</c:v>
                </c:pt>
                <c:pt idx="8">
                  <c:v>3.2899999999999999E-2</c:v>
                </c:pt>
                <c:pt idx="9">
                  <c:v>3.56E-2</c:v>
                </c:pt>
                <c:pt idx="10">
                  <c:v>3.5400000000000001E-2</c:v>
                </c:pt>
                <c:pt idx="11">
                  <c:v>3.5200000000000002E-2</c:v>
                </c:pt>
                <c:pt idx="12">
                  <c:v>3.5000000000000003E-2</c:v>
                </c:pt>
                <c:pt idx="13">
                  <c:v>3.4099999999999998E-2</c:v>
                </c:pt>
                <c:pt idx="14">
                  <c:v>3.2750000000000001E-2</c:v>
                </c:pt>
                <c:pt idx="15">
                  <c:v>3.2849999999999997E-2</c:v>
                </c:pt>
                <c:pt idx="16">
                  <c:v>3.3099999999999997E-2</c:v>
                </c:pt>
                <c:pt idx="17">
                  <c:v>3.27E-2</c:v>
                </c:pt>
                <c:pt idx="18">
                  <c:v>2.9700000000000004E-2</c:v>
                </c:pt>
                <c:pt idx="19">
                  <c:v>2.6100000000000005E-2</c:v>
                </c:pt>
                <c:pt idx="20">
                  <c:v>2.1550000000000003E-2</c:v>
                </c:pt>
                <c:pt idx="21">
                  <c:v>1.585E-2</c:v>
                </c:pt>
                <c:pt idx="22">
                  <c:v>1.1950000000000001E-2</c:v>
                </c:pt>
                <c:pt idx="23">
                  <c:v>7.7499999999999999E-3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9-4A39-A171-DAFAB317EA57}"/>
            </c:ext>
          </c:extLst>
        </c:ser>
        <c:ser>
          <c:idx val="2"/>
          <c:order val="2"/>
          <c:tx>
            <c:strRef>
              <c:f>'PCS 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8'!$D$5:$D$28</c:f>
              <c:numCache>
                <c:formatCode>0.00%</c:formatCode>
                <c:ptCount val="24"/>
                <c:pt idx="0">
                  <c:v>1.41E-2</c:v>
                </c:pt>
                <c:pt idx="1">
                  <c:v>7.7999999999999996E-3</c:v>
                </c:pt>
                <c:pt idx="2">
                  <c:v>4.7999999999999996E-3</c:v>
                </c:pt>
                <c:pt idx="3">
                  <c:v>3.0000000000000001E-3</c:v>
                </c:pt>
                <c:pt idx="4">
                  <c:v>2.8999999999999998E-3</c:v>
                </c:pt>
                <c:pt idx="5">
                  <c:v>5.8999999999999999E-3</c:v>
                </c:pt>
                <c:pt idx="6">
                  <c:v>1.5699999999999999E-2</c:v>
                </c:pt>
                <c:pt idx="7">
                  <c:v>3.4200000000000001E-2</c:v>
                </c:pt>
                <c:pt idx="8">
                  <c:v>5.0999999999999997E-2</c:v>
                </c:pt>
                <c:pt idx="9">
                  <c:v>5.96E-2</c:v>
                </c:pt>
                <c:pt idx="10">
                  <c:v>6.3E-2</c:v>
                </c:pt>
                <c:pt idx="11">
                  <c:v>6.3700000000000007E-2</c:v>
                </c:pt>
                <c:pt idx="12">
                  <c:v>6.3399999999999998E-2</c:v>
                </c:pt>
                <c:pt idx="13">
                  <c:v>6.4000000000000001E-2</c:v>
                </c:pt>
                <c:pt idx="14">
                  <c:v>6.5600000000000006E-2</c:v>
                </c:pt>
                <c:pt idx="15">
                  <c:v>6.93E-2</c:v>
                </c:pt>
                <c:pt idx="16">
                  <c:v>7.2099999999999997E-2</c:v>
                </c:pt>
                <c:pt idx="17">
                  <c:v>7.0499999999999993E-2</c:v>
                </c:pt>
                <c:pt idx="18">
                  <c:v>6.4199999999999993E-2</c:v>
                </c:pt>
                <c:pt idx="19">
                  <c:v>5.5300000000000002E-2</c:v>
                </c:pt>
                <c:pt idx="20">
                  <c:v>4.6899999999999997E-2</c:v>
                </c:pt>
                <c:pt idx="21">
                  <c:v>4.24E-2</c:v>
                </c:pt>
                <c:pt idx="22">
                  <c:v>3.61E-2</c:v>
                </c:pt>
                <c:pt idx="23">
                  <c:v>2.4400000000000002E-2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9-4A39-A171-DAFAB317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3B8-44B8-945B-6906121F3EFB}"/>
            </c:ext>
          </c:extLst>
        </c:ser>
        <c:ser>
          <c:idx val="1"/>
          <c:order val="1"/>
          <c:tx>
            <c:strRef>
              <c:f>'PCS 82'!$H$4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82'!$H$5:$H$16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1.1200000000000001</c:v>
                </c:pt>
                <c:pt idx="2">
                  <c:v>1.1000000000000001</c:v>
                </c:pt>
                <c:pt idx="3">
                  <c:v>1.03</c:v>
                </c:pt>
                <c:pt idx="4">
                  <c:v>0.99</c:v>
                </c:pt>
                <c:pt idx="5">
                  <c:v>0.93</c:v>
                </c:pt>
                <c:pt idx="6">
                  <c:v>0.85</c:v>
                </c:pt>
                <c:pt idx="7">
                  <c:v>0.93</c:v>
                </c:pt>
                <c:pt idx="8">
                  <c:v>0.95</c:v>
                </c:pt>
                <c:pt idx="9">
                  <c:v>1</c:v>
                </c:pt>
                <c:pt idx="10">
                  <c:v>1.03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E-4E65-B0D1-DAA37C5C5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84'!$B$5:$B$27</c:f>
              <c:numCache>
                <c:formatCode>0.00%</c:formatCode>
                <c:ptCount val="23"/>
                <c:pt idx="0">
                  <c:v>5.8630872483221479E-3</c:v>
                </c:pt>
                <c:pt idx="1">
                  <c:v>4.4496644295302021E-3</c:v>
                </c:pt>
                <c:pt idx="2">
                  <c:v>4.3973154362416103E-3</c:v>
                </c:pt>
                <c:pt idx="3">
                  <c:v>3.1932885906040273E-3</c:v>
                </c:pt>
                <c:pt idx="4">
                  <c:v>5.287248322147651E-3</c:v>
                </c:pt>
                <c:pt idx="5">
                  <c:v>1.1150335570469797E-2</c:v>
                </c:pt>
                <c:pt idx="6">
                  <c:v>2.3818791946308725E-2</c:v>
                </c:pt>
                <c:pt idx="7">
                  <c:v>3.031006711409396E-2</c:v>
                </c:pt>
                <c:pt idx="8">
                  <c:v>2.9158389261744966E-2</c:v>
                </c:pt>
                <c:pt idx="9">
                  <c:v>2.7169127516778524E-2</c:v>
                </c:pt>
                <c:pt idx="10">
                  <c:v>2.8582550335570469E-2</c:v>
                </c:pt>
                <c:pt idx="11">
                  <c:v>3.0100671140939596E-2</c:v>
                </c:pt>
                <c:pt idx="12">
                  <c:v>3.2089932885906038E-2</c:v>
                </c:pt>
                <c:pt idx="13">
                  <c:v>3.2404026845637583E-2</c:v>
                </c:pt>
                <c:pt idx="14">
                  <c:v>3.4602684563758389E-2</c:v>
                </c:pt>
                <c:pt idx="15">
                  <c:v>3.6906040268456376E-2</c:v>
                </c:pt>
                <c:pt idx="16">
                  <c:v>3.9261744966442955E-2</c:v>
                </c:pt>
                <c:pt idx="17">
                  <c:v>3.8738255033557045E-2</c:v>
                </c:pt>
                <c:pt idx="18">
                  <c:v>2.7902013422818794E-2</c:v>
                </c:pt>
                <c:pt idx="19">
                  <c:v>2.2353020134228189E-2</c:v>
                </c:pt>
                <c:pt idx="20">
                  <c:v>1.8688590604026847E-2</c:v>
                </c:pt>
                <c:pt idx="21">
                  <c:v>1.5861744966442954E-2</c:v>
                </c:pt>
                <c:pt idx="22">
                  <c:v>1.2249664429530202E-2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9-4628-90D8-EFFA4D392C0C}"/>
            </c:ext>
          </c:extLst>
        </c:ser>
        <c:ser>
          <c:idx val="1"/>
          <c:order val="1"/>
          <c:tx>
            <c:strRef>
              <c:f>'PCS 84'!$C$4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84'!$C$5:$C$27</c:f>
              <c:numCache>
                <c:formatCode>0.00%</c:formatCode>
                <c:ptCount val="23"/>
                <c:pt idx="0">
                  <c:v>5.813422818791947E-3</c:v>
                </c:pt>
                <c:pt idx="1">
                  <c:v>3.8120805369127519E-3</c:v>
                </c:pt>
                <c:pt idx="2">
                  <c:v>3.0973154362416108E-3</c:v>
                </c:pt>
                <c:pt idx="3">
                  <c:v>2.3825503355704696E-3</c:v>
                </c:pt>
                <c:pt idx="4">
                  <c:v>3.5738255033557049E-3</c:v>
                </c:pt>
                <c:pt idx="5">
                  <c:v>7.4812080536912741E-3</c:v>
                </c:pt>
                <c:pt idx="6">
                  <c:v>1.9489261744966443E-2</c:v>
                </c:pt>
                <c:pt idx="7">
                  <c:v>2.8733557046979864E-2</c:v>
                </c:pt>
                <c:pt idx="8">
                  <c:v>2.8781208053691276E-2</c:v>
                </c:pt>
                <c:pt idx="9">
                  <c:v>2.654161073825503E-2</c:v>
                </c:pt>
                <c:pt idx="10">
                  <c:v>2.7685234899328857E-2</c:v>
                </c:pt>
                <c:pt idx="11">
                  <c:v>2.9591275167785237E-2</c:v>
                </c:pt>
                <c:pt idx="12">
                  <c:v>3.1068456375838924E-2</c:v>
                </c:pt>
                <c:pt idx="13">
                  <c:v>3.1259060402684564E-2</c:v>
                </c:pt>
                <c:pt idx="14">
                  <c:v>3.2355033557046983E-2</c:v>
                </c:pt>
                <c:pt idx="15">
                  <c:v>3.2116778523489938E-2</c:v>
                </c:pt>
                <c:pt idx="16">
                  <c:v>3.0163087248322146E-2</c:v>
                </c:pt>
                <c:pt idx="17">
                  <c:v>2.9591275167785237E-2</c:v>
                </c:pt>
                <c:pt idx="18">
                  <c:v>2.7542281879194632E-2</c:v>
                </c:pt>
                <c:pt idx="19">
                  <c:v>2.2062416107382552E-2</c:v>
                </c:pt>
                <c:pt idx="20">
                  <c:v>1.8107382550335571E-2</c:v>
                </c:pt>
                <c:pt idx="21">
                  <c:v>1.4628859060402684E-2</c:v>
                </c:pt>
                <c:pt idx="22">
                  <c:v>1.1769798657718121E-2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9-4628-90D8-EFFA4D392C0C}"/>
            </c:ext>
          </c:extLst>
        </c:ser>
        <c:ser>
          <c:idx val="2"/>
          <c:order val="2"/>
          <c:tx>
            <c:strRef>
              <c:f>'PCS 84'!$D$4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84'!$D$5:$D$27</c:f>
              <c:numCache>
                <c:formatCode>0.00%</c:formatCode>
                <c:ptCount val="23"/>
                <c:pt idx="0">
                  <c:v>1.17E-2</c:v>
                </c:pt>
                <c:pt idx="1">
                  <c:v>8.3000000000000001E-3</c:v>
                </c:pt>
                <c:pt idx="2">
                  <c:v>7.4999999999999997E-3</c:v>
                </c:pt>
                <c:pt idx="3">
                  <c:v>5.5999999999999999E-3</c:v>
                </c:pt>
                <c:pt idx="4">
                  <c:v>8.8000000000000005E-3</c:v>
                </c:pt>
                <c:pt idx="5">
                  <c:v>1.8700000000000001E-2</c:v>
                </c:pt>
                <c:pt idx="6">
                  <c:v>4.3299999999999998E-2</c:v>
                </c:pt>
                <c:pt idx="7">
                  <c:v>5.8999999999999997E-2</c:v>
                </c:pt>
                <c:pt idx="8">
                  <c:v>5.79E-2</c:v>
                </c:pt>
                <c:pt idx="9">
                  <c:v>5.3699999999999998E-2</c:v>
                </c:pt>
                <c:pt idx="10">
                  <c:v>5.62E-2</c:v>
                </c:pt>
                <c:pt idx="11">
                  <c:v>5.9700000000000003E-2</c:v>
                </c:pt>
                <c:pt idx="12">
                  <c:v>6.3100000000000003E-2</c:v>
                </c:pt>
                <c:pt idx="13">
                  <c:v>6.3700000000000007E-2</c:v>
                </c:pt>
                <c:pt idx="14">
                  <c:v>6.7000000000000004E-2</c:v>
                </c:pt>
                <c:pt idx="15">
                  <c:v>6.9000000000000006E-2</c:v>
                </c:pt>
                <c:pt idx="16">
                  <c:v>6.9500000000000006E-2</c:v>
                </c:pt>
                <c:pt idx="17">
                  <c:v>6.83E-2</c:v>
                </c:pt>
                <c:pt idx="18">
                  <c:v>5.5399999999999998E-2</c:v>
                </c:pt>
                <c:pt idx="19">
                  <c:v>4.4400000000000002E-2</c:v>
                </c:pt>
                <c:pt idx="20">
                  <c:v>3.6799999999999999E-2</c:v>
                </c:pt>
                <c:pt idx="21">
                  <c:v>3.0499999999999999E-2</c:v>
                </c:pt>
                <c:pt idx="22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9-4628-90D8-EFFA4D39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3492832626690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B1A-4E59-B30E-617E45AE04D3}"/>
            </c:ext>
          </c:extLst>
        </c:ser>
        <c:ser>
          <c:idx val="1"/>
          <c:order val="1"/>
          <c:tx>
            <c:strRef>
              <c:f>'PCS 84'!$H$4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84'!$H$5:$H$16</c:f>
              <c:numCache>
                <c:formatCode>General</c:formatCode>
                <c:ptCount val="12"/>
                <c:pt idx="0">
                  <c:v>0.91</c:v>
                </c:pt>
                <c:pt idx="1">
                  <c:v>1</c:v>
                </c:pt>
                <c:pt idx="2">
                  <c:v>1.05</c:v>
                </c:pt>
                <c:pt idx="3">
                  <c:v>1.04</c:v>
                </c:pt>
                <c:pt idx="4">
                  <c:v>1.01</c:v>
                </c:pt>
                <c:pt idx="5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3-434C-B430-4D48C13F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91'!$B$5:$B$28</c:f>
              <c:numCache>
                <c:formatCode>0.00%</c:formatCode>
                <c:ptCount val="24"/>
                <c:pt idx="0">
                  <c:v>4.5472268907563026E-3</c:v>
                </c:pt>
                <c:pt idx="1">
                  <c:v>2.8100840336134454E-3</c:v>
                </c:pt>
                <c:pt idx="2">
                  <c:v>2.2480672268907565E-3</c:v>
                </c:pt>
                <c:pt idx="3">
                  <c:v>1.4816806722689074E-3</c:v>
                </c:pt>
                <c:pt idx="4">
                  <c:v>1.9926050420168064E-3</c:v>
                </c:pt>
                <c:pt idx="5">
                  <c:v>4.3939495798319328E-3</c:v>
                </c:pt>
                <c:pt idx="6">
                  <c:v>1.1393613445378151E-2</c:v>
                </c:pt>
                <c:pt idx="7">
                  <c:v>1.7013781512605044E-2</c:v>
                </c:pt>
                <c:pt idx="8">
                  <c:v>1.8137815126050418E-2</c:v>
                </c:pt>
                <c:pt idx="9">
                  <c:v>2.0028235294117649E-2</c:v>
                </c:pt>
                <c:pt idx="10">
                  <c:v>2.4013445378151258E-2</c:v>
                </c:pt>
                <c:pt idx="11">
                  <c:v>2.8765042016806724E-2</c:v>
                </c:pt>
                <c:pt idx="12">
                  <c:v>3.3158991596638654E-2</c:v>
                </c:pt>
                <c:pt idx="13">
                  <c:v>3.5049411764705878E-2</c:v>
                </c:pt>
                <c:pt idx="14">
                  <c:v>3.7246386554621855E-2</c:v>
                </c:pt>
                <c:pt idx="15">
                  <c:v>4.0873949579831932E-2</c:v>
                </c:pt>
                <c:pt idx="16">
                  <c:v>4.317310924369748E-2</c:v>
                </c:pt>
                <c:pt idx="17">
                  <c:v>4.4297142857142854E-2</c:v>
                </c:pt>
                <c:pt idx="18">
                  <c:v>3.8268235294117645E-2</c:v>
                </c:pt>
                <c:pt idx="19">
                  <c:v>3.1677310924369748E-2</c:v>
                </c:pt>
                <c:pt idx="20">
                  <c:v>2.6363697478991598E-2</c:v>
                </c:pt>
                <c:pt idx="21">
                  <c:v>2.0692436974789917E-2</c:v>
                </c:pt>
                <c:pt idx="22">
                  <c:v>1.4050420168067226E-2</c:v>
                </c:pt>
                <c:pt idx="23">
                  <c:v>9.1966386554621846E-3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8-4664-9EB7-D4E4CBA615B2}"/>
            </c:ext>
          </c:extLst>
        </c:ser>
        <c:ser>
          <c:idx val="1"/>
          <c:order val="1"/>
          <c:tx>
            <c:strRef>
              <c:f>'PCS 91'!$C$4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91'!$C$5:$C$28</c:f>
              <c:numCache>
                <c:formatCode>0.00%</c:formatCode>
                <c:ptCount val="24"/>
                <c:pt idx="0">
                  <c:v>2.6899159663865543E-3</c:v>
                </c:pt>
                <c:pt idx="1">
                  <c:v>1.8584873949579832E-3</c:v>
                </c:pt>
                <c:pt idx="2">
                  <c:v>1.4672268907563026E-3</c:v>
                </c:pt>
                <c:pt idx="3">
                  <c:v>2.2497478991596637E-3</c:v>
                </c:pt>
                <c:pt idx="4">
                  <c:v>5.2820168067226891E-3</c:v>
                </c:pt>
                <c:pt idx="5">
                  <c:v>1.5748235294117646E-2</c:v>
                </c:pt>
                <c:pt idx="6">
                  <c:v>3.1154117647058829E-2</c:v>
                </c:pt>
                <c:pt idx="7">
                  <c:v>2.8953277310924369E-2</c:v>
                </c:pt>
                <c:pt idx="8">
                  <c:v>2.8366386554621852E-2</c:v>
                </c:pt>
                <c:pt idx="9">
                  <c:v>3.3306050420168064E-2</c:v>
                </c:pt>
                <c:pt idx="10">
                  <c:v>3.4822184873949578E-2</c:v>
                </c:pt>
                <c:pt idx="11">
                  <c:v>3.3354957983193274E-2</c:v>
                </c:pt>
                <c:pt idx="12">
                  <c:v>3.3012605042016807E-2</c:v>
                </c:pt>
                <c:pt idx="13">
                  <c:v>3.2034453781512609E-2</c:v>
                </c:pt>
                <c:pt idx="14">
                  <c:v>3.1692100840336135E-2</c:v>
                </c:pt>
                <c:pt idx="15">
                  <c:v>2.9931428571428567E-2</c:v>
                </c:pt>
                <c:pt idx="16">
                  <c:v>2.9295630252100843E-2</c:v>
                </c:pt>
                <c:pt idx="17">
                  <c:v>2.8757647058823527E-2</c:v>
                </c:pt>
                <c:pt idx="18">
                  <c:v>2.5774285714285715E-2</c:v>
                </c:pt>
                <c:pt idx="19">
                  <c:v>2.0638991596638654E-2</c:v>
                </c:pt>
                <c:pt idx="20">
                  <c:v>1.5454789915966388E-2</c:v>
                </c:pt>
                <c:pt idx="21">
                  <c:v>1.1248739495798318E-2</c:v>
                </c:pt>
                <c:pt idx="22">
                  <c:v>7.5317647058823524E-3</c:v>
                </c:pt>
                <c:pt idx="23">
                  <c:v>4.4994957983193274E-3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8-4664-9EB7-D4E4CBA615B2}"/>
            </c:ext>
          </c:extLst>
        </c:ser>
        <c:ser>
          <c:idx val="2"/>
          <c:order val="2"/>
          <c:tx>
            <c:strRef>
              <c:f>'PCS 91'!$D$4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91'!$D$5:$D$28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4.7000000000000002E-3</c:v>
                </c:pt>
                <c:pt idx="2">
                  <c:v>3.7000000000000002E-3</c:v>
                </c:pt>
                <c:pt idx="3">
                  <c:v>3.7000000000000002E-3</c:v>
                </c:pt>
                <c:pt idx="4">
                  <c:v>7.3000000000000001E-3</c:v>
                </c:pt>
                <c:pt idx="5">
                  <c:v>2.01E-2</c:v>
                </c:pt>
                <c:pt idx="6">
                  <c:v>4.2500000000000003E-2</c:v>
                </c:pt>
                <c:pt idx="7">
                  <c:v>4.5999999999999999E-2</c:v>
                </c:pt>
                <c:pt idx="8">
                  <c:v>4.65E-2</c:v>
                </c:pt>
                <c:pt idx="9">
                  <c:v>5.33E-2</c:v>
                </c:pt>
                <c:pt idx="10">
                  <c:v>5.8799999999999998E-2</c:v>
                </c:pt>
                <c:pt idx="11">
                  <c:v>6.2100000000000002E-2</c:v>
                </c:pt>
                <c:pt idx="12">
                  <c:v>6.6199999999999995E-2</c:v>
                </c:pt>
                <c:pt idx="13">
                  <c:v>6.7100000000000007E-2</c:v>
                </c:pt>
                <c:pt idx="14">
                  <c:v>6.8900000000000003E-2</c:v>
                </c:pt>
                <c:pt idx="15">
                  <c:v>7.0800000000000002E-2</c:v>
                </c:pt>
                <c:pt idx="16">
                  <c:v>7.2499999999999995E-2</c:v>
                </c:pt>
                <c:pt idx="17">
                  <c:v>7.3099999999999998E-2</c:v>
                </c:pt>
                <c:pt idx="18">
                  <c:v>6.4000000000000001E-2</c:v>
                </c:pt>
                <c:pt idx="19">
                  <c:v>5.2299999999999999E-2</c:v>
                </c:pt>
                <c:pt idx="20">
                  <c:v>4.1799999999999997E-2</c:v>
                </c:pt>
                <c:pt idx="21">
                  <c:v>3.1899999999999998E-2</c:v>
                </c:pt>
                <c:pt idx="22">
                  <c:v>2.1600000000000001E-2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8-4664-9EB7-D4E4CBA61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91'!$H$5:$H$16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1.04</c:v>
                </c:pt>
                <c:pt idx="2">
                  <c:v>1.06</c:v>
                </c:pt>
                <c:pt idx="3">
                  <c:v>1.03</c:v>
                </c:pt>
                <c:pt idx="4">
                  <c:v>1</c:v>
                </c:pt>
                <c:pt idx="5">
                  <c:v>0.99</c:v>
                </c:pt>
                <c:pt idx="6">
                  <c:v>0.96</c:v>
                </c:pt>
                <c:pt idx="7">
                  <c:v>0.97</c:v>
                </c:pt>
                <c:pt idx="8">
                  <c:v>0.97</c:v>
                </c:pt>
                <c:pt idx="9">
                  <c:v>0.98</c:v>
                </c:pt>
                <c:pt idx="10">
                  <c:v>0.99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2-49E4-AAAD-59FAC07DB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92'!$B$5:$B$28</c:f>
              <c:numCache>
                <c:formatCode>0.00%</c:formatCode>
                <c:ptCount val="24"/>
                <c:pt idx="0">
                  <c:v>2.3035714285714283E-3</c:v>
                </c:pt>
                <c:pt idx="1">
                  <c:v>1.4333333333333333E-3</c:v>
                </c:pt>
                <c:pt idx="2">
                  <c:v>1.1773809523809523E-3</c:v>
                </c:pt>
                <c:pt idx="3">
                  <c:v>6.6547619047619051E-4</c:v>
                </c:pt>
                <c:pt idx="4">
                  <c:v>9.7261904761904768E-4</c:v>
                </c:pt>
                <c:pt idx="5">
                  <c:v>2.7642857142857143E-3</c:v>
                </c:pt>
                <c:pt idx="6">
                  <c:v>8.1392857142857152E-3</c:v>
                </c:pt>
                <c:pt idx="7">
                  <c:v>1.8735714285714286E-2</c:v>
                </c:pt>
                <c:pt idx="8">
                  <c:v>2.5236904761904759E-2</c:v>
                </c:pt>
                <c:pt idx="9">
                  <c:v>2.7335714285714286E-2</c:v>
                </c:pt>
                <c:pt idx="10">
                  <c:v>3.2250000000000001E-2</c:v>
                </c:pt>
                <c:pt idx="11">
                  <c:v>3.5884523809523811E-2</c:v>
                </c:pt>
                <c:pt idx="12">
                  <c:v>3.9467857142857145E-2</c:v>
                </c:pt>
                <c:pt idx="13">
                  <c:v>3.9416666666666662E-2</c:v>
                </c:pt>
                <c:pt idx="14">
                  <c:v>4.0747619047619053E-2</c:v>
                </c:pt>
                <c:pt idx="15">
                  <c:v>4.4791666666666667E-2</c:v>
                </c:pt>
                <c:pt idx="16">
                  <c:v>4.5866666666666667E-2</c:v>
                </c:pt>
                <c:pt idx="17">
                  <c:v>4.3409523809523815E-2</c:v>
                </c:pt>
                <c:pt idx="18">
                  <c:v>3.2454761904761903E-2</c:v>
                </c:pt>
                <c:pt idx="19">
                  <c:v>2.2984523809523812E-2</c:v>
                </c:pt>
                <c:pt idx="20">
                  <c:v>1.8735714285714286E-2</c:v>
                </c:pt>
                <c:pt idx="21">
                  <c:v>1.4026190476190477E-2</c:v>
                </c:pt>
                <c:pt idx="22">
                  <c:v>8.6E-3</c:v>
                </c:pt>
                <c:pt idx="23">
                  <c:v>4.5047619047619055E-3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9-447C-9823-A66FED5FEC13}"/>
            </c:ext>
          </c:extLst>
        </c:ser>
        <c:ser>
          <c:idx val="1"/>
          <c:order val="1"/>
          <c:tx>
            <c:strRef>
              <c:f>'PCS 92'!$C$4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92'!$C$5:$C$28</c:f>
              <c:numCache>
                <c:formatCode>0.00%</c:formatCode>
                <c:ptCount val="24"/>
                <c:pt idx="0">
                  <c:v>1.3666666666666666E-3</c:v>
                </c:pt>
                <c:pt idx="1">
                  <c:v>8.7857142857142865E-4</c:v>
                </c:pt>
                <c:pt idx="2">
                  <c:v>6.8333333333333332E-4</c:v>
                </c:pt>
                <c:pt idx="3">
                  <c:v>7.321428571428571E-4</c:v>
                </c:pt>
                <c:pt idx="4">
                  <c:v>1.7083333333333334E-3</c:v>
                </c:pt>
                <c:pt idx="5">
                  <c:v>5.5154761904761896E-3</c:v>
                </c:pt>
                <c:pt idx="6">
                  <c:v>1.9328571428571431E-2</c:v>
                </c:pt>
                <c:pt idx="7">
                  <c:v>3.4996428571428567E-2</c:v>
                </c:pt>
                <c:pt idx="8">
                  <c:v>3.9291666666666669E-2</c:v>
                </c:pt>
                <c:pt idx="9">
                  <c:v>3.6655952380952379E-2</c:v>
                </c:pt>
                <c:pt idx="10">
                  <c:v>3.4996428571428567E-2</c:v>
                </c:pt>
                <c:pt idx="11">
                  <c:v>3.6411904761904763E-2</c:v>
                </c:pt>
                <c:pt idx="12">
                  <c:v>3.6460714285714291E-2</c:v>
                </c:pt>
                <c:pt idx="13">
                  <c:v>3.4849999999999999E-2</c:v>
                </c:pt>
                <c:pt idx="14">
                  <c:v>3.3678571428571433E-2</c:v>
                </c:pt>
                <c:pt idx="15">
                  <c:v>3.3141666666666666E-2</c:v>
                </c:pt>
                <c:pt idx="16">
                  <c:v>3.2019047619047621E-2</c:v>
                </c:pt>
                <c:pt idx="17">
                  <c:v>3.1921428571428573E-2</c:v>
                </c:pt>
                <c:pt idx="18">
                  <c:v>2.489285714285714E-2</c:v>
                </c:pt>
                <c:pt idx="19">
                  <c:v>1.7669047619047622E-2</c:v>
                </c:pt>
                <c:pt idx="20">
                  <c:v>1.2788095238095237E-2</c:v>
                </c:pt>
                <c:pt idx="21">
                  <c:v>9.566666666666666E-3</c:v>
                </c:pt>
                <c:pt idx="22">
                  <c:v>5.710714285714286E-3</c:v>
                </c:pt>
                <c:pt idx="23">
                  <c:v>2.7333333333333333E-3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9-447C-9823-A66FED5FEC13}"/>
            </c:ext>
          </c:extLst>
        </c:ser>
        <c:ser>
          <c:idx val="2"/>
          <c:order val="2"/>
          <c:tx>
            <c:strRef>
              <c:f>'PCS 92'!$D$4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92'!$D$5:$D$28</c:f>
              <c:numCache>
                <c:formatCode>0.00%</c:formatCode>
                <c:ptCount val="24"/>
                <c:pt idx="0">
                  <c:v>3.7000000000000002E-3</c:v>
                </c:pt>
                <c:pt idx="1">
                  <c:v>2.3E-3</c:v>
                </c:pt>
                <c:pt idx="2">
                  <c:v>1.9E-3</c:v>
                </c:pt>
                <c:pt idx="3">
                  <c:v>1.4E-3</c:v>
                </c:pt>
                <c:pt idx="4">
                  <c:v>2.5999999999999999E-3</c:v>
                </c:pt>
                <c:pt idx="5">
                  <c:v>8.3000000000000001E-3</c:v>
                </c:pt>
                <c:pt idx="6">
                  <c:v>2.7400000000000001E-2</c:v>
                </c:pt>
                <c:pt idx="7">
                  <c:v>5.3699999999999998E-2</c:v>
                </c:pt>
                <c:pt idx="8">
                  <c:v>6.4500000000000002E-2</c:v>
                </c:pt>
                <c:pt idx="9">
                  <c:v>6.4000000000000001E-2</c:v>
                </c:pt>
                <c:pt idx="10">
                  <c:v>6.7299999999999999E-2</c:v>
                </c:pt>
                <c:pt idx="11">
                  <c:v>7.2300000000000003E-2</c:v>
                </c:pt>
                <c:pt idx="12">
                  <c:v>7.5999999999999998E-2</c:v>
                </c:pt>
                <c:pt idx="13">
                  <c:v>7.4300000000000005E-2</c:v>
                </c:pt>
                <c:pt idx="14">
                  <c:v>7.4399999999999994E-2</c:v>
                </c:pt>
                <c:pt idx="15">
                  <c:v>7.7899999999999997E-2</c:v>
                </c:pt>
                <c:pt idx="16">
                  <c:v>7.7899999999999997E-2</c:v>
                </c:pt>
                <c:pt idx="17">
                  <c:v>7.5399999999999995E-2</c:v>
                </c:pt>
                <c:pt idx="18">
                  <c:v>5.74E-2</c:v>
                </c:pt>
                <c:pt idx="19">
                  <c:v>4.07E-2</c:v>
                </c:pt>
                <c:pt idx="20">
                  <c:v>3.15E-2</c:v>
                </c:pt>
                <c:pt idx="21">
                  <c:v>2.3599999999999999E-2</c:v>
                </c:pt>
                <c:pt idx="22">
                  <c:v>1.43E-2</c:v>
                </c:pt>
                <c:pt idx="23">
                  <c:v>7.3000000000000001E-3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9-447C-9823-A66FED5FE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80896"/>
        <c:axId val="75071488"/>
      </c:lineChart>
      <c:catAx>
        <c:axId val="748808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071488"/>
        <c:crosses val="autoZero"/>
        <c:auto val="1"/>
        <c:lblAlgn val="ctr"/>
        <c:lblOffset val="100"/>
        <c:noMultiLvlLbl val="0"/>
      </c:catAx>
      <c:valAx>
        <c:axId val="75071488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748808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22" l="0.25" r="0.25" t="0.75000000000000222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84"/>
          <c:w val="0.81524141593508936"/>
          <c:h val="0.47196940795718639"/>
        </c:manualLayout>
      </c:layout>
      <c:lineChart>
        <c:grouping val="standard"/>
        <c:varyColors val="0"/>
        <c:ser>
          <c:idx val="0"/>
          <c:order val="0"/>
          <c:cat>
            <c:strRef>
              <c:f>'PCS 92'!$F$5:$F$16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37E-4904-93D8-F7A8E28C24D3}"/>
            </c:ext>
          </c:extLst>
        </c:ser>
        <c:ser>
          <c:idx val="1"/>
          <c:order val="1"/>
          <c:cat>
            <c:strRef>
              <c:f>'PCS 92'!$F$5:$F$16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92'!$H$5:$H$16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1.19</c:v>
                </c:pt>
                <c:pt idx="2">
                  <c:v>1.18</c:v>
                </c:pt>
                <c:pt idx="3">
                  <c:v>1.0900000000000001</c:v>
                </c:pt>
                <c:pt idx="4">
                  <c:v>0.96</c:v>
                </c:pt>
                <c:pt idx="5">
                  <c:v>0.88</c:v>
                </c:pt>
                <c:pt idx="6">
                  <c:v>0.82</c:v>
                </c:pt>
                <c:pt idx="7">
                  <c:v>0.87</c:v>
                </c:pt>
                <c:pt idx="8">
                  <c:v>0.87</c:v>
                </c:pt>
                <c:pt idx="9">
                  <c:v>0.96</c:v>
                </c:pt>
                <c:pt idx="10">
                  <c:v>1.03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9-44F9-B9B3-B16939CE4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55552"/>
        <c:axId val="82057472"/>
      </c:lineChart>
      <c:catAx>
        <c:axId val="8205555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2057472"/>
        <c:crosses val="autoZero"/>
        <c:auto val="1"/>
        <c:lblAlgn val="ctr"/>
        <c:lblOffset val="100"/>
        <c:noMultiLvlLbl val="0"/>
      </c:catAx>
      <c:valAx>
        <c:axId val="8205747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205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93'!$B$5:$B$28</c:f>
              <c:numCache>
                <c:formatCode>0.00%</c:formatCode>
                <c:ptCount val="24"/>
                <c:pt idx="0">
                  <c:v>2.7992882562277578E-3</c:v>
                </c:pt>
                <c:pt idx="1">
                  <c:v>1.6697508896797151E-3</c:v>
                </c:pt>
                <c:pt idx="2">
                  <c:v>1.3750889679715302E-3</c:v>
                </c:pt>
                <c:pt idx="3">
                  <c:v>8.3487544483985755E-4</c:v>
                </c:pt>
                <c:pt idx="4">
                  <c:v>1.325978647686833E-3</c:v>
                </c:pt>
                <c:pt idx="5">
                  <c:v>3.192170818505338E-3</c:v>
                </c:pt>
                <c:pt idx="6">
                  <c:v>8.3978647686832747E-3</c:v>
                </c:pt>
                <c:pt idx="7">
                  <c:v>1.5273309608540925E-2</c:v>
                </c:pt>
                <c:pt idx="8">
                  <c:v>1.96932384341637E-2</c:v>
                </c:pt>
                <c:pt idx="9">
                  <c:v>2.3327402135231316E-2</c:v>
                </c:pt>
                <c:pt idx="10">
                  <c:v>2.8631316725978646E-2</c:v>
                </c:pt>
                <c:pt idx="11">
                  <c:v>3.3247686832740216E-2</c:v>
                </c:pt>
                <c:pt idx="12">
                  <c:v>3.6194306049822066E-2</c:v>
                </c:pt>
                <c:pt idx="13">
                  <c:v>3.6832740213523132E-2</c:v>
                </c:pt>
                <c:pt idx="14">
                  <c:v>3.8551601423487541E-2</c:v>
                </c:pt>
                <c:pt idx="15">
                  <c:v>4.2431316725978656E-2</c:v>
                </c:pt>
                <c:pt idx="16">
                  <c:v>4.3855516014234881E-2</c:v>
                </c:pt>
                <c:pt idx="17">
                  <c:v>4.3560854092526691E-2</c:v>
                </c:pt>
                <c:pt idx="18">
                  <c:v>3.6046975088967974E-2</c:v>
                </c:pt>
                <c:pt idx="19">
                  <c:v>2.4162277580071174E-2</c:v>
                </c:pt>
                <c:pt idx="20">
                  <c:v>1.8318149466192171E-2</c:v>
                </c:pt>
                <c:pt idx="21">
                  <c:v>1.5224199288256229E-2</c:v>
                </c:pt>
                <c:pt idx="22">
                  <c:v>1.0558718861209964E-2</c:v>
                </c:pt>
                <c:pt idx="23">
                  <c:v>5.5494661921708186E-3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0-4A81-B6B3-AD32F31B5942}"/>
            </c:ext>
          </c:extLst>
        </c:ser>
        <c:ser>
          <c:idx val="1"/>
          <c:order val="1"/>
          <c:tx>
            <c:strRef>
              <c:f>'PCS 93'!$C$4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93'!$C$5:$C$28</c:f>
              <c:numCache>
                <c:formatCode>0.00%</c:formatCode>
                <c:ptCount val="24"/>
                <c:pt idx="0">
                  <c:v>1.8320284697508895E-3</c:v>
                </c:pt>
                <c:pt idx="1">
                  <c:v>1.2213523131672599E-3</c:v>
                </c:pt>
                <c:pt idx="2">
                  <c:v>1.0177935943060498E-3</c:v>
                </c:pt>
                <c:pt idx="3">
                  <c:v>9.669039145907474E-4</c:v>
                </c:pt>
                <c:pt idx="4">
                  <c:v>2.0355871886120996E-3</c:v>
                </c:pt>
                <c:pt idx="5">
                  <c:v>7.4807829181494654E-3</c:v>
                </c:pt>
                <c:pt idx="6">
                  <c:v>2.1424555160142349E-2</c:v>
                </c:pt>
                <c:pt idx="7">
                  <c:v>3.8218149466192175E-2</c:v>
                </c:pt>
                <c:pt idx="8">
                  <c:v>4.2594661921708181E-2</c:v>
                </c:pt>
                <c:pt idx="9">
                  <c:v>3.7353024911032033E-2</c:v>
                </c:pt>
                <c:pt idx="10">
                  <c:v>3.5215658362989323E-2</c:v>
                </c:pt>
                <c:pt idx="11">
                  <c:v>3.6640569395017787E-2</c:v>
                </c:pt>
                <c:pt idx="12">
                  <c:v>3.730213523131673E-2</c:v>
                </c:pt>
                <c:pt idx="13">
                  <c:v>3.6437010676156581E-2</c:v>
                </c:pt>
                <c:pt idx="14">
                  <c:v>3.5877224199288252E-2</c:v>
                </c:pt>
                <c:pt idx="15">
                  <c:v>3.4401423487544484E-2</c:v>
                </c:pt>
                <c:pt idx="16">
                  <c:v>3.2365836298932388E-2</c:v>
                </c:pt>
                <c:pt idx="17">
                  <c:v>3.1093594306049823E-2</c:v>
                </c:pt>
                <c:pt idx="18">
                  <c:v>2.5699288256227762E-2</c:v>
                </c:pt>
                <c:pt idx="19">
                  <c:v>1.8422064056939504E-2</c:v>
                </c:pt>
                <c:pt idx="20">
                  <c:v>1.2569750889679715E-2</c:v>
                </c:pt>
                <c:pt idx="21">
                  <c:v>9.3637010676156582E-3</c:v>
                </c:pt>
                <c:pt idx="22">
                  <c:v>6.1576512455516017E-3</c:v>
                </c:pt>
                <c:pt idx="23">
                  <c:v>3.2569395017793597E-3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0-4A81-B6B3-AD32F31B5942}"/>
            </c:ext>
          </c:extLst>
        </c:ser>
        <c:ser>
          <c:idx val="2"/>
          <c:order val="2"/>
          <c:tx>
            <c:strRef>
              <c:f>'PCS 93'!$D$4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2.8999999999999998E-3</c:v>
                </c:pt>
                <c:pt idx="2">
                  <c:v>2.3999999999999998E-3</c:v>
                </c:pt>
                <c:pt idx="3">
                  <c:v>1.8E-3</c:v>
                </c:pt>
                <c:pt idx="4">
                  <c:v>3.3999999999999998E-3</c:v>
                </c:pt>
                <c:pt idx="5">
                  <c:v>1.0699999999999999E-2</c:v>
                </c:pt>
                <c:pt idx="6">
                  <c:v>0.03</c:v>
                </c:pt>
                <c:pt idx="7">
                  <c:v>5.3800000000000001E-2</c:v>
                </c:pt>
                <c:pt idx="8">
                  <c:v>6.2600000000000003E-2</c:v>
                </c:pt>
                <c:pt idx="9">
                  <c:v>6.08E-2</c:v>
                </c:pt>
                <c:pt idx="10">
                  <c:v>6.3899999999999998E-2</c:v>
                </c:pt>
                <c:pt idx="11">
                  <c:v>6.9900000000000004E-2</c:v>
                </c:pt>
                <c:pt idx="12">
                  <c:v>7.3499999999999996E-2</c:v>
                </c:pt>
                <c:pt idx="13">
                  <c:v>7.3200000000000001E-2</c:v>
                </c:pt>
                <c:pt idx="14">
                  <c:v>7.4399999999999994E-2</c:v>
                </c:pt>
                <c:pt idx="15">
                  <c:v>7.6700000000000004E-2</c:v>
                </c:pt>
                <c:pt idx="16">
                  <c:v>7.5999999999999998E-2</c:v>
                </c:pt>
                <c:pt idx="17">
                  <c:v>7.4499999999999997E-2</c:v>
                </c:pt>
                <c:pt idx="18">
                  <c:v>6.1600000000000002E-2</c:v>
                </c:pt>
                <c:pt idx="19">
                  <c:v>4.2500000000000003E-2</c:v>
                </c:pt>
                <c:pt idx="20">
                  <c:v>3.0800000000000001E-2</c:v>
                </c:pt>
                <c:pt idx="21">
                  <c:v>2.4500000000000001E-2</c:v>
                </c:pt>
                <c:pt idx="22">
                  <c:v>1.67E-2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0-4A81-B6B3-AD32F31B5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8.24761707418151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DBC-4E15-99A0-D7DBAC2E80BE}"/>
            </c:ext>
          </c:extLst>
        </c:ser>
        <c:ser>
          <c:idx val="1"/>
          <c:order val="1"/>
          <c:tx>
            <c:strRef>
              <c:f>'PCS 93'!$H$4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1.08</c:v>
                </c:pt>
                <c:pt idx="2">
                  <c:v>1.08</c:v>
                </c:pt>
                <c:pt idx="7">
                  <c:v>0.86</c:v>
                </c:pt>
                <c:pt idx="8">
                  <c:v>0.77</c:v>
                </c:pt>
                <c:pt idx="9">
                  <c:v>0.93</c:v>
                </c:pt>
                <c:pt idx="10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8-40E7-B213-8E60CD7D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94'!$B$5:$B$28</c:f>
              <c:numCache>
                <c:formatCode>0.00%</c:formatCode>
                <c:ptCount val="24"/>
                <c:pt idx="0">
                  <c:v>3.3776119402985074E-3</c:v>
                </c:pt>
                <c:pt idx="1">
                  <c:v>2.7298507462686569E-3</c:v>
                </c:pt>
                <c:pt idx="2">
                  <c:v>2.1746268656716423E-3</c:v>
                </c:pt>
                <c:pt idx="3">
                  <c:v>1.5731343283582088E-3</c:v>
                </c:pt>
                <c:pt idx="4">
                  <c:v>2.2208955223880595E-3</c:v>
                </c:pt>
                <c:pt idx="5">
                  <c:v>4.0716417910447765E-3</c:v>
                </c:pt>
                <c:pt idx="6">
                  <c:v>1.2723880597014925E-2</c:v>
                </c:pt>
                <c:pt idx="7">
                  <c:v>2.2532835820895523E-2</c:v>
                </c:pt>
                <c:pt idx="8">
                  <c:v>2.3643283582089551E-2</c:v>
                </c:pt>
                <c:pt idx="9">
                  <c:v>2.4753731343283583E-2</c:v>
                </c:pt>
                <c:pt idx="10">
                  <c:v>2.725223880597015E-2</c:v>
                </c:pt>
                <c:pt idx="11">
                  <c:v>2.9519402985074626E-2</c:v>
                </c:pt>
                <c:pt idx="12">
                  <c:v>3.1971641791044773E-2</c:v>
                </c:pt>
                <c:pt idx="13">
                  <c:v>3.4516417910447759E-2</c:v>
                </c:pt>
                <c:pt idx="14">
                  <c:v>3.5765671641791043E-2</c:v>
                </c:pt>
                <c:pt idx="15">
                  <c:v>3.7200000000000004E-2</c:v>
                </c:pt>
                <c:pt idx="16">
                  <c:v>3.946716417910448E-2</c:v>
                </c:pt>
                <c:pt idx="17">
                  <c:v>3.8032835820895519E-2</c:v>
                </c:pt>
                <c:pt idx="18">
                  <c:v>2.9565671641791042E-2</c:v>
                </c:pt>
                <c:pt idx="19">
                  <c:v>1.9664179104477611E-2</c:v>
                </c:pt>
                <c:pt idx="20">
                  <c:v>1.4158208955223879E-2</c:v>
                </c:pt>
                <c:pt idx="21">
                  <c:v>1.1243283582089552E-2</c:v>
                </c:pt>
                <c:pt idx="22">
                  <c:v>8.8373134328358204E-3</c:v>
                </c:pt>
                <c:pt idx="23">
                  <c:v>5.6910447761194033E-3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A-457F-8A45-A312D34DAD41}"/>
            </c:ext>
          </c:extLst>
        </c:ser>
        <c:ser>
          <c:idx val="1"/>
          <c:order val="1"/>
          <c:tx>
            <c:strRef>
              <c:f>'PCS 94'!$C$4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94'!$C$5:$C$28</c:f>
              <c:numCache>
                <c:formatCode>0.00%</c:formatCode>
                <c:ptCount val="24"/>
                <c:pt idx="0">
                  <c:v>2.7940298507462685E-3</c:v>
                </c:pt>
                <c:pt idx="1">
                  <c:v>1.8805970149253731E-3</c:v>
                </c:pt>
                <c:pt idx="2">
                  <c:v>1.6119402985074627E-3</c:v>
                </c:pt>
                <c:pt idx="3">
                  <c:v>1.4507462686567164E-3</c:v>
                </c:pt>
                <c:pt idx="4">
                  <c:v>2.57910447761194E-3</c:v>
                </c:pt>
                <c:pt idx="5">
                  <c:v>7.46865671641791E-3</c:v>
                </c:pt>
                <c:pt idx="6">
                  <c:v>2.1868656716417911E-2</c:v>
                </c:pt>
                <c:pt idx="7">
                  <c:v>3.8901492537313433E-2</c:v>
                </c:pt>
                <c:pt idx="8">
                  <c:v>4.0298507462686567E-2</c:v>
                </c:pt>
                <c:pt idx="9">
                  <c:v>3.5785074626865677E-2</c:v>
                </c:pt>
                <c:pt idx="10">
                  <c:v>3.5516417910447767E-2</c:v>
                </c:pt>
                <c:pt idx="11">
                  <c:v>3.562388059701492E-2</c:v>
                </c:pt>
                <c:pt idx="12">
                  <c:v>3.6967164179104478E-2</c:v>
                </c:pt>
                <c:pt idx="13">
                  <c:v>3.7719402985074625E-2</c:v>
                </c:pt>
                <c:pt idx="14">
                  <c:v>3.7020895522388061E-2</c:v>
                </c:pt>
                <c:pt idx="15">
                  <c:v>3.8095522388059702E-2</c:v>
                </c:pt>
                <c:pt idx="16">
                  <c:v>3.9385074626865677E-2</c:v>
                </c:pt>
                <c:pt idx="17">
                  <c:v>3.8794029850746266E-2</c:v>
                </c:pt>
                <c:pt idx="18">
                  <c:v>2.6113432835820894E-2</c:v>
                </c:pt>
                <c:pt idx="19">
                  <c:v>1.9074626865671639E-2</c:v>
                </c:pt>
                <c:pt idx="20">
                  <c:v>1.4238805970149255E-2</c:v>
                </c:pt>
                <c:pt idx="21">
                  <c:v>1.1391044776119404E-2</c:v>
                </c:pt>
                <c:pt idx="22">
                  <c:v>8.0059701492537303E-3</c:v>
                </c:pt>
                <c:pt idx="23">
                  <c:v>4.7820895522388057E-3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A-457F-8A45-A312D34DAD41}"/>
            </c:ext>
          </c:extLst>
        </c:ser>
        <c:ser>
          <c:idx val="2"/>
          <c:order val="2"/>
          <c:tx>
            <c:strRef>
              <c:f>'PCS 94'!$D$4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94'!$D$5:$D$28</c:f>
              <c:numCache>
                <c:formatCode>0.00%</c:formatCode>
                <c:ptCount val="24"/>
                <c:pt idx="0">
                  <c:v>6.1999999999999998E-3</c:v>
                </c:pt>
                <c:pt idx="1">
                  <c:v>4.5999999999999999E-3</c:v>
                </c:pt>
                <c:pt idx="2">
                  <c:v>3.8E-3</c:v>
                </c:pt>
                <c:pt idx="3">
                  <c:v>3.0000000000000001E-3</c:v>
                </c:pt>
                <c:pt idx="4">
                  <c:v>4.7999999999999996E-3</c:v>
                </c:pt>
                <c:pt idx="5">
                  <c:v>1.1599999999999999E-2</c:v>
                </c:pt>
                <c:pt idx="6">
                  <c:v>3.4599999999999999E-2</c:v>
                </c:pt>
                <c:pt idx="7">
                  <c:v>6.1400000000000003E-2</c:v>
                </c:pt>
                <c:pt idx="8">
                  <c:v>6.4000000000000001E-2</c:v>
                </c:pt>
                <c:pt idx="9">
                  <c:v>6.0600000000000001E-2</c:v>
                </c:pt>
                <c:pt idx="10">
                  <c:v>6.2799999999999995E-2</c:v>
                </c:pt>
                <c:pt idx="11">
                  <c:v>6.5100000000000005E-2</c:v>
                </c:pt>
                <c:pt idx="12">
                  <c:v>6.8900000000000003E-2</c:v>
                </c:pt>
                <c:pt idx="13">
                  <c:v>7.2300000000000003E-2</c:v>
                </c:pt>
                <c:pt idx="14">
                  <c:v>7.2800000000000004E-2</c:v>
                </c:pt>
                <c:pt idx="15">
                  <c:v>7.5300000000000006E-2</c:v>
                </c:pt>
                <c:pt idx="16">
                  <c:v>7.8799999999999995E-2</c:v>
                </c:pt>
                <c:pt idx="17">
                  <c:v>7.6799999999999993E-2</c:v>
                </c:pt>
                <c:pt idx="18">
                  <c:v>5.57E-2</c:v>
                </c:pt>
                <c:pt idx="19">
                  <c:v>3.8699999999999998E-2</c:v>
                </c:pt>
                <c:pt idx="20">
                  <c:v>2.8400000000000002E-2</c:v>
                </c:pt>
                <c:pt idx="21">
                  <c:v>2.2599999999999999E-2</c:v>
                </c:pt>
                <c:pt idx="22">
                  <c:v>1.6799999999999999E-2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A-457F-8A45-A312D34DA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7E5-47E9-92ED-A81ED18D1E4D}"/>
            </c:ext>
          </c:extLst>
        </c:ser>
        <c:ser>
          <c:idx val="1"/>
          <c:order val="1"/>
          <c:tx>
            <c:strRef>
              <c:f>'PCS 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2">
                  <c:v>1.04</c:v>
                </c:pt>
                <c:pt idx="3">
                  <c:v>1.04</c:v>
                </c:pt>
                <c:pt idx="4">
                  <c:v>1.03</c:v>
                </c:pt>
                <c:pt idx="5">
                  <c:v>0.99</c:v>
                </c:pt>
                <c:pt idx="6">
                  <c:v>0.99</c:v>
                </c:pt>
                <c:pt idx="7">
                  <c:v>0.93</c:v>
                </c:pt>
                <c:pt idx="8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9-478B-83B8-85914706B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865865153952531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560784740617099E-2"/>
          <c:y val="0.24564115760039798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FFE-4181-8972-3C9AA4A5D29A}"/>
            </c:ext>
          </c:extLst>
        </c:ser>
        <c:ser>
          <c:idx val="1"/>
          <c:order val="1"/>
          <c:tx>
            <c:strRef>
              <c:f>'PCS 94'!$H$4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94'!$H$5:$H$16</c:f>
              <c:numCache>
                <c:formatCode>0.00</c:formatCode>
                <c:ptCount val="12"/>
                <c:pt idx="0">
                  <c:v>1</c:v>
                </c:pt>
                <c:pt idx="1">
                  <c:v>1.19</c:v>
                </c:pt>
                <c:pt idx="2">
                  <c:v>1.21</c:v>
                </c:pt>
                <c:pt idx="3">
                  <c:v>1.04</c:v>
                </c:pt>
                <c:pt idx="4">
                  <c:v>0.98</c:v>
                </c:pt>
                <c:pt idx="5">
                  <c:v>0.9</c:v>
                </c:pt>
                <c:pt idx="6">
                  <c:v>0.88</c:v>
                </c:pt>
                <c:pt idx="7">
                  <c:v>0.93</c:v>
                </c:pt>
                <c:pt idx="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F-4065-A4BD-3826D0245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95'!$B$5:$B$28</c:f>
              <c:numCache>
                <c:formatCode>0.00%</c:formatCode>
                <c:ptCount val="24"/>
                <c:pt idx="0">
                  <c:v>3.5680094786729858E-3</c:v>
                </c:pt>
                <c:pt idx="1">
                  <c:v>2.7184834123222747E-3</c:v>
                </c:pt>
                <c:pt idx="2">
                  <c:v>1.9822274881516589E-3</c:v>
                </c:pt>
                <c:pt idx="3">
                  <c:v>1.5857819905213272E-3</c:v>
                </c:pt>
                <c:pt idx="4">
                  <c:v>1.5291469194312797E-3</c:v>
                </c:pt>
                <c:pt idx="5">
                  <c:v>3.1715639810426543E-3</c:v>
                </c:pt>
                <c:pt idx="6">
                  <c:v>1.0590758293838863E-2</c:v>
                </c:pt>
                <c:pt idx="7">
                  <c:v>2.2597393364928907E-2</c:v>
                </c:pt>
                <c:pt idx="8">
                  <c:v>2.7014928909952607E-2</c:v>
                </c:pt>
                <c:pt idx="9">
                  <c:v>2.9053791469194311E-2</c:v>
                </c:pt>
                <c:pt idx="10">
                  <c:v>3.3811137440758296E-2</c:v>
                </c:pt>
                <c:pt idx="11">
                  <c:v>3.8795023696682467E-2</c:v>
                </c:pt>
                <c:pt idx="12">
                  <c:v>4.1796682464454983E-2</c:v>
                </c:pt>
                <c:pt idx="13">
                  <c:v>4.1570142180094791E-2</c:v>
                </c:pt>
                <c:pt idx="14">
                  <c:v>4.3325829383886252E-2</c:v>
                </c:pt>
                <c:pt idx="15">
                  <c:v>4.6384123222748819E-2</c:v>
                </c:pt>
                <c:pt idx="16">
                  <c:v>4.9215876777251193E-2</c:v>
                </c:pt>
                <c:pt idx="17">
                  <c:v>4.9442417061611378E-2</c:v>
                </c:pt>
                <c:pt idx="18">
                  <c:v>3.8285308056872032E-2</c:v>
                </c:pt>
                <c:pt idx="19">
                  <c:v>2.6901658767772511E-2</c:v>
                </c:pt>
                <c:pt idx="20">
                  <c:v>2.0445260663507107E-2</c:v>
                </c:pt>
                <c:pt idx="21">
                  <c:v>1.5121563981042654E-2</c:v>
                </c:pt>
                <c:pt idx="22">
                  <c:v>1.0987203791469195E-2</c:v>
                </c:pt>
                <c:pt idx="23">
                  <c:v>6.4563981042654039E-3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2-4D04-A009-CC4DB16A2DF8}"/>
            </c:ext>
          </c:extLst>
        </c:ser>
        <c:ser>
          <c:idx val="1"/>
          <c:order val="1"/>
          <c:tx>
            <c:strRef>
              <c:f>'PCS 95'!$C$4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95'!$C$5:$C$28</c:f>
              <c:numCache>
                <c:formatCode>0.00%</c:formatCode>
                <c:ptCount val="24"/>
                <c:pt idx="0">
                  <c:v>2.5151658767772508E-3</c:v>
                </c:pt>
                <c:pt idx="1">
                  <c:v>1.777962085308057E-3</c:v>
                </c:pt>
                <c:pt idx="2">
                  <c:v>1.4744075829383886E-3</c:v>
                </c:pt>
                <c:pt idx="3">
                  <c:v>1.6045023696682466E-3</c:v>
                </c:pt>
                <c:pt idx="4">
                  <c:v>2.6018957345971564E-3</c:v>
                </c:pt>
                <c:pt idx="5">
                  <c:v>7.5454976303317529E-3</c:v>
                </c:pt>
                <c:pt idx="6">
                  <c:v>2.0858530805687201E-2</c:v>
                </c:pt>
                <c:pt idx="7">
                  <c:v>2.632251184834123E-2</c:v>
                </c:pt>
                <c:pt idx="8">
                  <c:v>2.7233175355450237E-2</c:v>
                </c:pt>
                <c:pt idx="9">
                  <c:v>2.5585308056872039E-2</c:v>
                </c:pt>
                <c:pt idx="10">
                  <c:v>2.7016350710900472E-2</c:v>
                </c:pt>
                <c:pt idx="11">
                  <c:v>2.9358056872037911E-2</c:v>
                </c:pt>
                <c:pt idx="12">
                  <c:v>3.08324644549763E-2</c:v>
                </c:pt>
                <c:pt idx="13">
                  <c:v>3.0875829383886257E-2</c:v>
                </c:pt>
                <c:pt idx="14">
                  <c:v>3.0572274881516585E-2</c:v>
                </c:pt>
                <c:pt idx="15">
                  <c:v>3.1005924170616109E-2</c:v>
                </c:pt>
                <c:pt idx="16">
                  <c:v>2.99218009478673E-2</c:v>
                </c:pt>
                <c:pt idx="17">
                  <c:v>2.9011137440758294E-2</c:v>
                </c:pt>
                <c:pt idx="18">
                  <c:v>2.3460426540284362E-2</c:v>
                </c:pt>
                <c:pt idx="19">
                  <c:v>1.8516824644549765E-2</c:v>
                </c:pt>
                <c:pt idx="20">
                  <c:v>1.4440521327014221E-2</c:v>
                </c:pt>
                <c:pt idx="21">
                  <c:v>1.0494312796208532E-2</c:v>
                </c:pt>
                <c:pt idx="22">
                  <c:v>6.8082938388625593E-3</c:v>
                </c:pt>
                <c:pt idx="23">
                  <c:v>3.9462085308056873E-3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2-4D04-A009-CC4DB16A2DF8}"/>
            </c:ext>
          </c:extLst>
        </c:ser>
        <c:ser>
          <c:idx val="2"/>
          <c:order val="2"/>
          <c:tx>
            <c:strRef>
              <c:f>'PCS 95'!$D$4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95'!$D$5:$D$28</c:f>
              <c:numCache>
                <c:formatCode>0.00%</c:formatCode>
                <c:ptCount val="24"/>
                <c:pt idx="0">
                  <c:v>6.1000000000000004E-3</c:v>
                </c:pt>
                <c:pt idx="1">
                  <c:v>4.4999999999999997E-3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4.1000000000000003E-3</c:v>
                </c:pt>
                <c:pt idx="5">
                  <c:v>1.0699999999999999E-2</c:v>
                </c:pt>
                <c:pt idx="6">
                  <c:v>3.15E-2</c:v>
                </c:pt>
                <c:pt idx="7">
                  <c:v>4.8899999999999999E-2</c:v>
                </c:pt>
                <c:pt idx="8">
                  <c:v>5.4199999999999998E-2</c:v>
                </c:pt>
                <c:pt idx="9">
                  <c:v>5.4600000000000003E-2</c:v>
                </c:pt>
                <c:pt idx="10">
                  <c:v>6.08E-2</c:v>
                </c:pt>
                <c:pt idx="11">
                  <c:v>6.8099999999999994E-2</c:v>
                </c:pt>
                <c:pt idx="12">
                  <c:v>7.2599999999999998E-2</c:v>
                </c:pt>
                <c:pt idx="13">
                  <c:v>7.2400000000000006E-2</c:v>
                </c:pt>
                <c:pt idx="14">
                  <c:v>7.3899999999999993E-2</c:v>
                </c:pt>
                <c:pt idx="15">
                  <c:v>7.7299999999999994E-2</c:v>
                </c:pt>
                <c:pt idx="16">
                  <c:v>7.9100000000000004E-2</c:v>
                </c:pt>
                <c:pt idx="17">
                  <c:v>7.8399999999999997E-2</c:v>
                </c:pt>
                <c:pt idx="18">
                  <c:v>6.1800000000000001E-2</c:v>
                </c:pt>
                <c:pt idx="19">
                  <c:v>4.5400000000000003E-2</c:v>
                </c:pt>
                <c:pt idx="20">
                  <c:v>3.49E-2</c:v>
                </c:pt>
                <c:pt idx="21">
                  <c:v>2.5600000000000001E-2</c:v>
                </c:pt>
                <c:pt idx="22">
                  <c:v>1.78E-2</c:v>
                </c:pt>
                <c:pt idx="23">
                  <c:v>1.04E-2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2-4D04-A009-CC4DB16A2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80902058295344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E06-4412-9379-5D5ABE22B9ED}"/>
            </c:ext>
          </c:extLst>
        </c:ser>
        <c:ser>
          <c:idx val="1"/>
          <c:order val="1"/>
          <c:tx>
            <c:strRef>
              <c:f>'PCS 95'!$H$4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95'!$H$5:$H$16</c:f>
              <c:numCache>
                <c:formatCode>0.00</c:formatCode>
                <c:ptCount val="12"/>
                <c:pt idx="0">
                  <c:v>1.07</c:v>
                </c:pt>
                <c:pt idx="1">
                  <c:v>1.1399999999999999</c:v>
                </c:pt>
                <c:pt idx="2">
                  <c:v>1.1499999999999999</c:v>
                </c:pt>
                <c:pt idx="3">
                  <c:v>1.05</c:v>
                </c:pt>
                <c:pt idx="4">
                  <c:v>1.03</c:v>
                </c:pt>
                <c:pt idx="5">
                  <c:v>1</c:v>
                </c:pt>
                <c:pt idx="6">
                  <c:v>0.99</c:v>
                </c:pt>
                <c:pt idx="7">
                  <c:v>1.06</c:v>
                </c:pt>
                <c:pt idx="8">
                  <c:v>0.77</c:v>
                </c:pt>
                <c:pt idx="9">
                  <c:v>0.78</c:v>
                </c:pt>
                <c:pt idx="10">
                  <c:v>0.9</c:v>
                </c:pt>
                <c:pt idx="11" formatCode="General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320-8443-EA11E6FF8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96'!$B$5:$B$28</c:f>
              <c:numCache>
                <c:formatCode>0.00%</c:formatCode>
                <c:ptCount val="24"/>
                <c:pt idx="0">
                  <c:v>3.5467980295566504E-3</c:v>
                </c:pt>
                <c:pt idx="1">
                  <c:v>2.4118226600985224E-3</c:v>
                </c:pt>
                <c:pt idx="2">
                  <c:v>1.7970443349753693E-3</c:v>
                </c:pt>
                <c:pt idx="3">
                  <c:v>1.3241379310344828E-3</c:v>
                </c:pt>
                <c:pt idx="4">
                  <c:v>1.3714285714285712E-3</c:v>
                </c:pt>
                <c:pt idx="5">
                  <c:v>3.3103448275862072E-3</c:v>
                </c:pt>
                <c:pt idx="6">
                  <c:v>1.0545812807881774E-2</c:v>
                </c:pt>
                <c:pt idx="7">
                  <c:v>1.8868965517241376E-2</c:v>
                </c:pt>
                <c:pt idx="8">
                  <c:v>1.990935960591133E-2</c:v>
                </c:pt>
                <c:pt idx="9">
                  <c:v>2.1564532019704433E-2</c:v>
                </c:pt>
                <c:pt idx="10">
                  <c:v>2.733399014778325E-2</c:v>
                </c:pt>
                <c:pt idx="11">
                  <c:v>3.2441379310344826E-2</c:v>
                </c:pt>
                <c:pt idx="12">
                  <c:v>3.5657142857142853E-2</c:v>
                </c:pt>
                <c:pt idx="13">
                  <c:v>3.6366502463054187E-2</c:v>
                </c:pt>
                <c:pt idx="14">
                  <c:v>3.6130049261083742E-2</c:v>
                </c:pt>
                <c:pt idx="15">
                  <c:v>3.8872906403940886E-2</c:v>
                </c:pt>
                <c:pt idx="16">
                  <c:v>4.0622660098522168E-2</c:v>
                </c:pt>
                <c:pt idx="17">
                  <c:v>4.0149753694581285E-2</c:v>
                </c:pt>
                <c:pt idx="18">
                  <c:v>3.1684729064039414E-2</c:v>
                </c:pt>
                <c:pt idx="19">
                  <c:v>2.3787192118226601E-2</c:v>
                </c:pt>
                <c:pt idx="20">
                  <c:v>1.7213793103448276E-2</c:v>
                </c:pt>
                <c:pt idx="21">
                  <c:v>1.2626600985221675E-2</c:v>
                </c:pt>
                <c:pt idx="22">
                  <c:v>9.1743842364532032E-3</c:v>
                </c:pt>
                <c:pt idx="23">
                  <c:v>6.1950738916256159E-3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8-4AE4-A156-DC05D3F5515B}"/>
            </c:ext>
          </c:extLst>
        </c:ser>
        <c:ser>
          <c:idx val="1"/>
          <c:order val="1"/>
          <c:tx>
            <c:strRef>
              <c:f>'PCS 96'!$C$4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96'!$C$5:$C$28</c:f>
              <c:numCache>
                <c:formatCode>0.00%</c:formatCode>
                <c:ptCount val="24"/>
                <c:pt idx="0">
                  <c:v>3.0571428571428568E-3</c:v>
                </c:pt>
                <c:pt idx="1">
                  <c:v>2.3719211822660099E-3</c:v>
                </c:pt>
                <c:pt idx="2">
                  <c:v>2.0556650246305419E-3</c:v>
                </c:pt>
                <c:pt idx="3">
                  <c:v>1.7394088669950741E-3</c:v>
                </c:pt>
                <c:pt idx="4">
                  <c:v>3.004433497536946E-3</c:v>
                </c:pt>
                <c:pt idx="5">
                  <c:v>8.4334975369458141E-3</c:v>
                </c:pt>
                <c:pt idx="6">
                  <c:v>2.4299014778325124E-2</c:v>
                </c:pt>
                <c:pt idx="7">
                  <c:v>3.2416256157635465E-2</c:v>
                </c:pt>
                <c:pt idx="8">
                  <c:v>3.0993103448275862E-2</c:v>
                </c:pt>
                <c:pt idx="9">
                  <c:v>2.9148275862068966E-2</c:v>
                </c:pt>
                <c:pt idx="10">
                  <c:v>3.0993103448275862E-2</c:v>
                </c:pt>
                <c:pt idx="11">
                  <c:v>3.431379310344828E-2</c:v>
                </c:pt>
                <c:pt idx="12">
                  <c:v>3.826699507389162E-2</c:v>
                </c:pt>
                <c:pt idx="13">
                  <c:v>3.8161576354679809E-2</c:v>
                </c:pt>
                <c:pt idx="14">
                  <c:v>4.0111822660098523E-2</c:v>
                </c:pt>
                <c:pt idx="15">
                  <c:v>3.8425123152709365E-2</c:v>
                </c:pt>
                <c:pt idx="16">
                  <c:v>3.7212807881773398E-2</c:v>
                </c:pt>
                <c:pt idx="17">
                  <c:v>3.6264039408866994E-2</c:v>
                </c:pt>
                <c:pt idx="18">
                  <c:v>2.972807881773399E-2</c:v>
                </c:pt>
                <c:pt idx="19">
                  <c:v>2.3877339901477831E-2</c:v>
                </c:pt>
                <c:pt idx="20">
                  <c:v>1.7288669950738918E-2</c:v>
                </c:pt>
                <c:pt idx="21">
                  <c:v>1.228128078817734E-2</c:v>
                </c:pt>
                <c:pt idx="22">
                  <c:v>7.8009852216748771E-3</c:v>
                </c:pt>
                <c:pt idx="23">
                  <c:v>4.901970443349753E-3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8-4AE4-A156-DC05D3F5515B}"/>
            </c:ext>
          </c:extLst>
        </c:ser>
        <c:ser>
          <c:idx val="2"/>
          <c:order val="2"/>
          <c:tx>
            <c:strRef>
              <c:f>'PCS 96'!$D$4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96'!$D$5:$D$28</c:f>
              <c:numCache>
                <c:formatCode>0.00%</c:formatCode>
                <c:ptCount val="24"/>
                <c:pt idx="0">
                  <c:v>6.6E-3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3.0999999999999999E-3</c:v>
                </c:pt>
                <c:pt idx="4">
                  <c:v>4.4000000000000003E-3</c:v>
                </c:pt>
                <c:pt idx="5">
                  <c:v>1.17E-2</c:v>
                </c:pt>
                <c:pt idx="6">
                  <c:v>3.4799999999999998E-2</c:v>
                </c:pt>
                <c:pt idx="7">
                  <c:v>5.1200000000000002E-2</c:v>
                </c:pt>
                <c:pt idx="8">
                  <c:v>5.0900000000000001E-2</c:v>
                </c:pt>
                <c:pt idx="9">
                  <c:v>5.0700000000000002E-2</c:v>
                </c:pt>
                <c:pt idx="10">
                  <c:v>5.8299999999999998E-2</c:v>
                </c:pt>
                <c:pt idx="11">
                  <c:v>6.6799999999999998E-2</c:v>
                </c:pt>
                <c:pt idx="12">
                  <c:v>7.3899999999999993E-2</c:v>
                </c:pt>
                <c:pt idx="13">
                  <c:v>7.4499999999999997E-2</c:v>
                </c:pt>
                <c:pt idx="14">
                  <c:v>7.6200000000000004E-2</c:v>
                </c:pt>
                <c:pt idx="15">
                  <c:v>7.7299999999999994E-2</c:v>
                </c:pt>
                <c:pt idx="16">
                  <c:v>7.7899999999999997E-2</c:v>
                </c:pt>
                <c:pt idx="17">
                  <c:v>7.6399999999999996E-2</c:v>
                </c:pt>
                <c:pt idx="18">
                  <c:v>6.1400000000000003E-2</c:v>
                </c:pt>
                <c:pt idx="19">
                  <c:v>4.7699999999999999E-2</c:v>
                </c:pt>
                <c:pt idx="20">
                  <c:v>3.4500000000000003E-2</c:v>
                </c:pt>
                <c:pt idx="21">
                  <c:v>2.4899999999999999E-2</c:v>
                </c:pt>
                <c:pt idx="22">
                  <c:v>1.7000000000000001E-2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8-4AE4-A156-DC05D3F55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77298385646999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0D0-4E16-9686-94766971860E}"/>
            </c:ext>
          </c:extLst>
        </c:ser>
        <c:ser>
          <c:idx val="1"/>
          <c:order val="1"/>
          <c:tx>
            <c:strRef>
              <c:f>'PCS 96'!$H$4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1.04</c:v>
                </c:pt>
                <c:pt idx="2">
                  <c:v>1.01</c:v>
                </c:pt>
                <c:pt idx="3">
                  <c:v>0.92</c:v>
                </c:pt>
                <c:pt idx="4">
                  <c:v>0.93</c:v>
                </c:pt>
                <c:pt idx="5">
                  <c:v>0.87</c:v>
                </c:pt>
                <c:pt idx="6">
                  <c:v>0.93</c:v>
                </c:pt>
                <c:pt idx="7">
                  <c:v>1.04</c:v>
                </c:pt>
                <c:pt idx="8">
                  <c:v>1.04</c:v>
                </c:pt>
                <c:pt idx="9">
                  <c:v>1.04</c:v>
                </c:pt>
                <c:pt idx="10">
                  <c:v>1.0900000000000001</c:v>
                </c:pt>
                <c:pt idx="11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B-40A3-818C-1D10D5952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97'!$B$5:$B$28</c:f>
              <c:numCache>
                <c:formatCode>0.00%</c:formatCode>
                <c:ptCount val="24"/>
                <c:pt idx="0">
                  <c:v>5.63125E-3</c:v>
                </c:pt>
                <c:pt idx="1">
                  <c:v>3.6656249999999996E-3</c:v>
                </c:pt>
                <c:pt idx="2">
                  <c:v>2.709375E-3</c:v>
                </c:pt>
                <c:pt idx="3">
                  <c:v>1.9656249999999999E-3</c:v>
                </c:pt>
                <c:pt idx="4">
                  <c:v>2.0187499999999997E-3</c:v>
                </c:pt>
                <c:pt idx="5">
                  <c:v>4.2500000000000003E-3</c:v>
                </c:pt>
                <c:pt idx="6">
                  <c:v>1.50875E-2</c:v>
                </c:pt>
                <c:pt idx="7">
                  <c:v>2.2790624999999998E-2</c:v>
                </c:pt>
                <c:pt idx="8">
                  <c:v>2.3215625E-2</c:v>
                </c:pt>
                <c:pt idx="9">
                  <c:v>2.3587500000000001E-2</c:v>
                </c:pt>
                <c:pt idx="10">
                  <c:v>2.6403125E-2</c:v>
                </c:pt>
                <c:pt idx="11">
                  <c:v>3.0440624999999995E-2</c:v>
                </c:pt>
                <c:pt idx="12">
                  <c:v>3.5646875000000001E-2</c:v>
                </c:pt>
                <c:pt idx="13">
                  <c:v>3.7187500000000005E-2</c:v>
                </c:pt>
                <c:pt idx="14">
                  <c:v>3.9046874999999995E-2</c:v>
                </c:pt>
                <c:pt idx="15">
                  <c:v>4.1437500000000002E-2</c:v>
                </c:pt>
                <c:pt idx="16">
                  <c:v>4.3296875000000005E-2</c:v>
                </c:pt>
                <c:pt idx="17">
                  <c:v>4.335E-2</c:v>
                </c:pt>
                <c:pt idx="18">
                  <c:v>3.6549999999999999E-2</c:v>
                </c:pt>
                <c:pt idx="19">
                  <c:v>2.9484375E-2</c:v>
                </c:pt>
                <c:pt idx="20">
                  <c:v>2.2737500000000001E-2</c:v>
                </c:pt>
                <c:pt idx="21">
                  <c:v>1.76375E-2</c:v>
                </c:pt>
                <c:pt idx="22">
                  <c:v>1.3706250000000001E-2</c:v>
                </c:pt>
                <c:pt idx="23">
                  <c:v>9.3500000000000007E-3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0-483A-85E8-F68F8C050F1D}"/>
            </c:ext>
          </c:extLst>
        </c:ser>
        <c:ser>
          <c:idx val="1"/>
          <c:order val="1"/>
          <c:tx>
            <c:strRef>
              <c:f>'PCS 97'!$C$4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97'!$C$5:$C$28</c:f>
              <c:numCache>
                <c:formatCode>0.00%</c:formatCode>
                <c:ptCount val="24"/>
                <c:pt idx="0">
                  <c:v>4.3593749999999995E-3</c:v>
                </c:pt>
                <c:pt idx="1">
                  <c:v>3.7499999999999999E-3</c:v>
                </c:pt>
                <c:pt idx="2">
                  <c:v>3.0000000000000001E-3</c:v>
                </c:pt>
                <c:pt idx="3">
                  <c:v>1.96875E-3</c:v>
                </c:pt>
                <c:pt idx="4">
                  <c:v>2.484375E-3</c:v>
                </c:pt>
                <c:pt idx="5">
                  <c:v>6.4218749999999996E-3</c:v>
                </c:pt>
                <c:pt idx="6">
                  <c:v>1.7953125E-2</c:v>
                </c:pt>
                <c:pt idx="7">
                  <c:v>2.8874999999999998E-2</c:v>
                </c:pt>
                <c:pt idx="8">
                  <c:v>2.8921874999999996E-2</c:v>
                </c:pt>
                <c:pt idx="9">
                  <c:v>2.6109375000000001E-2</c:v>
                </c:pt>
                <c:pt idx="10">
                  <c:v>2.7421874999999998E-2</c:v>
                </c:pt>
                <c:pt idx="11">
                  <c:v>3.0562499999999996E-2</c:v>
                </c:pt>
                <c:pt idx="12">
                  <c:v>3.2484375000000003E-2</c:v>
                </c:pt>
                <c:pt idx="13">
                  <c:v>3.2671874999999996E-2</c:v>
                </c:pt>
                <c:pt idx="14">
                  <c:v>3.2765625E-2</c:v>
                </c:pt>
                <c:pt idx="15">
                  <c:v>3.3703125E-2</c:v>
                </c:pt>
                <c:pt idx="16">
                  <c:v>3.2812500000000008E-2</c:v>
                </c:pt>
                <c:pt idx="17">
                  <c:v>3.2156249999999997E-2</c:v>
                </c:pt>
                <c:pt idx="18">
                  <c:v>2.5078125E-2</c:v>
                </c:pt>
                <c:pt idx="19">
                  <c:v>2.1046875E-2</c:v>
                </c:pt>
                <c:pt idx="20">
                  <c:v>1.5796875000000002E-2</c:v>
                </c:pt>
                <c:pt idx="21">
                  <c:v>1.2703125000000001E-2</c:v>
                </c:pt>
                <c:pt idx="22">
                  <c:v>9.2343749999999995E-3</c:v>
                </c:pt>
                <c:pt idx="23">
                  <c:v>6.4687500000000005E-3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0-483A-85E8-F68F8C050F1D}"/>
            </c:ext>
          </c:extLst>
        </c:ser>
        <c:ser>
          <c:idx val="2"/>
          <c:order val="2"/>
          <c:tx>
            <c:strRef>
              <c:f>'PCS 97'!$D$4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97'!$D$5:$D$28</c:f>
              <c:numCache>
                <c:formatCode>0.00%</c:formatCode>
                <c:ptCount val="24"/>
                <c:pt idx="0">
                  <c:v>0.01</c:v>
                </c:pt>
                <c:pt idx="1">
                  <c:v>7.4000000000000003E-3</c:v>
                </c:pt>
                <c:pt idx="2">
                  <c:v>5.7000000000000002E-3</c:v>
                </c:pt>
                <c:pt idx="3">
                  <c:v>3.8999999999999998E-3</c:v>
                </c:pt>
                <c:pt idx="4">
                  <c:v>4.4999999999999997E-3</c:v>
                </c:pt>
                <c:pt idx="5">
                  <c:v>1.06E-2</c:v>
                </c:pt>
                <c:pt idx="6">
                  <c:v>3.3000000000000002E-2</c:v>
                </c:pt>
                <c:pt idx="7">
                  <c:v>5.1700000000000003E-2</c:v>
                </c:pt>
                <c:pt idx="8">
                  <c:v>5.21E-2</c:v>
                </c:pt>
                <c:pt idx="9">
                  <c:v>4.9700000000000001E-2</c:v>
                </c:pt>
                <c:pt idx="10">
                  <c:v>5.3900000000000003E-2</c:v>
                </c:pt>
                <c:pt idx="11">
                  <c:v>6.0999999999999999E-2</c:v>
                </c:pt>
                <c:pt idx="12">
                  <c:v>6.8099999999999994E-2</c:v>
                </c:pt>
                <c:pt idx="13">
                  <c:v>6.9900000000000004E-2</c:v>
                </c:pt>
                <c:pt idx="14">
                  <c:v>7.1800000000000003E-2</c:v>
                </c:pt>
                <c:pt idx="15">
                  <c:v>7.51E-2</c:v>
                </c:pt>
                <c:pt idx="16">
                  <c:v>7.6100000000000001E-2</c:v>
                </c:pt>
                <c:pt idx="17">
                  <c:v>7.5600000000000001E-2</c:v>
                </c:pt>
                <c:pt idx="18">
                  <c:v>6.1600000000000002E-2</c:v>
                </c:pt>
                <c:pt idx="19">
                  <c:v>5.0599999999999999E-2</c:v>
                </c:pt>
                <c:pt idx="20">
                  <c:v>3.85E-2</c:v>
                </c:pt>
                <c:pt idx="21">
                  <c:v>3.04E-2</c:v>
                </c:pt>
                <c:pt idx="22">
                  <c:v>2.29E-2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0-483A-85E8-F68F8C050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0C0-452B-A7EF-77570832DFBE}"/>
            </c:ext>
          </c:extLst>
        </c:ser>
        <c:ser>
          <c:idx val="1"/>
          <c:order val="1"/>
          <c:tx>
            <c:strRef>
              <c:f>'PCS 97'!$H$4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97'!$H$5:$H$16</c:f>
              <c:numCache>
                <c:formatCode>General</c:formatCode>
                <c:ptCount val="12"/>
                <c:pt idx="0">
                  <c:v>0.92</c:v>
                </c:pt>
                <c:pt idx="1">
                  <c:v>1.05</c:v>
                </c:pt>
                <c:pt idx="2">
                  <c:v>1.1000000000000001</c:v>
                </c:pt>
                <c:pt idx="3">
                  <c:v>1.03</c:v>
                </c:pt>
                <c:pt idx="4">
                  <c:v>0.98</c:v>
                </c:pt>
                <c:pt idx="5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6-4517-8052-1DCC98CC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104'!$B$5:$B$28</c:f>
              <c:numCache>
                <c:formatCode>0.00%</c:formatCode>
                <c:ptCount val="24"/>
                <c:pt idx="0">
                  <c:v>2.3268292682926831E-3</c:v>
                </c:pt>
                <c:pt idx="1">
                  <c:v>1.6243902439024391E-3</c:v>
                </c:pt>
                <c:pt idx="2">
                  <c:v>1.4487804878048781E-3</c:v>
                </c:pt>
                <c:pt idx="3">
                  <c:v>1.9317073170731708E-3</c:v>
                </c:pt>
                <c:pt idx="4">
                  <c:v>3.0292682926829268E-3</c:v>
                </c:pt>
                <c:pt idx="5">
                  <c:v>7.7707317073170733E-3</c:v>
                </c:pt>
                <c:pt idx="6">
                  <c:v>1.7429268292682924E-2</c:v>
                </c:pt>
                <c:pt idx="7">
                  <c:v>2.2521951219512195E-2</c:v>
                </c:pt>
                <c:pt idx="8">
                  <c:v>2.3487804878048781E-2</c:v>
                </c:pt>
                <c:pt idx="9">
                  <c:v>2.3531707317073172E-2</c:v>
                </c:pt>
                <c:pt idx="10">
                  <c:v>2.4848780487804877E-2</c:v>
                </c:pt>
                <c:pt idx="11">
                  <c:v>2.7175609756097559E-2</c:v>
                </c:pt>
                <c:pt idx="12">
                  <c:v>2.8887804878048779E-2</c:v>
                </c:pt>
                <c:pt idx="13">
                  <c:v>2.910731707317073E-2</c:v>
                </c:pt>
                <c:pt idx="14">
                  <c:v>3.0424390243902439E-2</c:v>
                </c:pt>
                <c:pt idx="15">
                  <c:v>3.5385365853658542E-2</c:v>
                </c:pt>
                <c:pt idx="16">
                  <c:v>3.8107317073170735E-2</c:v>
                </c:pt>
                <c:pt idx="17">
                  <c:v>3.8326829268292686E-2</c:v>
                </c:pt>
                <c:pt idx="18">
                  <c:v>2.6692682926829268E-2</c:v>
                </c:pt>
                <c:pt idx="19">
                  <c:v>1.9712195121951218E-2</c:v>
                </c:pt>
                <c:pt idx="20">
                  <c:v>1.4751219512195121E-2</c:v>
                </c:pt>
                <c:pt idx="21">
                  <c:v>1.0141463414634146E-2</c:v>
                </c:pt>
                <c:pt idx="22">
                  <c:v>6.4097560975609758E-3</c:v>
                </c:pt>
                <c:pt idx="23">
                  <c:v>3.9951219512195128E-3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3-4EA7-9D52-2C7CFE77588B}"/>
            </c:ext>
          </c:extLst>
        </c:ser>
        <c:ser>
          <c:idx val="1"/>
          <c:order val="1"/>
          <c:tx>
            <c:strRef>
              <c:f>'PCS 104'!$C$4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104'!$C$5:$C$28</c:f>
              <c:numCache>
                <c:formatCode>0.00%</c:formatCode>
                <c:ptCount val="24"/>
                <c:pt idx="0">
                  <c:v>3.330313588850174E-3</c:v>
                </c:pt>
                <c:pt idx="1">
                  <c:v>2.2578397212543555E-3</c:v>
                </c:pt>
                <c:pt idx="2">
                  <c:v>1.6369337979094075E-3</c:v>
                </c:pt>
                <c:pt idx="3">
                  <c:v>1.6369337979094075E-3</c:v>
                </c:pt>
                <c:pt idx="4">
                  <c:v>2.6529616724738675E-3</c:v>
                </c:pt>
                <c:pt idx="5">
                  <c:v>7.845993031358885E-3</c:v>
                </c:pt>
                <c:pt idx="6">
                  <c:v>2.4215331010452961E-2</c:v>
                </c:pt>
                <c:pt idx="7">
                  <c:v>3.4883623693379787E-2</c:v>
                </c:pt>
                <c:pt idx="8">
                  <c:v>3.6012543554006966E-2</c:v>
                </c:pt>
                <c:pt idx="9">
                  <c:v>3.4827177700348433E-2</c:v>
                </c:pt>
                <c:pt idx="10">
                  <c:v>3.6238327526132402E-2</c:v>
                </c:pt>
                <c:pt idx="11">
                  <c:v>3.691567944250871E-2</c:v>
                </c:pt>
                <c:pt idx="12">
                  <c:v>3.8947735191637634E-2</c:v>
                </c:pt>
                <c:pt idx="13">
                  <c:v>3.7931707317073168E-2</c:v>
                </c:pt>
                <c:pt idx="14">
                  <c:v>3.8326829268292686E-2</c:v>
                </c:pt>
                <c:pt idx="15">
                  <c:v>4.0302439024390249E-2</c:v>
                </c:pt>
                <c:pt idx="16">
                  <c:v>4.2278048780487798E-2</c:v>
                </c:pt>
                <c:pt idx="17">
                  <c:v>4.2221602787456444E-2</c:v>
                </c:pt>
                <c:pt idx="18">
                  <c:v>3.3359581881533103E-2</c:v>
                </c:pt>
                <c:pt idx="19">
                  <c:v>2.4328222996515679E-2</c:v>
                </c:pt>
                <c:pt idx="20">
                  <c:v>1.7611149825783972E-2</c:v>
                </c:pt>
                <c:pt idx="21">
                  <c:v>1.2531010452961674E-2</c:v>
                </c:pt>
                <c:pt idx="22">
                  <c:v>8.749128919860627E-3</c:v>
                </c:pt>
                <c:pt idx="23">
                  <c:v>5.4188153310104521E-3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3-4EA7-9D52-2C7CFE77588B}"/>
            </c:ext>
          </c:extLst>
        </c:ser>
        <c:ser>
          <c:idx val="2"/>
          <c:order val="2"/>
          <c:tx>
            <c:strRef>
              <c:f>'PCS 104'!$D$4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104'!$D$5:$D$28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3.8E-3</c:v>
                </c:pt>
                <c:pt idx="2">
                  <c:v>3.0000000000000001E-3</c:v>
                </c:pt>
                <c:pt idx="3">
                  <c:v>3.5000000000000001E-3</c:v>
                </c:pt>
                <c:pt idx="4">
                  <c:v>5.7000000000000002E-3</c:v>
                </c:pt>
                <c:pt idx="5">
                  <c:v>1.5599999999999999E-2</c:v>
                </c:pt>
                <c:pt idx="6">
                  <c:v>4.1500000000000002E-2</c:v>
                </c:pt>
                <c:pt idx="7">
                  <c:v>5.7099999999999998E-2</c:v>
                </c:pt>
                <c:pt idx="8">
                  <c:v>5.91E-2</c:v>
                </c:pt>
                <c:pt idx="9">
                  <c:v>5.79E-2</c:v>
                </c:pt>
                <c:pt idx="10">
                  <c:v>6.0600000000000001E-2</c:v>
                </c:pt>
                <c:pt idx="11">
                  <c:v>6.3799999999999996E-2</c:v>
                </c:pt>
                <c:pt idx="12">
                  <c:v>6.7500000000000004E-2</c:v>
                </c:pt>
                <c:pt idx="13">
                  <c:v>6.6900000000000001E-2</c:v>
                </c:pt>
                <c:pt idx="14">
                  <c:v>6.8599999999999994E-2</c:v>
                </c:pt>
                <c:pt idx="15">
                  <c:v>7.5600000000000001E-2</c:v>
                </c:pt>
                <c:pt idx="16">
                  <c:v>8.0399999999999999E-2</c:v>
                </c:pt>
                <c:pt idx="17">
                  <c:v>8.0399999999999999E-2</c:v>
                </c:pt>
                <c:pt idx="18">
                  <c:v>5.9900000000000002E-2</c:v>
                </c:pt>
                <c:pt idx="19">
                  <c:v>4.3999999999999997E-2</c:v>
                </c:pt>
                <c:pt idx="20">
                  <c:v>3.2300000000000002E-2</c:v>
                </c:pt>
                <c:pt idx="21">
                  <c:v>2.2599999999999999E-2</c:v>
                </c:pt>
                <c:pt idx="22">
                  <c:v>1.5100000000000001E-2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3-4EA7-9D52-2C7CFE775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83965337666125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305-4B4D-9551-9D8935202E19}"/>
            </c:ext>
          </c:extLst>
        </c:ser>
        <c:ser>
          <c:idx val="1"/>
          <c:order val="1"/>
          <c:tx>
            <c:strRef>
              <c:f>'PCS 104'!$H$4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1.1499999999999999</c:v>
                </c:pt>
                <c:pt idx="2">
                  <c:v>1.1599999999999999</c:v>
                </c:pt>
                <c:pt idx="3">
                  <c:v>1.04</c:v>
                </c:pt>
                <c:pt idx="4">
                  <c:v>0.99</c:v>
                </c:pt>
                <c:pt idx="5">
                  <c:v>0.73</c:v>
                </c:pt>
                <c:pt idx="6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5-4B4D-9551-9D8935202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103'!$B$5:$B$28</c:f>
              <c:numCache>
                <c:formatCode>0.00%</c:formatCode>
                <c:ptCount val="24"/>
                <c:pt idx="0">
                  <c:v>2.0327731092436977E-3</c:v>
                </c:pt>
                <c:pt idx="1">
                  <c:v>1.4873949579831932E-3</c:v>
                </c:pt>
                <c:pt idx="2">
                  <c:v>1.9336134453781511E-3</c:v>
                </c:pt>
                <c:pt idx="3">
                  <c:v>2.4789915966386554E-3</c:v>
                </c:pt>
                <c:pt idx="4">
                  <c:v>5.0075630252100836E-3</c:v>
                </c:pt>
                <c:pt idx="5">
                  <c:v>9.3705882352941184E-3</c:v>
                </c:pt>
                <c:pt idx="6">
                  <c:v>1.9187394957983193E-2</c:v>
                </c:pt>
                <c:pt idx="7">
                  <c:v>2.5731932773109246E-2</c:v>
                </c:pt>
                <c:pt idx="8">
                  <c:v>3.0937815126050417E-2</c:v>
                </c:pt>
                <c:pt idx="9">
                  <c:v>3.1631932773109238E-2</c:v>
                </c:pt>
                <c:pt idx="10">
                  <c:v>3.4953781512605038E-2</c:v>
                </c:pt>
                <c:pt idx="11">
                  <c:v>3.74327731092437E-2</c:v>
                </c:pt>
                <c:pt idx="12">
                  <c:v>3.7878991596638656E-2</c:v>
                </c:pt>
                <c:pt idx="13">
                  <c:v>3.6044537815126051E-2</c:v>
                </c:pt>
                <c:pt idx="14">
                  <c:v>3.5697478991596636E-2</c:v>
                </c:pt>
                <c:pt idx="15">
                  <c:v>3.7730252100840335E-2</c:v>
                </c:pt>
                <c:pt idx="16">
                  <c:v>3.7631092436974788E-2</c:v>
                </c:pt>
                <c:pt idx="17">
                  <c:v>3.4904201680672271E-2</c:v>
                </c:pt>
                <c:pt idx="18">
                  <c:v>2.4889075630252101E-2</c:v>
                </c:pt>
                <c:pt idx="19">
                  <c:v>1.7848739495798318E-2</c:v>
                </c:pt>
                <c:pt idx="20">
                  <c:v>1.2642857142857141E-2</c:v>
                </c:pt>
                <c:pt idx="21">
                  <c:v>8.8252100840336134E-3</c:v>
                </c:pt>
                <c:pt idx="22">
                  <c:v>5.9495798319327726E-3</c:v>
                </c:pt>
                <c:pt idx="23">
                  <c:v>3.6193277310924369E-3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7-4E28-9806-850E7B89A2A4}"/>
            </c:ext>
          </c:extLst>
        </c:ser>
        <c:ser>
          <c:idx val="1"/>
          <c:order val="1"/>
          <c:tx>
            <c:strRef>
              <c:f>'PCS 103'!$C$4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103'!$C$5:$C$28</c:f>
              <c:numCache>
                <c:formatCode>0.00%</c:formatCode>
                <c:ptCount val="24"/>
                <c:pt idx="0">
                  <c:v>2.5210084033613447E-3</c:v>
                </c:pt>
                <c:pt idx="1">
                  <c:v>1.8151260504201678E-3</c:v>
                </c:pt>
                <c:pt idx="2">
                  <c:v>1.6134453781512605E-3</c:v>
                </c:pt>
                <c:pt idx="3">
                  <c:v>1.8151260504201678E-3</c:v>
                </c:pt>
                <c:pt idx="4">
                  <c:v>3.3781512605042018E-3</c:v>
                </c:pt>
                <c:pt idx="5">
                  <c:v>7.9663865546218491E-3</c:v>
                </c:pt>
                <c:pt idx="6">
                  <c:v>1.9663865546218486E-2</c:v>
                </c:pt>
                <c:pt idx="7">
                  <c:v>2.7529411764705886E-2</c:v>
                </c:pt>
                <c:pt idx="8">
                  <c:v>3.0554621848739499E-2</c:v>
                </c:pt>
                <c:pt idx="9">
                  <c:v>3.5193277310924372E-2</c:v>
                </c:pt>
                <c:pt idx="10">
                  <c:v>3.736134453781513E-2</c:v>
                </c:pt>
                <c:pt idx="11">
                  <c:v>3.8218487394957985E-2</c:v>
                </c:pt>
                <c:pt idx="12">
                  <c:v>3.8823529411764708E-2</c:v>
                </c:pt>
                <c:pt idx="13">
                  <c:v>3.7159663865546221E-2</c:v>
                </c:pt>
                <c:pt idx="14">
                  <c:v>3.5949579831932775E-2</c:v>
                </c:pt>
                <c:pt idx="15">
                  <c:v>3.6957983193277311E-2</c:v>
                </c:pt>
                <c:pt idx="16">
                  <c:v>3.7966386554621846E-2</c:v>
                </c:pt>
                <c:pt idx="17">
                  <c:v>3.7109243697478991E-2</c:v>
                </c:pt>
                <c:pt idx="18">
                  <c:v>2.6067226890756308E-2</c:v>
                </c:pt>
                <c:pt idx="19">
                  <c:v>1.7092436974789918E-2</c:v>
                </c:pt>
                <c:pt idx="20">
                  <c:v>1.1495798319327732E-2</c:v>
                </c:pt>
                <c:pt idx="21">
                  <c:v>8.5210084033613444E-3</c:v>
                </c:pt>
                <c:pt idx="22">
                  <c:v>5.5966386554621855E-3</c:v>
                </c:pt>
                <c:pt idx="23">
                  <c:v>3.8823529411764709E-3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7-4E28-9806-850E7B89A2A4}"/>
            </c:ext>
          </c:extLst>
        </c:ser>
        <c:ser>
          <c:idx val="2"/>
          <c:order val="2"/>
          <c:tx>
            <c:strRef>
              <c:f>'PCS 103'!$D$4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103'!$D$5:$D$28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3.3E-3</c:v>
                </c:pt>
                <c:pt idx="2">
                  <c:v>3.5000000000000001E-3</c:v>
                </c:pt>
                <c:pt idx="3">
                  <c:v>4.3E-3</c:v>
                </c:pt>
                <c:pt idx="4">
                  <c:v>8.3999999999999995E-3</c:v>
                </c:pt>
                <c:pt idx="5">
                  <c:v>1.7500000000000002E-2</c:v>
                </c:pt>
                <c:pt idx="6">
                  <c:v>3.9300000000000002E-2</c:v>
                </c:pt>
                <c:pt idx="7">
                  <c:v>5.3900000000000003E-2</c:v>
                </c:pt>
                <c:pt idx="8">
                  <c:v>6.1800000000000001E-2</c:v>
                </c:pt>
                <c:pt idx="9">
                  <c:v>6.7199999999999996E-2</c:v>
                </c:pt>
                <c:pt idx="10">
                  <c:v>7.3200000000000001E-2</c:v>
                </c:pt>
                <c:pt idx="11">
                  <c:v>7.5800000000000006E-2</c:v>
                </c:pt>
                <c:pt idx="12">
                  <c:v>7.6600000000000001E-2</c:v>
                </c:pt>
                <c:pt idx="13">
                  <c:v>7.3200000000000001E-2</c:v>
                </c:pt>
                <c:pt idx="14">
                  <c:v>7.1099999999999997E-2</c:v>
                </c:pt>
                <c:pt idx="15">
                  <c:v>7.3800000000000004E-2</c:v>
                </c:pt>
                <c:pt idx="16">
                  <c:v>7.4800000000000005E-2</c:v>
                </c:pt>
                <c:pt idx="17">
                  <c:v>7.1199999999999999E-2</c:v>
                </c:pt>
                <c:pt idx="18">
                  <c:v>5.04E-2</c:v>
                </c:pt>
                <c:pt idx="19">
                  <c:v>3.4799999999999998E-2</c:v>
                </c:pt>
                <c:pt idx="20">
                  <c:v>2.4400000000000002E-2</c:v>
                </c:pt>
                <c:pt idx="21">
                  <c:v>1.7600000000000001E-2</c:v>
                </c:pt>
                <c:pt idx="22">
                  <c:v>1.17E-2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7-4E28-9806-850E7B89A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9'!$B$5:$B$28</c:f>
              <c:numCache>
                <c:formatCode>0.00%</c:formatCode>
                <c:ptCount val="24"/>
                <c:pt idx="0">
                  <c:v>3.9012096774193547E-3</c:v>
                </c:pt>
                <c:pt idx="1">
                  <c:v>2.7048387096774195E-3</c:v>
                </c:pt>
                <c:pt idx="2">
                  <c:v>2.0806451612903226E-3</c:v>
                </c:pt>
                <c:pt idx="3">
                  <c:v>1.6125E-3</c:v>
                </c:pt>
                <c:pt idx="4">
                  <c:v>2.0286290322580644E-3</c:v>
                </c:pt>
                <c:pt idx="5">
                  <c:v>5.0455645161290325E-3</c:v>
                </c:pt>
                <c:pt idx="6">
                  <c:v>1.4252419354838711E-2</c:v>
                </c:pt>
                <c:pt idx="7">
                  <c:v>2.4655645161290318E-2</c:v>
                </c:pt>
                <c:pt idx="8">
                  <c:v>2.6372177419354839E-2</c:v>
                </c:pt>
                <c:pt idx="9">
                  <c:v>2.7412499999999996E-2</c:v>
                </c:pt>
                <c:pt idx="10">
                  <c:v>3.1885887096774194E-2</c:v>
                </c:pt>
                <c:pt idx="11">
                  <c:v>3.6619354838709678E-2</c:v>
                </c:pt>
                <c:pt idx="12">
                  <c:v>3.9948387096774188E-2</c:v>
                </c:pt>
                <c:pt idx="13">
                  <c:v>3.9896370967741936E-2</c:v>
                </c:pt>
                <c:pt idx="14">
                  <c:v>3.9116129032258064E-2</c:v>
                </c:pt>
                <c:pt idx="15">
                  <c:v>3.9272177419354834E-2</c:v>
                </c:pt>
                <c:pt idx="16">
                  <c:v>3.8752016129032257E-2</c:v>
                </c:pt>
                <c:pt idx="17">
                  <c:v>3.7451612903225802E-2</c:v>
                </c:pt>
                <c:pt idx="18">
                  <c:v>3.1313709677419352E-2</c:v>
                </c:pt>
                <c:pt idx="19">
                  <c:v>2.4343548387096774E-2</c:v>
                </c:pt>
                <c:pt idx="20">
                  <c:v>1.9245967741935481E-2</c:v>
                </c:pt>
                <c:pt idx="21">
                  <c:v>1.4928629032258065E-2</c:v>
                </c:pt>
                <c:pt idx="22">
                  <c:v>1.0663306451612902E-2</c:v>
                </c:pt>
                <c:pt idx="23">
                  <c:v>6.7100806451612901E-3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0-46A0-B9AD-C3097736C815}"/>
            </c:ext>
          </c:extLst>
        </c:ser>
        <c:ser>
          <c:idx val="1"/>
          <c:order val="1"/>
          <c:tx>
            <c:strRef>
              <c:f>'PCS 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9'!$C$5:$C$28</c:f>
              <c:numCache>
                <c:formatCode>0.00%</c:formatCode>
                <c:ptCount val="24"/>
                <c:pt idx="0">
                  <c:v>3.1189516129032256E-3</c:v>
                </c:pt>
                <c:pt idx="1">
                  <c:v>2.2072580645161291E-3</c:v>
                </c:pt>
                <c:pt idx="2">
                  <c:v>1.8713709677419354E-3</c:v>
                </c:pt>
                <c:pt idx="3">
                  <c:v>1.8233870967741936E-3</c:v>
                </c:pt>
                <c:pt idx="4">
                  <c:v>2.831048387096774E-3</c:v>
                </c:pt>
                <c:pt idx="5">
                  <c:v>7.1495967741935481E-3</c:v>
                </c:pt>
                <c:pt idx="6">
                  <c:v>1.9193548387096773E-2</c:v>
                </c:pt>
                <c:pt idx="7">
                  <c:v>2.6055241935483871E-2</c:v>
                </c:pt>
                <c:pt idx="8">
                  <c:v>2.6199193548387099E-2</c:v>
                </c:pt>
                <c:pt idx="9">
                  <c:v>2.5767338709677418E-2</c:v>
                </c:pt>
                <c:pt idx="10">
                  <c:v>2.8790322580645161E-2</c:v>
                </c:pt>
                <c:pt idx="11">
                  <c:v>3.2437096774193548E-2</c:v>
                </c:pt>
                <c:pt idx="12">
                  <c:v>3.5508064516129027E-2</c:v>
                </c:pt>
                <c:pt idx="13">
                  <c:v>3.5076209677419354E-2</c:v>
                </c:pt>
                <c:pt idx="14">
                  <c:v>3.4596370967741936E-2</c:v>
                </c:pt>
                <c:pt idx="15">
                  <c:v>3.4644354838709673E-2</c:v>
                </c:pt>
                <c:pt idx="16">
                  <c:v>3.3876612903225807E-2</c:v>
                </c:pt>
                <c:pt idx="17">
                  <c:v>3.2964919354838709E-2</c:v>
                </c:pt>
                <c:pt idx="18">
                  <c:v>2.8166532258064515E-2</c:v>
                </c:pt>
                <c:pt idx="19">
                  <c:v>2.2408467741935483E-2</c:v>
                </c:pt>
                <c:pt idx="20">
                  <c:v>1.7418145161290321E-2</c:v>
                </c:pt>
                <c:pt idx="21">
                  <c:v>1.33875E-2</c:v>
                </c:pt>
                <c:pt idx="22">
                  <c:v>9.0689516129032251E-3</c:v>
                </c:pt>
                <c:pt idx="23">
                  <c:v>5.4221774193548384E-3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0-46A0-B9AD-C3097736C815}"/>
            </c:ext>
          </c:extLst>
        </c:ser>
        <c:ser>
          <c:idx val="2"/>
          <c:order val="2"/>
          <c:tx>
            <c:strRef>
              <c:f>'PCS 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9'!$D$5:$D$28</c:f>
              <c:numCache>
                <c:formatCode>0.00%</c:formatCode>
                <c:ptCount val="24"/>
                <c:pt idx="0">
                  <c:v>7.1000000000000004E-3</c:v>
                </c:pt>
                <c:pt idx="1">
                  <c:v>4.8999999999999998E-3</c:v>
                </c:pt>
                <c:pt idx="2">
                  <c:v>4.0000000000000001E-3</c:v>
                </c:pt>
                <c:pt idx="3">
                  <c:v>3.5000000000000001E-3</c:v>
                </c:pt>
                <c:pt idx="4">
                  <c:v>4.8999999999999998E-3</c:v>
                </c:pt>
                <c:pt idx="5">
                  <c:v>1.2E-2</c:v>
                </c:pt>
                <c:pt idx="6">
                  <c:v>3.3000000000000002E-2</c:v>
                </c:pt>
                <c:pt idx="7">
                  <c:v>5.04E-2</c:v>
                </c:pt>
                <c:pt idx="8">
                  <c:v>5.2499999999999998E-2</c:v>
                </c:pt>
                <c:pt idx="9">
                  <c:v>5.3199999999999997E-2</c:v>
                </c:pt>
                <c:pt idx="10">
                  <c:v>6.0499999999999998E-2</c:v>
                </c:pt>
                <c:pt idx="11">
                  <c:v>6.9000000000000006E-2</c:v>
                </c:pt>
                <c:pt idx="12">
                  <c:v>7.5399999999999995E-2</c:v>
                </c:pt>
                <c:pt idx="13">
                  <c:v>7.4899999999999994E-2</c:v>
                </c:pt>
                <c:pt idx="14">
                  <c:v>7.3700000000000002E-2</c:v>
                </c:pt>
                <c:pt idx="15">
                  <c:v>7.3700000000000002E-2</c:v>
                </c:pt>
                <c:pt idx="16">
                  <c:v>7.2599999999999998E-2</c:v>
                </c:pt>
                <c:pt idx="17">
                  <c:v>7.0400000000000004E-2</c:v>
                </c:pt>
                <c:pt idx="18">
                  <c:v>5.9499999999999997E-2</c:v>
                </c:pt>
                <c:pt idx="19">
                  <c:v>4.7E-2</c:v>
                </c:pt>
                <c:pt idx="20">
                  <c:v>3.6999999999999998E-2</c:v>
                </c:pt>
                <c:pt idx="21">
                  <c:v>2.86E-2</c:v>
                </c:pt>
                <c:pt idx="22">
                  <c:v>0.02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0-46A0-B9AD-C3097736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B64-48A9-B1C0-BE837A49F931}"/>
            </c:ext>
          </c:extLst>
        </c:ser>
        <c:ser>
          <c:idx val="1"/>
          <c:order val="1"/>
          <c:tx>
            <c:strRef>
              <c:f>'PCS 103'!$H$4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1.25</c:v>
                </c:pt>
                <c:pt idx="2">
                  <c:v>0.99</c:v>
                </c:pt>
                <c:pt idx="3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4-48A9-B1C0-BE837A49F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108'!$B$5:$B$28</c:f>
              <c:numCache>
                <c:formatCode>0.00%</c:formatCode>
                <c:ptCount val="24"/>
                <c:pt idx="0">
                  <c:v>2.5337078651685397E-3</c:v>
                </c:pt>
                <c:pt idx="1">
                  <c:v>1.7921348314606739E-3</c:v>
                </c:pt>
                <c:pt idx="2">
                  <c:v>1.6685393258426967E-3</c:v>
                </c:pt>
                <c:pt idx="3">
                  <c:v>2.1011235955056178E-3</c:v>
                </c:pt>
                <c:pt idx="4">
                  <c:v>3.8314606741573034E-3</c:v>
                </c:pt>
                <c:pt idx="5">
                  <c:v>1.0382022471910111E-2</c:v>
                </c:pt>
                <c:pt idx="6">
                  <c:v>2.6820224719101126E-2</c:v>
                </c:pt>
                <c:pt idx="7">
                  <c:v>3.9674157303370781E-2</c:v>
                </c:pt>
                <c:pt idx="8">
                  <c:v>3.5904494382022471E-2</c:v>
                </c:pt>
                <c:pt idx="9">
                  <c:v>3.8191011235955058E-2</c:v>
                </c:pt>
                <c:pt idx="10">
                  <c:v>4.1837078651685393E-2</c:v>
                </c:pt>
                <c:pt idx="11">
                  <c:v>4.3814606741573038E-2</c:v>
                </c:pt>
                <c:pt idx="12">
                  <c:v>4.5421348314606744E-2</c:v>
                </c:pt>
                <c:pt idx="13">
                  <c:v>4.4926966292134829E-2</c:v>
                </c:pt>
                <c:pt idx="14">
                  <c:v>4.62247191011236E-2</c:v>
                </c:pt>
                <c:pt idx="15">
                  <c:v>4.6657303370786517E-2</c:v>
                </c:pt>
                <c:pt idx="16">
                  <c:v>4.5792134831460676E-2</c:v>
                </c:pt>
                <c:pt idx="17">
                  <c:v>4.2825842696629216E-2</c:v>
                </c:pt>
                <c:pt idx="18">
                  <c:v>3.1207865168539326E-2</c:v>
                </c:pt>
                <c:pt idx="19">
                  <c:v>2.3668539325842699E-2</c:v>
                </c:pt>
                <c:pt idx="20">
                  <c:v>1.792134831460674E-2</c:v>
                </c:pt>
                <c:pt idx="21">
                  <c:v>1.242134831460674E-2</c:v>
                </c:pt>
                <c:pt idx="22">
                  <c:v>7.7247191011235953E-3</c:v>
                </c:pt>
                <c:pt idx="23">
                  <c:v>4.5112359550561797E-3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6-476C-B644-2615607FE610}"/>
            </c:ext>
          </c:extLst>
        </c:ser>
        <c:ser>
          <c:idx val="1"/>
          <c:order val="1"/>
          <c:tx>
            <c:strRef>
              <c:f>'PCS 108'!$C$4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108'!$C$5:$C$28</c:f>
              <c:numCache>
                <c:formatCode>0.00%</c:formatCode>
                <c:ptCount val="24"/>
                <c:pt idx="0">
                  <c:v>2.1393258426966291E-3</c:v>
                </c:pt>
                <c:pt idx="1">
                  <c:v>1.298876404494382E-3</c:v>
                </c:pt>
                <c:pt idx="2">
                  <c:v>9.9325842696629208E-4</c:v>
                </c:pt>
                <c:pt idx="3">
                  <c:v>9.5505617977528095E-4</c:v>
                </c:pt>
                <c:pt idx="4">
                  <c:v>1.3752808988764045E-3</c:v>
                </c:pt>
                <c:pt idx="5">
                  <c:v>4.0112359550561801E-3</c:v>
                </c:pt>
                <c:pt idx="6">
                  <c:v>1.3676404494382021E-2</c:v>
                </c:pt>
                <c:pt idx="7">
                  <c:v>2.2462921348314607E-2</c:v>
                </c:pt>
                <c:pt idx="8">
                  <c:v>2.5022471910112361E-2</c:v>
                </c:pt>
                <c:pt idx="9">
                  <c:v>2.5098876404494382E-2</c:v>
                </c:pt>
                <c:pt idx="10">
                  <c:v>2.6397752808988761E-2</c:v>
                </c:pt>
                <c:pt idx="11">
                  <c:v>2.7505617977528089E-2</c:v>
                </c:pt>
                <c:pt idx="12">
                  <c:v>2.8919101123595504E-2</c:v>
                </c:pt>
                <c:pt idx="13">
                  <c:v>2.78876404494382E-2</c:v>
                </c:pt>
                <c:pt idx="14">
                  <c:v>2.708539325842697E-2</c:v>
                </c:pt>
                <c:pt idx="15">
                  <c:v>2.7047191011235955E-2</c:v>
                </c:pt>
                <c:pt idx="16">
                  <c:v>2.6359550561797757E-2</c:v>
                </c:pt>
                <c:pt idx="17">
                  <c:v>2.5404494382022476E-2</c:v>
                </c:pt>
                <c:pt idx="18">
                  <c:v>2.1049438202247191E-2</c:v>
                </c:pt>
                <c:pt idx="19">
                  <c:v>1.5968539325842693E-2</c:v>
                </c:pt>
                <c:pt idx="20">
                  <c:v>1.2568539325842697E-2</c:v>
                </c:pt>
                <c:pt idx="21">
                  <c:v>8.8247191011235938E-3</c:v>
                </c:pt>
                <c:pt idx="22">
                  <c:v>6.2651685393258424E-3</c:v>
                </c:pt>
                <c:pt idx="23">
                  <c:v>3.7056179775280897E-3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6-476C-B644-2615607FE610}"/>
            </c:ext>
          </c:extLst>
        </c:ser>
        <c:ser>
          <c:idx val="2"/>
          <c:order val="2"/>
          <c:tx>
            <c:strRef>
              <c:f>'PCS 108'!$D$4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108'!$D$5:$D$28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3.0999999999999999E-3</c:v>
                </c:pt>
                <c:pt idx="2">
                  <c:v>2.5999999999999999E-3</c:v>
                </c:pt>
                <c:pt idx="3">
                  <c:v>3.0000000000000001E-3</c:v>
                </c:pt>
                <c:pt idx="4">
                  <c:v>5.1999999999999998E-3</c:v>
                </c:pt>
                <c:pt idx="5">
                  <c:v>1.44E-2</c:v>
                </c:pt>
                <c:pt idx="6">
                  <c:v>4.0500000000000001E-2</c:v>
                </c:pt>
                <c:pt idx="7">
                  <c:v>6.2199999999999998E-2</c:v>
                </c:pt>
                <c:pt idx="8">
                  <c:v>6.0900000000000003E-2</c:v>
                </c:pt>
                <c:pt idx="9">
                  <c:v>6.3299999999999995E-2</c:v>
                </c:pt>
                <c:pt idx="10">
                  <c:v>6.83E-2</c:v>
                </c:pt>
                <c:pt idx="11">
                  <c:v>7.1400000000000005E-2</c:v>
                </c:pt>
                <c:pt idx="12">
                  <c:v>7.4399999999999994E-2</c:v>
                </c:pt>
                <c:pt idx="13">
                  <c:v>7.2900000000000006E-2</c:v>
                </c:pt>
                <c:pt idx="14">
                  <c:v>7.3300000000000004E-2</c:v>
                </c:pt>
                <c:pt idx="15">
                  <c:v>7.3700000000000002E-2</c:v>
                </c:pt>
                <c:pt idx="16">
                  <c:v>7.2099999999999997E-2</c:v>
                </c:pt>
                <c:pt idx="17">
                  <c:v>6.83E-2</c:v>
                </c:pt>
                <c:pt idx="18">
                  <c:v>5.2299999999999999E-2</c:v>
                </c:pt>
                <c:pt idx="19">
                  <c:v>3.9600000000000003E-2</c:v>
                </c:pt>
                <c:pt idx="20">
                  <c:v>3.0499999999999999E-2</c:v>
                </c:pt>
                <c:pt idx="21">
                  <c:v>2.1299999999999999E-2</c:v>
                </c:pt>
                <c:pt idx="22">
                  <c:v>1.3899999999999999E-2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6-476C-B644-2615607FE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8.23115028710148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8AB-468F-994D-6191B36B28E4}"/>
            </c:ext>
          </c:extLst>
        </c:ser>
        <c:ser>
          <c:idx val="1"/>
          <c:order val="1"/>
          <c:tx>
            <c:strRef>
              <c:f>'PCS 108'!$H$4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1.24</c:v>
                </c:pt>
                <c:pt idx="2">
                  <c:v>1.18</c:v>
                </c:pt>
                <c:pt idx="3">
                  <c:v>1.1100000000000001</c:v>
                </c:pt>
                <c:pt idx="4">
                  <c:v>1.02</c:v>
                </c:pt>
                <c:pt idx="5">
                  <c:v>0.97</c:v>
                </c:pt>
                <c:pt idx="6">
                  <c:v>0.93</c:v>
                </c:pt>
                <c:pt idx="7">
                  <c:v>0.93</c:v>
                </c:pt>
                <c:pt idx="8">
                  <c:v>0.89</c:v>
                </c:pt>
                <c:pt idx="9">
                  <c:v>0.82</c:v>
                </c:pt>
                <c:pt idx="10">
                  <c:v>0.84</c:v>
                </c:pt>
                <c:pt idx="11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B-468F-994D-6191B36B2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109'!$B$5:$B$28</c:f>
              <c:numCache>
                <c:formatCode>0.00%</c:formatCode>
                <c:ptCount val="24"/>
                <c:pt idx="0">
                  <c:v>3.2130052724077328E-3</c:v>
                </c:pt>
                <c:pt idx="1">
                  <c:v>2.4340949033391916E-3</c:v>
                </c:pt>
                <c:pt idx="2">
                  <c:v>1.8012302284710019E-3</c:v>
                </c:pt>
                <c:pt idx="3">
                  <c:v>1.4117750439367311E-3</c:v>
                </c:pt>
                <c:pt idx="4">
                  <c:v>1.7038664323374341E-3</c:v>
                </c:pt>
                <c:pt idx="5">
                  <c:v>3.9432337434094902E-3</c:v>
                </c:pt>
                <c:pt idx="6">
                  <c:v>1.5724253075571178E-2</c:v>
                </c:pt>
                <c:pt idx="7">
                  <c:v>2.7067135325131809E-2</c:v>
                </c:pt>
                <c:pt idx="8">
                  <c:v>2.9549912126537785E-2</c:v>
                </c:pt>
                <c:pt idx="9">
                  <c:v>2.8624956063268894E-2</c:v>
                </c:pt>
                <c:pt idx="10">
                  <c:v>3.0426186291739894E-2</c:v>
                </c:pt>
                <c:pt idx="11">
                  <c:v>3.2324780316344462E-2</c:v>
                </c:pt>
                <c:pt idx="12">
                  <c:v>3.4223374340949034E-2</c:v>
                </c:pt>
                <c:pt idx="13">
                  <c:v>3.3785237258347978E-2</c:v>
                </c:pt>
                <c:pt idx="14">
                  <c:v>3.5099648506151139E-2</c:v>
                </c:pt>
                <c:pt idx="15">
                  <c:v>3.6998242530755711E-2</c:v>
                </c:pt>
                <c:pt idx="16">
                  <c:v>3.7728471001757469E-2</c:v>
                </c:pt>
                <c:pt idx="17">
                  <c:v>3.7728471001757469E-2</c:v>
                </c:pt>
                <c:pt idx="18">
                  <c:v>3.0182776801405978E-2</c:v>
                </c:pt>
                <c:pt idx="19">
                  <c:v>2.0738488576449911E-2</c:v>
                </c:pt>
                <c:pt idx="20">
                  <c:v>1.5772934973637961E-2</c:v>
                </c:pt>
                <c:pt idx="21">
                  <c:v>1.2073110720562389E-2</c:v>
                </c:pt>
                <c:pt idx="22">
                  <c:v>8.8114235500878751E-3</c:v>
                </c:pt>
                <c:pt idx="23">
                  <c:v>5.4036906854130059E-3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1-4693-8E9F-1EA33DC78CCB}"/>
            </c:ext>
          </c:extLst>
        </c:ser>
        <c:ser>
          <c:idx val="1"/>
          <c:order val="1"/>
          <c:tx>
            <c:strRef>
              <c:f>'PCS 109'!$C$4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109'!$C$5:$C$28</c:f>
              <c:numCache>
                <c:formatCode>0.00%</c:formatCode>
                <c:ptCount val="24"/>
                <c:pt idx="0">
                  <c:v>2.617223198594025E-3</c:v>
                </c:pt>
                <c:pt idx="1">
                  <c:v>1.7961335676625659E-3</c:v>
                </c:pt>
                <c:pt idx="2">
                  <c:v>1.5395430579964852E-3</c:v>
                </c:pt>
                <c:pt idx="3">
                  <c:v>1.7961335676625659E-3</c:v>
                </c:pt>
                <c:pt idx="4">
                  <c:v>3.1817223198594025E-3</c:v>
                </c:pt>
                <c:pt idx="5">
                  <c:v>9.5964850615114245E-3</c:v>
                </c:pt>
                <c:pt idx="6">
                  <c:v>2.4376098418277679E-2</c:v>
                </c:pt>
                <c:pt idx="7">
                  <c:v>3.3305448154657295E-2</c:v>
                </c:pt>
                <c:pt idx="8">
                  <c:v>3.3254130052724075E-2</c:v>
                </c:pt>
                <c:pt idx="9">
                  <c:v>3.1509314586994727E-2</c:v>
                </c:pt>
                <c:pt idx="10">
                  <c:v>3.2535676625659052E-2</c:v>
                </c:pt>
                <c:pt idx="11">
                  <c:v>3.4075219683655539E-2</c:v>
                </c:pt>
                <c:pt idx="12">
                  <c:v>3.5152899824253077E-2</c:v>
                </c:pt>
                <c:pt idx="13">
                  <c:v>3.4896309314586996E-2</c:v>
                </c:pt>
                <c:pt idx="14">
                  <c:v>3.6230579964850615E-2</c:v>
                </c:pt>
                <c:pt idx="15">
                  <c:v>3.7616168717047455E-2</c:v>
                </c:pt>
                <c:pt idx="16">
                  <c:v>3.9771528998242531E-2</c:v>
                </c:pt>
                <c:pt idx="17">
                  <c:v>3.7410896309314594E-2</c:v>
                </c:pt>
                <c:pt idx="18">
                  <c:v>2.6377504393673111E-2</c:v>
                </c:pt>
                <c:pt idx="19">
                  <c:v>1.9192970123022849E-2</c:v>
                </c:pt>
                <c:pt idx="20">
                  <c:v>1.4574340949033393E-2</c:v>
                </c:pt>
                <c:pt idx="21">
                  <c:v>1.0776801405975396E-2</c:v>
                </c:pt>
                <c:pt idx="22">
                  <c:v>7.2358523725834789E-3</c:v>
                </c:pt>
                <c:pt idx="23">
                  <c:v>4.2594024604569423E-3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1-4693-8E9F-1EA33DC78CCB}"/>
            </c:ext>
          </c:extLst>
        </c:ser>
        <c:ser>
          <c:idx val="2"/>
          <c:order val="2"/>
          <c:tx>
            <c:strRef>
              <c:f>'PCS 109'!$D$4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109'!$D$5:$D$28</c:f>
              <c:numCache>
                <c:formatCode>0.00%</c:formatCode>
                <c:ptCount val="24"/>
                <c:pt idx="0">
                  <c:v>5.7999999999999996E-3</c:v>
                </c:pt>
                <c:pt idx="1">
                  <c:v>4.3E-3</c:v>
                </c:pt>
                <c:pt idx="2">
                  <c:v>3.3E-3</c:v>
                </c:pt>
                <c:pt idx="3">
                  <c:v>3.2000000000000002E-3</c:v>
                </c:pt>
                <c:pt idx="4">
                  <c:v>4.8999999999999998E-3</c:v>
                </c:pt>
                <c:pt idx="5">
                  <c:v>1.35E-2</c:v>
                </c:pt>
                <c:pt idx="6">
                  <c:v>4.0099999999999997E-2</c:v>
                </c:pt>
                <c:pt idx="7">
                  <c:v>6.0400000000000002E-2</c:v>
                </c:pt>
                <c:pt idx="8">
                  <c:v>6.2799999999999995E-2</c:v>
                </c:pt>
                <c:pt idx="9">
                  <c:v>6.0100000000000001E-2</c:v>
                </c:pt>
                <c:pt idx="10">
                  <c:v>6.3E-2</c:v>
                </c:pt>
                <c:pt idx="11">
                  <c:v>6.6400000000000001E-2</c:v>
                </c:pt>
                <c:pt idx="12">
                  <c:v>6.9400000000000003E-2</c:v>
                </c:pt>
                <c:pt idx="13">
                  <c:v>6.8699999999999997E-2</c:v>
                </c:pt>
                <c:pt idx="14">
                  <c:v>7.1400000000000005E-2</c:v>
                </c:pt>
                <c:pt idx="15">
                  <c:v>7.46E-2</c:v>
                </c:pt>
                <c:pt idx="16">
                  <c:v>7.7499999999999999E-2</c:v>
                </c:pt>
                <c:pt idx="17">
                  <c:v>7.51E-2</c:v>
                </c:pt>
                <c:pt idx="18">
                  <c:v>5.6599999999999998E-2</c:v>
                </c:pt>
                <c:pt idx="19">
                  <c:v>3.9899999999999998E-2</c:v>
                </c:pt>
                <c:pt idx="20">
                  <c:v>3.0300000000000001E-2</c:v>
                </c:pt>
                <c:pt idx="21">
                  <c:v>2.29E-2</c:v>
                </c:pt>
                <c:pt idx="22">
                  <c:v>1.61E-2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1-4693-8E9F-1EA33DC78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7.67226530143808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CF3-43F6-8722-1D5C0F420E63}"/>
            </c:ext>
          </c:extLst>
        </c:ser>
        <c:ser>
          <c:idx val="1"/>
          <c:order val="1"/>
          <c:tx>
            <c:strRef>
              <c:f>'PCS 109'!$H$4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109'!$H$5:$H$16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1.08</c:v>
                </c:pt>
                <c:pt idx="2">
                  <c:v>1.1000000000000001</c:v>
                </c:pt>
                <c:pt idx="3">
                  <c:v>1.02</c:v>
                </c:pt>
                <c:pt idx="4">
                  <c:v>0.98</c:v>
                </c:pt>
                <c:pt idx="5">
                  <c:v>0.95</c:v>
                </c:pt>
                <c:pt idx="6">
                  <c:v>0.89</c:v>
                </c:pt>
                <c:pt idx="7">
                  <c:v>0.93</c:v>
                </c:pt>
                <c:pt idx="8">
                  <c:v>0.96</c:v>
                </c:pt>
                <c:pt idx="9">
                  <c:v>0.99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3-43F6-8722-1D5C0F42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110'!$B$4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110'!$B$5:$B$28</c:f>
              <c:numCache>
                <c:formatCode>0.00%</c:formatCode>
                <c:ptCount val="24"/>
                <c:pt idx="0">
                  <c:v>4.567219152854512E-3</c:v>
                </c:pt>
                <c:pt idx="1">
                  <c:v>3.5966850828729282E-3</c:v>
                </c:pt>
                <c:pt idx="2">
                  <c:v>2.4548802946593004E-3</c:v>
                </c:pt>
                <c:pt idx="3">
                  <c:v>1.7127071823204419E-3</c:v>
                </c:pt>
                <c:pt idx="4">
                  <c:v>2.4548802946593004E-3</c:v>
                </c:pt>
                <c:pt idx="5">
                  <c:v>4.9097605893186009E-3</c:v>
                </c:pt>
                <c:pt idx="6">
                  <c:v>1.6384898710865563E-2</c:v>
                </c:pt>
                <c:pt idx="7">
                  <c:v>2.8659300184162063E-2</c:v>
                </c:pt>
                <c:pt idx="8">
                  <c:v>3.2427255985267037E-2</c:v>
                </c:pt>
                <c:pt idx="9">
                  <c:v>3.1913443830570896E-2</c:v>
                </c:pt>
                <c:pt idx="10">
                  <c:v>3.448250460405157E-2</c:v>
                </c:pt>
                <c:pt idx="11">
                  <c:v>3.7279926335174955E-2</c:v>
                </c:pt>
                <c:pt idx="12">
                  <c:v>3.9563535911602214E-2</c:v>
                </c:pt>
                <c:pt idx="13">
                  <c:v>3.9848987108655622E-2</c:v>
                </c:pt>
                <c:pt idx="14">
                  <c:v>4.0933701657458563E-2</c:v>
                </c:pt>
                <c:pt idx="15">
                  <c:v>4.3731123388581948E-2</c:v>
                </c:pt>
                <c:pt idx="16">
                  <c:v>4.4530386740331489E-2</c:v>
                </c:pt>
                <c:pt idx="17">
                  <c:v>4.4359116022099451E-2</c:v>
                </c:pt>
                <c:pt idx="18">
                  <c:v>3.6766114180478822E-2</c:v>
                </c:pt>
                <c:pt idx="19">
                  <c:v>2.5747697974217314E-2</c:v>
                </c:pt>
                <c:pt idx="20">
                  <c:v>1.9981583793738489E-2</c:v>
                </c:pt>
                <c:pt idx="21">
                  <c:v>1.5756906077348067E-2</c:v>
                </c:pt>
                <c:pt idx="22">
                  <c:v>1.1532228360957641E-2</c:v>
                </c:pt>
                <c:pt idx="23">
                  <c:v>7.3646408839779E-3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9-4DB5-9A55-622F9FD025B9}"/>
            </c:ext>
          </c:extLst>
        </c:ser>
        <c:ser>
          <c:idx val="1"/>
          <c:order val="1"/>
          <c:tx>
            <c:strRef>
              <c:f>'PCS 110'!$C$4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110'!$C$5:$C$28</c:f>
              <c:numCache>
                <c:formatCode>0.00%</c:formatCode>
                <c:ptCount val="24"/>
                <c:pt idx="0">
                  <c:v>2.4887661141804788E-3</c:v>
                </c:pt>
                <c:pt idx="1">
                  <c:v>1.6305709023941069E-3</c:v>
                </c:pt>
                <c:pt idx="2">
                  <c:v>1.4160220994475139E-3</c:v>
                </c:pt>
                <c:pt idx="3">
                  <c:v>1.8022099447513812E-3</c:v>
                </c:pt>
                <c:pt idx="4">
                  <c:v>2.8320441988950278E-3</c:v>
                </c:pt>
                <c:pt idx="5">
                  <c:v>7.7237569060773477E-3</c:v>
                </c:pt>
                <c:pt idx="6">
                  <c:v>1.9523941068139962E-2</c:v>
                </c:pt>
                <c:pt idx="7">
                  <c:v>2.7676795580110498E-2</c:v>
                </c:pt>
                <c:pt idx="8">
                  <c:v>2.840626151012891E-2</c:v>
                </c:pt>
                <c:pt idx="9">
                  <c:v>2.7033149171270719E-2</c:v>
                </c:pt>
                <c:pt idx="10">
                  <c:v>2.8148802946593002E-2</c:v>
                </c:pt>
                <c:pt idx="11">
                  <c:v>2.9049907918968689E-2</c:v>
                </c:pt>
                <c:pt idx="12">
                  <c:v>2.9564825046040518E-2</c:v>
                </c:pt>
                <c:pt idx="13">
                  <c:v>2.88353591160221E-2</c:v>
                </c:pt>
                <c:pt idx="14">
                  <c:v>2.8706629834254142E-2</c:v>
                </c:pt>
                <c:pt idx="15">
                  <c:v>3.0337200736648251E-2</c:v>
                </c:pt>
                <c:pt idx="16">
                  <c:v>3.1581583793738488E-2</c:v>
                </c:pt>
                <c:pt idx="17">
                  <c:v>3.1238305709023941E-2</c:v>
                </c:pt>
                <c:pt idx="18">
                  <c:v>2.1626519337016575E-2</c:v>
                </c:pt>
                <c:pt idx="19">
                  <c:v>1.6091160220994476E-2</c:v>
                </c:pt>
                <c:pt idx="20">
                  <c:v>1.2529650092081032E-2</c:v>
                </c:pt>
                <c:pt idx="21">
                  <c:v>9.7834254143646417E-3</c:v>
                </c:pt>
                <c:pt idx="22">
                  <c:v>6.8226519337016575E-3</c:v>
                </c:pt>
                <c:pt idx="23">
                  <c:v>4.2051565377532229E-3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9-4DB5-9A55-622F9FD025B9}"/>
            </c:ext>
          </c:extLst>
        </c:ser>
        <c:ser>
          <c:idx val="2"/>
          <c:order val="2"/>
          <c:tx>
            <c:strRef>
              <c:f>'PCS 110'!$D$4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110'!$D$5:$D$28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5.0000000000000001E-3</c:v>
                </c:pt>
                <c:pt idx="2">
                  <c:v>3.8E-3</c:v>
                </c:pt>
                <c:pt idx="3">
                  <c:v>3.7000000000000002E-3</c:v>
                </c:pt>
                <c:pt idx="4">
                  <c:v>5.4999999999999997E-3</c:v>
                </c:pt>
                <c:pt idx="5">
                  <c:v>1.35E-2</c:v>
                </c:pt>
                <c:pt idx="6">
                  <c:v>3.7499999999999999E-2</c:v>
                </c:pt>
                <c:pt idx="7">
                  <c:v>5.7700000000000001E-2</c:v>
                </c:pt>
                <c:pt idx="8">
                  <c:v>6.1699999999999998E-2</c:v>
                </c:pt>
                <c:pt idx="9">
                  <c:v>5.96E-2</c:v>
                </c:pt>
                <c:pt idx="10">
                  <c:v>6.3100000000000003E-2</c:v>
                </c:pt>
                <c:pt idx="11">
                  <c:v>6.6500000000000004E-2</c:v>
                </c:pt>
                <c:pt idx="12">
                  <c:v>6.9099999999999995E-2</c:v>
                </c:pt>
                <c:pt idx="13">
                  <c:v>6.8400000000000002E-2</c:v>
                </c:pt>
                <c:pt idx="14">
                  <c:v>6.9199999999999998E-2</c:v>
                </c:pt>
                <c:pt idx="15">
                  <c:v>7.3499999999999996E-2</c:v>
                </c:pt>
                <c:pt idx="16">
                  <c:v>7.5700000000000003E-2</c:v>
                </c:pt>
                <c:pt idx="17">
                  <c:v>7.51E-2</c:v>
                </c:pt>
                <c:pt idx="18">
                  <c:v>5.7099999999999998E-2</c:v>
                </c:pt>
                <c:pt idx="19">
                  <c:v>4.1200000000000001E-2</c:v>
                </c:pt>
                <c:pt idx="20">
                  <c:v>3.1899999999999998E-2</c:v>
                </c:pt>
                <c:pt idx="21">
                  <c:v>2.5100000000000001E-2</c:v>
                </c:pt>
                <c:pt idx="22">
                  <c:v>1.7999999999999999E-2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9-4DB5-9A55-622F9FD0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15135275390956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867-4C29-8A39-43D260AA3168}"/>
            </c:ext>
          </c:extLst>
        </c:ser>
        <c:ser>
          <c:idx val="1"/>
          <c:order val="1"/>
          <c:tx>
            <c:strRef>
              <c:f>'PCS 110'!$H$4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1.1200000000000001</c:v>
                </c:pt>
                <c:pt idx="2">
                  <c:v>1.1299999999999999</c:v>
                </c:pt>
                <c:pt idx="3">
                  <c:v>1.05</c:v>
                </c:pt>
                <c:pt idx="4">
                  <c:v>0.95</c:v>
                </c:pt>
                <c:pt idx="5">
                  <c:v>0.91</c:v>
                </c:pt>
                <c:pt idx="6">
                  <c:v>0.88</c:v>
                </c:pt>
                <c:pt idx="7">
                  <c:v>0.95</c:v>
                </c:pt>
                <c:pt idx="8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67-4C29-8A39-43D260AA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112'!$B$5:$B$28</c:f>
              <c:numCache>
                <c:formatCode>0.00%</c:formatCode>
                <c:ptCount val="24"/>
                <c:pt idx="0">
                  <c:v>1.7554347826086955E-3</c:v>
                </c:pt>
                <c:pt idx="1">
                  <c:v>1.1358695652173914E-3</c:v>
                </c:pt>
                <c:pt idx="2">
                  <c:v>9.293478260869564E-4</c:v>
                </c:pt>
                <c:pt idx="3">
                  <c:v>1.1875E-3</c:v>
                </c:pt>
                <c:pt idx="4">
                  <c:v>2.0135869565217389E-3</c:v>
                </c:pt>
                <c:pt idx="5">
                  <c:v>5.730978260869565E-3</c:v>
                </c:pt>
                <c:pt idx="6">
                  <c:v>2.2097826086956519E-2</c:v>
                </c:pt>
                <c:pt idx="7">
                  <c:v>3.9703804347826083E-2</c:v>
                </c:pt>
                <c:pt idx="8">
                  <c:v>3.9394021739130439E-2</c:v>
                </c:pt>
                <c:pt idx="9">
                  <c:v>3.8671195652173911E-2</c:v>
                </c:pt>
                <c:pt idx="10">
                  <c:v>3.7019021739130437E-2</c:v>
                </c:pt>
                <c:pt idx="11">
                  <c:v>3.6709239130434779E-2</c:v>
                </c:pt>
                <c:pt idx="12">
                  <c:v>3.7328804347826088E-2</c:v>
                </c:pt>
                <c:pt idx="13">
                  <c:v>3.7070652173913046E-2</c:v>
                </c:pt>
                <c:pt idx="14">
                  <c:v>3.6864130434782615E-2</c:v>
                </c:pt>
                <c:pt idx="15">
                  <c:v>3.6915760869565217E-2</c:v>
                </c:pt>
                <c:pt idx="16">
                  <c:v>3.6451086956521737E-2</c:v>
                </c:pt>
                <c:pt idx="17">
                  <c:v>3.2010869565217391E-2</c:v>
                </c:pt>
                <c:pt idx="18">
                  <c:v>2.5970108695652173E-2</c:v>
                </c:pt>
                <c:pt idx="19">
                  <c:v>1.7347826086956522E-2</c:v>
                </c:pt>
                <c:pt idx="20">
                  <c:v>1.2546195652173913E-2</c:v>
                </c:pt>
                <c:pt idx="21">
                  <c:v>8.7771739130434786E-3</c:v>
                </c:pt>
                <c:pt idx="22">
                  <c:v>5.6793478260869562E-3</c:v>
                </c:pt>
                <c:pt idx="23">
                  <c:v>3.0978260869565215E-3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7-4E1C-8270-43DD06B1A0E9}"/>
            </c:ext>
          </c:extLst>
        </c:ser>
        <c:ser>
          <c:idx val="1"/>
          <c:order val="1"/>
          <c:tx>
            <c:strRef>
              <c:f>'PCS 112'!$C$4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112'!$C$5:$C$28</c:f>
              <c:numCache>
                <c:formatCode>0.00%</c:formatCode>
                <c:ptCount val="24"/>
                <c:pt idx="0">
                  <c:v>2.4668478260869565E-3</c:v>
                </c:pt>
                <c:pt idx="1">
                  <c:v>1.7896739130434782E-3</c:v>
                </c:pt>
                <c:pt idx="2">
                  <c:v>1.4027173913043478E-3</c:v>
                </c:pt>
                <c:pt idx="3">
                  <c:v>1.0641304347826087E-3</c:v>
                </c:pt>
                <c:pt idx="4">
                  <c:v>1.1608695652173913E-3</c:v>
                </c:pt>
                <c:pt idx="5">
                  <c:v>3.3858695652173917E-3</c:v>
                </c:pt>
                <c:pt idx="6">
                  <c:v>1.2721195652173913E-2</c:v>
                </c:pt>
                <c:pt idx="7">
                  <c:v>2.3942934782608696E-2</c:v>
                </c:pt>
                <c:pt idx="8">
                  <c:v>2.5684239130434786E-2</c:v>
                </c:pt>
                <c:pt idx="9">
                  <c:v>2.8392934782608698E-2</c:v>
                </c:pt>
                <c:pt idx="10">
                  <c:v>2.9360326086956524E-2</c:v>
                </c:pt>
                <c:pt idx="11">
                  <c:v>3.1923913043478261E-2</c:v>
                </c:pt>
                <c:pt idx="12">
                  <c:v>3.4294021739130431E-2</c:v>
                </c:pt>
                <c:pt idx="13">
                  <c:v>3.4100543478260865E-2</c:v>
                </c:pt>
                <c:pt idx="14">
                  <c:v>3.7921739130434784E-2</c:v>
                </c:pt>
                <c:pt idx="15">
                  <c:v>3.9034239130434779E-2</c:v>
                </c:pt>
                <c:pt idx="16">
                  <c:v>4.3629347826086955E-2</c:v>
                </c:pt>
                <c:pt idx="17">
                  <c:v>4.0582065217391307E-2</c:v>
                </c:pt>
                <c:pt idx="18">
                  <c:v>2.786086956521739E-2</c:v>
                </c:pt>
                <c:pt idx="19">
                  <c:v>2.2540217391304348E-2</c:v>
                </c:pt>
                <c:pt idx="20">
                  <c:v>1.6590760869565218E-2</c:v>
                </c:pt>
                <c:pt idx="21">
                  <c:v>1.1463586956521738E-2</c:v>
                </c:pt>
                <c:pt idx="22">
                  <c:v>7.6423913043478266E-3</c:v>
                </c:pt>
                <c:pt idx="23">
                  <c:v>4.740217391304348E-3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7-4E1C-8270-43DD06B1A0E9}"/>
            </c:ext>
          </c:extLst>
        </c:ser>
        <c:ser>
          <c:idx val="2"/>
          <c:order val="2"/>
          <c:tx>
            <c:strRef>
              <c:f>'PCS 112'!$D$4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112'!$D$5:$D$28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2.8999999999999998E-3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3.0999999999999999E-3</c:v>
                </c:pt>
                <c:pt idx="5">
                  <c:v>9.1000000000000004E-3</c:v>
                </c:pt>
                <c:pt idx="6">
                  <c:v>3.4799999999999998E-2</c:v>
                </c:pt>
                <c:pt idx="7">
                  <c:v>6.3700000000000007E-2</c:v>
                </c:pt>
                <c:pt idx="8">
                  <c:v>6.5100000000000005E-2</c:v>
                </c:pt>
                <c:pt idx="9">
                  <c:v>6.7100000000000007E-2</c:v>
                </c:pt>
                <c:pt idx="10">
                  <c:v>6.6400000000000001E-2</c:v>
                </c:pt>
                <c:pt idx="11">
                  <c:v>6.8599999999999994E-2</c:v>
                </c:pt>
                <c:pt idx="12">
                  <c:v>7.1599999999999997E-2</c:v>
                </c:pt>
                <c:pt idx="13">
                  <c:v>7.1199999999999999E-2</c:v>
                </c:pt>
                <c:pt idx="14">
                  <c:v>7.4800000000000005E-2</c:v>
                </c:pt>
                <c:pt idx="15">
                  <c:v>7.5999999999999998E-2</c:v>
                </c:pt>
                <c:pt idx="16">
                  <c:v>8.0100000000000005E-2</c:v>
                </c:pt>
                <c:pt idx="17">
                  <c:v>7.2599999999999998E-2</c:v>
                </c:pt>
                <c:pt idx="18">
                  <c:v>5.3800000000000001E-2</c:v>
                </c:pt>
                <c:pt idx="19">
                  <c:v>3.9899999999999998E-2</c:v>
                </c:pt>
                <c:pt idx="20">
                  <c:v>2.9100000000000001E-2</c:v>
                </c:pt>
                <c:pt idx="21">
                  <c:v>2.0199999999999999E-2</c:v>
                </c:pt>
                <c:pt idx="22">
                  <c:v>1.3299999999999999E-2</c:v>
                </c:pt>
                <c:pt idx="23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7-4E1C-8270-43DD06B1A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947-42CE-B267-58C8C02B1FB7}"/>
            </c:ext>
          </c:extLst>
        </c:ser>
        <c:ser>
          <c:idx val="1"/>
          <c:order val="1"/>
          <c:tx>
            <c:strRef>
              <c:f>'PCS 112'!$H$4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112'!$H$5:$H$16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1.07</c:v>
                </c:pt>
                <c:pt idx="2">
                  <c:v>1.07</c:v>
                </c:pt>
                <c:pt idx="3">
                  <c:v>1.03</c:v>
                </c:pt>
                <c:pt idx="4">
                  <c:v>1.02</c:v>
                </c:pt>
                <c:pt idx="5">
                  <c:v>0.97</c:v>
                </c:pt>
                <c:pt idx="6">
                  <c:v>0.91</c:v>
                </c:pt>
                <c:pt idx="7">
                  <c:v>0.98</c:v>
                </c:pt>
                <c:pt idx="8">
                  <c:v>0.98</c:v>
                </c:pt>
                <c:pt idx="9">
                  <c:v>1.01</c:v>
                </c:pt>
                <c:pt idx="10">
                  <c:v>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E-4A3D-AB43-DC08A93FB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113'!$B$5:$B$28</c:f>
              <c:numCache>
                <c:formatCode>0.00%</c:formatCode>
                <c:ptCount val="24"/>
                <c:pt idx="0">
                  <c:v>2.5691729323308273E-3</c:v>
                </c:pt>
                <c:pt idx="1">
                  <c:v>1.5616541353383458E-3</c:v>
                </c:pt>
                <c:pt idx="2">
                  <c:v>1.0578947368421053E-3</c:v>
                </c:pt>
                <c:pt idx="3">
                  <c:v>1.3097744360902254E-3</c:v>
                </c:pt>
                <c:pt idx="4">
                  <c:v>2.5691729323308273E-3</c:v>
                </c:pt>
                <c:pt idx="5">
                  <c:v>6.7503759398496246E-3</c:v>
                </c:pt>
                <c:pt idx="6">
                  <c:v>1.9747368421052632E-2</c:v>
                </c:pt>
                <c:pt idx="7">
                  <c:v>2.8966165413533834E-2</c:v>
                </c:pt>
                <c:pt idx="8">
                  <c:v>3.0225563909774437E-2</c:v>
                </c:pt>
                <c:pt idx="9">
                  <c:v>3.2643609022556391E-2</c:v>
                </c:pt>
                <c:pt idx="10">
                  <c:v>3.45578947368421E-2</c:v>
                </c:pt>
                <c:pt idx="11">
                  <c:v>3.5565413533834585E-2</c:v>
                </c:pt>
                <c:pt idx="12">
                  <c:v>3.6472180451127822E-2</c:v>
                </c:pt>
                <c:pt idx="13">
                  <c:v>3.5363909774436091E-2</c:v>
                </c:pt>
                <c:pt idx="14">
                  <c:v>3.5162406015037596E-2</c:v>
                </c:pt>
                <c:pt idx="15">
                  <c:v>3.4860150375939848E-2</c:v>
                </c:pt>
                <c:pt idx="16">
                  <c:v>3.445714285714286E-2</c:v>
                </c:pt>
                <c:pt idx="17">
                  <c:v>3.390300751879699E-2</c:v>
                </c:pt>
                <c:pt idx="18">
                  <c:v>2.9721804511278191E-2</c:v>
                </c:pt>
                <c:pt idx="19">
                  <c:v>2.3324060150375938E-2</c:v>
                </c:pt>
                <c:pt idx="20">
                  <c:v>1.7933834586466163E-2</c:v>
                </c:pt>
                <c:pt idx="21">
                  <c:v>1.2745112781954886E-2</c:v>
                </c:pt>
                <c:pt idx="22">
                  <c:v>7.8082706766917295E-3</c:v>
                </c:pt>
                <c:pt idx="23">
                  <c:v>4.5842105263157896E-3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F-40DD-B0F1-1E6FEC8E69D2}"/>
            </c:ext>
          </c:extLst>
        </c:ser>
        <c:ser>
          <c:idx val="1"/>
          <c:order val="1"/>
          <c:tx>
            <c:strRef>
              <c:f>'PCS 113'!$C$4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113'!$C$5:$C$28</c:f>
              <c:numCache>
                <c:formatCode>0.00%</c:formatCode>
                <c:ptCount val="24"/>
                <c:pt idx="0">
                  <c:v>2.679699248120301E-3</c:v>
                </c:pt>
                <c:pt idx="1">
                  <c:v>1.6872180451127819E-3</c:v>
                </c:pt>
                <c:pt idx="2">
                  <c:v>1.2902255639097744E-3</c:v>
                </c:pt>
                <c:pt idx="3">
                  <c:v>9.9248120300751892E-4</c:v>
                </c:pt>
                <c:pt idx="4">
                  <c:v>1.7368421052631577E-3</c:v>
                </c:pt>
                <c:pt idx="5">
                  <c:v>4.9624060150375944E-3</c:v>
                </c:pt>
                <c:pt idx="6">
                  <c:v>1.4341353383458648E-2</c:v>
                </c:pt>
                <c:pt idx="7">
                  <c:v>2.3422556390977442E-2</c:v>
                </c:pt>
                <c:pt idx="8">
                  <c:v>2.7243609022556389E-2</c:v>
                </c:pt>
                <c:pt idx="9">
                  <c:v>2.8285714285714289E-2</c:v>
                </c:pt>
                <c:pt idx="10">
                  <c:v>3.1213533834586461E-2</c:v>
                </c:pt>
                <c:pt idx="11">
                  <c:v>3.3793984962406015E-2</c:v>
                </c:pt>
                <c:pt idx="12">
                  <c:v>3.6076691729323311E-2</c:v>
                </c:pt>
                <c:pt idx="13">
                  <c:v>3.553082706766917E-2</c:v>
                </c:pt>
                <c:pt idx="14">
                  <c:v>3.657293233082707E-2</c:v>
                </c:pt>
                <c:pt idx="15">
                  <c:v>3.6672180451127814E-2</c:v>
                </c:pt>
                <c:pt idx="16">
                  <c:v>3.7664661654135338E-2</c:v>
                </c:pt>
                <c:pt idx="17">
                  <c:v>3.7416541353383452E-2</c:v>
                </c:pt>
                <c:pt idx="18">
                  <c:v>3.2603007518796988E-2</c:v>
                </c:pt>
                <c:pt idx="19">
                  <c:v>2.5606015037593983E-2</c:v>
                </c:pt>
                <c:pt idx="20">
                  <c:v>1.905563909774436E-2</c:v>
                </c:pt>
                <c:pt idx="21">
                  <c:v>1.3497744360902255E-2</c:v>
                </c:pt>
                <c:pt idx="22">
                  <c:v>8.6842105263157908E-3</c:v>
                </c:pt>
                <c:pt idx="23">
                  <c:v>5.2105263157894736E-3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F-40DD-B0F1-1E6FEC8E69D2}"/>
            </c:ext>
          </c:extLst>
        </c:ser>
        <c:ser>
          <c:idx val="2"/>
          <c:order val="2"/>
          <c:tx>
            <c:strRef>
              <c:f>'PCS 113'!$D$4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113'!$D$5:$D$28</c:f>
              <c:numCache>
                <c:formatCode>0.00%</c:formatCode>
                <c:ptCount val="24"/>
                <c:pt idx="0">
                  <c:v>5.3E-3</c:v>
                </c:pt>
                <c:pt idx="1">
                  <c:v>3.2000000000000002E-3</c:v>
                </c:pt>
                <c:pt idx="2">
                  <c:v>2.3E-3</c:v>
                </c:pt>
                <c:pt idx="3">
                  <c:v>2.3E-3</c:v>
                </c:pt>
                <c:pt idx="4">
                  <c:v>4.3E-3</c:v>
                </c:pt>
                <c:pt idx="5">
                  <c:v>1.17E-2</c:v>
                </c:pt>
                <c:pt idx="6">
                  <c:v>3.4099999999999998E-2</c:v>
                </c:pt>
                <c:pt idx="7">
                  <c:v>5.2400000000000002E-2</c:v>
                </c:pt>
                <c:pt idx="8">
                  <c:v>5.7500000000000002E-2</c:v>
                </c:pt>
                <c:pt idx="9">
                  <c:v>6.0900000000000003E-2</c:v>
                </c:pt>
                <c:pt idx="10">
                  <c:v>6.5699999999999995E-2</c:v>
                </c:pt>
                <c:pt idx="11">
                  <c:v>6.9400000000000003E-2</c:v>
                </c:pt>
                <c:pt idx="12">
                  <c:v>7.2599999999999998E-2</c:v>
                </c:pt>
                <c:pt idx="13">
                  <c:v>7.0900000000000005E-2</c:v>
                </c:pt>
                <c:pt idx="14">
                  <c:v>7.17E-2</c:v>
                </c:pt>
                <c:pt idx="15">
                  <c:v>7.1599999999999997E-2</c:v>
                </c:pt>
                <c:pt idx="16">
                  <c:v>7.2099999999999997E-2</c:v>
                </c:pt>
                <c:pt idx="17">
                  <c:v>7.1300000000000002E-2</c:v>
                </c:pt>
                <c:pt idx="18">
                  <c:v>6.2300000000000001E-2</c:v>
                </c:pt>
                <c:pt idx="19">
                  <c:v>4.9000000000000002E-2</c:v>
                </c:pt>
                <c:pt idx="20">
                  <c:v>3.6999999999999998E-2</c:v>
                </c:pt>
                <c:pt idx="21">
                  <c:v>2.6200000000000001E-2</c:v>
                </c:pt>
                <c:pt idx="22">
                  <c:v>1.6500000000000001E-2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F-40DD-B0F1-1E6FEC8E6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61929242315787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675-4D27-941C-2D2858D0CB04}"/>
            </c:ext>
          </c:extLst>
        </c:ser>
        <c:ser>
          <c:idx val="1"/>
          <c:order val="1"/>
          <c:cat>
            <c:strRef>
              <c:f>'PCS 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9'!$H$5:$H$16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1.1100000000000001</c:v>
                </c:pt>
                <c:pt idx="3">
                  <c:v>1.07</c:v>
                </c:pt>
                <c:pt idx="5">
                  <c:v>1.02</c:v>
                </c:pt>
                <c:pt idx="6">
                  <c:v>0.96</c:v>
                </c:pt>
                <c:pt idx="7">
                  <c:v>0.93</c:v>
                </c:pt>
                <c:pt idx="9">
                  <c:v>0.83</c:v>
                </c:pt>
                <c:pt idx="10">
                  <c:v>0.85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F-4937-A993-EED7B6CBF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3EF-48D9-BA46-C492B22E4B8E}"/>
            </c:ext>
          </c:extLst>
        </c:ser>
        <c:ser>
          <c:idx val="1"/>
          <c:order val="1"/>
          <c:tx>
            <c:strRef>
              <c:f>'PCS 113'!$H$4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113'!$H$5:$H$16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1.07</c:v>
                </c:pt>
                <c:pt idx="2">
                  <c:v>1.06</c:v>
                </c:pt>
                <c:pt idx="3">
                  <c:v>1.01</c:v>
                </c:pt>
                <c:pt idx="4">
                  <c:v>1</c:v>
                </c:pt>
                <c:pt idx="5">
                  <c:v>0.97</c:v>
                </c:pt>
                <c:pt idx="6">
                  <c:v>0.94</c:v>
                </c:pt>
                <c:pt idx="7">
                  <c:v>0.97</c:v>
                </c:pt>
                <c:pt idx="8">
                  <c:v>0.98</c:v>
                </c:pt>
                <c:pt idx="9">
                  <c:v>1.02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F-48D9-BA46-C492B22E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114'!$B$5:$B$28</c:f>
              <c:numCache>
                <c:formatCode>0.00%</c:formatCode>
                <c:ptCount val="24"/>
                <c:pt idx="0">
                  <c:v>1.9345238095238096E-3</c:v>
                </c:pt>
                <c:pt idx="1">
                  <c:v>9.9206349206349201E-4</c:v>
                </c:pt>
                <c:pt idx="2">
                  <c:v>7.9365079365079365E-4</c:v>
                </c:pt>
                <c:pt idx="3">
                  <c:v>1.0416666666666667E-3</c:v>
                </c:pt>
                <c:pt idx="4">
                  <c:v>2.3809523809523807E-3</c:v>
                </c:pt>
                <c:pt idx="5">
                  <c:v>7.0932539682539682E-3</c:v>
                </c:pt>
                <c:pt idx="6">
                  <c:v>2.2123015873015874E-2</c:v>
                </c:pt>
                <c:pt idx="7">
                  <c:v>3.0406746031746031E-2</c:v>
                </c:pt>
                <c:pt idx="8">
                  <c:v>3.3333333333333333E-2</c:v>
                </c:pt>
                <c:pt idx="9">
                  <c:v>3.6706349206349208E-2</c:v>
                </c:pt>
                <c:pt idx="10">
                  <c:v>3.7400793650793643E-2</c:v>
                </c:pt>
                <c:pt idx="11">
                  <c:v>3.7003968253968254E-2</c:v>
                </c:pt>
                <c:pt idx="12">
                  <c:v>3.7152777777777771E-2</c:v>
                </c:pt>
                <c:pt idx="13">
                  <c:v>3.5615079365079363E-2</c:v>
                </c:pt>
                <c:pt idx="14">
                  <c:v>3.4226190476190479E-2</c:v>
                </c:pt>
                <c:pt idx="15">
                  <c:v>3.318452380952381E-2</c:v>
                </c:pt>
                <c:pt idx="16">
                  <c:v>3.318452380952381E-2</c:v>
                </c:pt>
                <c:pt idx="17">
                  <c:v>3.0902777777777779E-2</c:v>
                </c:pt>
                <c:pt idx="18">
                  <c:v>2.5694444444444443E-2</c:v>
                </c:pt>
                <c:pt idx="19">
                  <c:v>1.9146825396825398E-2</c:v>
                </c:pt>
                <c:pt idx="20">
                  <c:v>1.4632936507936508E-2</c:v>
                </c:pt>
                <c:pt idx="21">
                  <c:v>1.0466269841269841E-2</c:v>
                </c:pt>
                <c:pt idx="22">
                  <c:v>6.8948412698412696E-3</c:v>
                </c:pt>
                <c:pt idx="23">
                  <c:v>3.6210317460317462E-3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E7D-9FFD-211FD9B10FCA}"/>
            </c:ext>
          </c:extLst>
        </c:ser>
        <c:ser>
          <c:idx val="1"/>
          <c:order val="1"/>
          <c:tx>
            <c:strRef>
              <c:f>'PCS 114'!$C$4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114'!$C$5:$C$28</c:f>
              <c:numCache>
                <c:formatCode>0.00%</c:formatCode>
                <c:ptCount val="24"/>
                <c:pt idx="0">
                  <c:v>3.2757936507936507E-3</c:v>
                </c:pt>
                <c:pt idx="1">
                  <c:v>2.0662698412698415E-3</c:v>
                </c:pt>
                <c:pt idx="2">
                  <c:v>1.5623015873015872E-3</c:v>
                </c:pt>
                <c:pt idx="3">
                  <c:v>1.2095238095238094E-3</c:v>
                </c:pt>
                <c:pt idx="4">
                  <c:v>1.1591269841269842E-3</c:v>
                </c:pt>
                <c:pt idx="5">
                  <c:v>2.1670634920634918E-3</c:v>
                </c:pt>
                <c:pt idx="6">
                  <c:v>8.7186507936507923E-3</c:v>
                </c:pt>
                <c:pt idx="7">
                  <c:v>1.6731746031746032E-2</c:v>
                </c:pt>
                <c:pt idx="8">
                  <c:v>2.3182539682539683E-2</c:v>
                </c:pt>
                <c:pt idx="9">
                  <c:v>2.6659920634920637E-2</c:v>
                </c:pt>
                <c:pt idx="10">
                  <c:v>3.0338888888888887E-2</c:v>
                </c:pt>
                <c:pt idx="11">
                  <c:v>3.3362698412698406E-2</c:v>
                </c:pt>
                <c:pt idx="12">
                  <c:v>3.6789682539682539E-2</c:v>
                </c:pt>
                <c:pt idx="13">
                  <c:v>3.6789682539682539E-2</c:v>
                </c:pt>
                <c:pt idx="14">
                  <c:v>3.895674603174603E-2</c:v>
                </c:pt>
                <c:pt idx="15">
                  <c:v>4.0821428571428571E-2</c:v>
                </c:pt>
                <c:pt idx="16">
                  <c:v>4.3038888888888897E-2</c:v>
                </c:pt>
                <c:pt idx="17">
                  <c:v>4.3794841269841275E-2</c:v>
                </c:pt>
                <c:pt idx="18">
                  <c:v>3.4773809523809526E-2</c:v>
                </c:pt>
                <c:pt idx="19">
                  <c:v>2.6760714285714287E-2</c:v>
                </c:pt>
                <c:pt idx="20">
                  <c:v>2.1116269841269842E-2</c:v>
                </c:pt>
                <c:pt idx="21">
                  <c:v>1.521984126984127E-2</c:v>
                </c:pt>
                <c:pt idx="22">
                  <c:v>9.7265873015873021E-3</c:v>
                </c:pt>
                <c:pt idx="23">
                  <c:v>5.7956349206349208E-3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E7D-9FFD-211FD9B10FCA}"/>
            </c:ext>
          </c:extLst>
        </c:ser>
        <c:ser>
          <c:idx val="2"/>
          <c:order val="2"/>
          <c:tx>
            <c:strRef>
              <c:f>'PCS 114'!$D$4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114'!$D$5:$D$28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2.3E-3</c:v>
                </c:pt>
                <c:pt idx="4">
                  <c:v>3.5000000000000001E-3</c:v>
                </c:pt>
                <c:pt idx="5">
                  <c:v>9.2999999999999992E-3</c:v>
                </c:pt>
                <c:pt idx="6">
                  <c:v>3.0800000000000001E-2</c:v>
                </c:pt>
                <c:pt idx="7">
                  <c:v>4.7100000000000003E-2</c:v>
                </c:pt>
                <c:pt idx="8">
                  <c:v>5.6500000000000002E-2</c:v>
                </c:pt>
                <c:pt idx="9">
                  <c:v>6.3399999999999998E-2</c:v>
                </c:pt>
                <c:pt idx="10">
                  <c:v>6.7699999999999996E-2</c:v>
                </c:pt>
                <c:pt idx="11">
                  <c:v>7.0400000000000004E-2</c:v>
                </c:pt>
                <c:pt idx="12">
                  <c:v>7.3999999999999996E-2</c:v>
                </c:pt>
                <c:pt idx="13">
                  <c:v>7.2400000000000006E-2</c:v>
                </c:pt>
                <c:pt idx="14">
                  <c:v>7.3200000000000001E-2</c:v>
                </c:pt>
                <c:pt idx="15">
                  <c:v>7.3999999999999996E-2</c:v>
                </c:pt>
                <c:pt idx="16">
                  <c:v>7.6200000000000004E-2</c:v>
                </c:pt>
                <c:pt idx="17">
                  <c:v>7.4700000000000003E-2</c:v>
                </c:pt>
                <c:pt idx="18">
                  <c:v>6.0499999999999998E-2</c:v>
                </c:pt>
                <c:pt idx="19">
                  <c:v>4.5900000000000003E-2</c:v>
                </c:pt>
                <c:pt idx="20">
                  <c:v>3.5799999999999998E-2</c:v>
                </c:pt>
                <c:pt idx="21">
                  <c:v>2.5700000000000001E-2</c:v>
                </c:pt>
                <c:pt idx="22">
                  <c:v>1.67E-2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E7D-9FFD-211FD9B10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A1E-4D47-B00C-8FD95322D56A}"/>
            </c:ext>
          </c:extLst>
        </c:ser>
        <c:ser>
          <c:idx val="1"/>
          <c:order val="1"/>
          <c:tx>
            <c:strRef>
              <c:f>'PCS 114'!$H$4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114'!$H$5:$H$16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1.1499999999999999</c:v>
                </c:pt>
                <c:pt idx="2">
                  <c:v>1.1299999999999999</c:v>
                </c:pt>
                <c:pt idx="3">
                  <c:v>1.06</c:v>
                </c:pt>
                <c:pt idx="4">
                  <c:v>0.98</c:v>
                </c:pt>
                <c:pt idx="5">
                  <c:v>0.92</c:v>
                </c:pt>
                <c:pt idx="6">
                  <c:v>0.87</c:v>
                </c:pt>
                <c:pt idx="7">
                  <c:v>0.9</c:v>
                </c:pt>
                <c:pt idx="8">
                  <c:v>0.92</c:v>
                </c:pt>
                <c:pt idx="9">
                  <c:v>0.98</c:v>
                </c:pt>
                <c:pt idx="10">
                  <c:v>1.01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E-4D47-B00C-8FD95322D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115'!$B$4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115'!$B$5:$B$28</c:f>
              <c:numCache>
                <c:formatCode>0.00%</c:formatCode>
                <c:ptCount val="24"/>
                <c:pt idx="0">
                  <c:v>3.6764102564102565E-3</c:v>
                </c:pt>
                <c:pt idx="1">
                  <c:v>2.7435897435897434E-3</c:v>
                </c:pt>
                <c:pt idx="2">
                  <c:v>2.0302564102564103E-3</c:v>
                </c:pt>
                <c:pt idx="3">
                  <c:v>1.755897435897436E-3</c:v>
                </c:pt>
                <c:pt idx="4">
                  <c:v>2.7435897435897434E-3</c:v>
                </c:pt>
                <c:pt idx="5">
                  <c:v>7.0784615384615387E-3</c:v>
                </c:pt>
                <c:pt idx="6">
                  <c:v>2.238769230769231E-2</c:v>
                </c:pt>
                <c:pt idx="7">
                  <c:v>3.1551282051282048E-2</c:v>
                </c:pt>
                <c:pt idx="8">
                  <c:v>3.0728205128205132E-2</c:v>
                </c:pt>
                <c:pt idx="9">
                  <c:v>2.8643076923076927E-2</c:v>
                </c:pt>
                <c:pt idx="10">
                  <c:v>2.9630769230769228E-2</c:v>
                </c:pt>
                <c:pt idx="11">
                  <c:v>3.1880512820512817E-2</c:v>
                </c:pt>
                <c:pt idx="12">
                  <c:v>3.473384615384615E-2</c:v>
                </c:pt>
                <c:pt idx="13">
                  <c:v>3.758717948717949E-2</c:v>
                </c:pt>
                <c:pt idx="14">
                  <c:v>3.9397948717948716E-2</c:v>
                </c:pt>
                <c:pt idx="15">
                  <c:v>4.3568205128205126E-2</c:v>
                </c:pt>
                <c:pt idx="16">
                  <c:v>4.8012820512820506E-2</c:v>
                </c:pt>
                <c:pt idx="17">
                  <c:v>4.4720512820512821E-2</c:v>
                </c:pt>
                <c:pt idx="18">
                  <c:v>3.1770769230769227E-2</c:v>
                </c:pt>
                <c:pt idx="19">
                  <c:v>2.4582564102564104E-2</c:v>
                </c:pt>
                <c:pt idx="20">
                  <c:v>1.8985641025641025E-2</c:v>
                </c:pt>
                <c:pt idx="21">
                  <c:v>1.4595897435897436E-2</c:v>
                </c:pt>
                <c:pt idx="22">
                  <c:v>9.4928205128205125E-3</c:v>
                </c:pt>
                <c:pt idx="23">
                  <c:v>6.3102564102564098E-3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C-459E-96BD-0D22340039A7}"/>
            </c:ext>
          </c:extLst>
        </c:ser>
        <c:ser>
          <c:idx val="1"/>
          <c:order val="1"/>
          <c:tx>
            <c:strRef>
              <c:f>'PCS 115'!$C$4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115'!$C$5:$C$28</c:f>
              <c:numCache>
                <c:formatCode>0.00%</c:formatCode>
                <c:ptCount val="24"/>
                <c:pt idx="0">
                  <c:v>2.3015384615384616E-3</c:v>
                </c:pt>
                <c:pt idx="1">
                  <c:v>1.5794871794871795E-3</c:v>
                </c:pt>
                <c:pt idx="2">
                  <c:v>1.353846153846154E-3</c:v>
                </c:pt>
                <c:pt idx="3">
                  <c:v>1.7148717948717947E-3</c:v>
                </c:pt>
                <c:pt idx="4">
                  <c:v>2.9784615384615383E-3</c:v>
                </c:pt>
                <c:pt idx="5">
                  <c:v>8.7548717948717943E-3</c:v>
                </c:pt>
                <c:pt idx="6">
                  <c:v>2.7798974358974361E-2</c:v>
                </c:pt>
                <c:pt idx="7">
                  <c:v>3.5425641025641025E-2</c:v>
                </c:pt>
                <c:pt idx="8">
                  <c:v>2.8701538461538466E-2</c:v>
                </c:pt>
                <c:pt idx="9">
                  <c:v>2.5813333333333334E-2</c:v>
                </c:pt>
                <c:pt idx="10">
                  <c:v>2.5632820512820516E-2</c:v>
                </c:pt>
                <c:pt idx="11">
                  <c:v>2.6941538461538461E-2</c:v>
                </c:pt>
                <c:pt idx="12">
                  <c:v>2.7934358974358975E-2</c:v>
                </c:pt>
                <c:pt idx="13">
                  <c:v>2.9468717948717946E-2</c:v>
                </c:pt>
                <c:pt idx="14">
                  <c:v>3.1273846153846152E-2</c:v>
                </c:pt>
                <c:pt idx="15">
                  <c:v>3.2627692307692309E-2</c:v>
                </c:pt>
                <c:pt idx="16">
                  <c:v>3.5290256410256411E-2</c:v>
                </c:pt>
                <c:pt idx="17">
                  <c:v>3.1770256410256409E-2</c:v>
                </c:pt>
                <c:pt idx="18">
                  <c:v>2.3917948717948716E-2</c:v>
                </c:pt>
                <c:pt idx="19">
                  <c:v>1.7870769230769232E-2</c:v>
                </c:pt>
                <c:pt idx="20">
                  <c:v>1.3042051282051282E-2</c:v>
                </c:pt>
                <c:pt idx="21">
                  <c:v>9.1610256410256403E-3</c:v>
                </c:pt>
                <c:pt idx="22">
                  <c:v>6.1825641025641028E-3</c:v>
                </c:pt>
                <c:pt idx="23">
                  <c:v>3.7907692307692308E-3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C-459E-96BD-0D22340039A7}"/>
            </c:ext>
          </c:extLst>
        </c:ser>
        <c:ser>
          <c:idx val="2"/>
          <c:order val="2"/>
          <c:tx>
            <c:strRef>
              <c:f>'PCS 115'!$D$4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115'!$D$5:$D$28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4.3E-3</c:v>
                </c:pt>
                <c:pt idx="2">
                  <c:v>3.3999999999999998E-3</c:v>
                </c:pt>
                <c:pt idx="3">
                  <c:v>3.5000000000000001E-3</c:v>
                </c:pt>
                <c:pt idx="4">
                  <c:v>5.7999999999999996E-3</c:v>
                </c:pt>
                <c:pt idx="5">
                  <c:v>1.61E-2</c:v>
                </c:pt>
                <c:pt idx="6">
                  <c:v>5.1200000000000002E-2</c:v>
                </c:pt>
                <c:pt idx="7">
                  <c:v>6.8000000000000005E-2</c:v>
                </c:pt>
                <c:pt idx="8">
                  <c:v>5.9400000000000001E-2</c:v>
                </c:pt>
                <c:pt idx="9">
                  <c:v>5.45E-2</c:v>
                </c:pt>
                <c:pt idx="10">
                  <c:v>5.4300000000000001E-2</c:v>
                </c:pt>
                <c:pt idx="11">
                  <c:v>5.7599999999999998E-2</c:v>
                </c:pt>
                <c:pt idx="12">
                  <c:v>6.1499999999999999E-2</c:v>
                </c:pt>
                <c:pt idx="13">
                  <c:v>6.6199999999999995E-2</c:v>
                </c:pt>
                <c:pt idx="14">
                  <c:v>7.0000000000000007E-2</c:v>
                </c:pt>
                <c:pt idx="15">
                  <c:v>7.5700000000000003E-2</c:v>
                </c:pt>
                <c:pt idx="16">
                  <c:v>8.3000000000000004E-2</c:v>
                </c:pt>
                <c:pt idx="17">
                  <c:v>7.6799999999999993E-2</c:v>
                </c:pt>
                <c:pt idx="18">
                  <c:v>5.62E-2</c:v>
                </c:pt>
                <c:pt idx="19">
                  <c:v>4.3299999999999998E-2</c:v>
                </c:pt>
                <c:pt idx="20">
                  <c:v>3.2500000000000001E-2</c:v>
                </c:pt>
                <c:pt idx="21">
                  <c:v>2.4199999999999999E-2</c:v>
                </c:pt>
                <c:pt idx="22">
                  <c:v>1.6E-2</c:v>
                </c:pt>
                <c:pt idx="23">
                  <c:v>1.03E-2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6C-459E-96BD-0D223400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115'!$H$5:$H$16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1.0900000000000001</c:v>
                </c:pt>
                <c:pt idx="3">
                  <c:v>1.04</c:v>
                </c:pt>
                <c:pt idx="4">
                  <c:v>1.07</c:v>
                </c:pt>
                <c:pt idx="5">
                  <c:v>0.95</c:v>
                </c:pt>
                <c:pt idx="6">
                  <c:v>0.9</c:v>
                </c:pt>
                <c:pt idx="7">
                  <c:v>1</c:v>
                </c:pt>
                <c:pt idx="8">
                  <c:v>1.05</c:v>
                </c:pt>
                <c:pt idx="9">
                  <c:v>1.05</c:v>
                </c:pt>
                <c:pt idx="10">
                  <c:v>0.97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7-4056-AE39-ED0DAEBA0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116'!$B$5:$B$28</c:f>
              <c:numCache>
                <c:formatCode>0.00%</c:formatCode>
                <c:ptCount val="24"/>
                <c:pt idx="0">
                  <c:v>2.149344978165939E-3</c:v>
                </c:pt>
                <c:pt idx="1">
                  <c:v>1.3550218340611354E-3</c:v>
                </c:pt>
                <c:pt idx="2">
                  <c:v>1.4017467248908298E-3</c:v>
                </c:pt>
                <c:pt idx="3">
                  <c:v>2.1026200873362445E-3</c:v>
                </c:pt>
                <c:pt idx="4">
                  <c:v>3.7379912663755462E-3</c:v>
                </c:pt>
                <c:pt idx="5">
                  <c:v>1.0186026200873362E-2</c:v>
                </c:pt>
                <c:pt idx="6">
                  <c:v>2.8875982532751091E-2</c:v>
                </c:pt>
                <c:pt idx="7">
                  <c:v>4.6631441048034933E-2</c:v>
                </c:pt>
                <c:pt idx="8">
                  <c:v>3.6819213973799128E-2</c:v>
                </c:pt>
                <c:pt idx="9">
                  <c:v>2.8595633187772921E-2</c:v>
                </c:pt>
                <c:pt idx="10">
                  <c:v>2.7287336244541483E-2</c:v>
                </c:pt>
                <c:pt idx="11">
                  <c:v>2.7614410480349346E-2</c:v>
                </c:pt>
                <c:pt idx="12">
                  <c:v>2.8455458515283843E-2</c:v>
                </c:pt>
                <c:pt idx="13">
                  <c:v>2.7707860262008732E-2</c:v>
                </c:pt>
                <c:pt idx="14">
                  <c:v>2.9436681222707425E-2</c:v>
                </c:pt>
                <c:pt idx="15">
                  <c:v>3.1165502183406111E-2</c:v>
                </c:pt>
                <c:pt idx="16">
                  <c:v>3.2520524017467245E-2</c:v>
                </c:pt>
                <c:pt idx="17">
                  <c:v>3.0417903930131007E-2</c:v>
                </c:pt>
                <c:pt idx="18">
                  <c:v>2.3409170305676852E-2</c:v>
                </c:pt>
                <c:pt idx="19">
                  <c:v>1.6680786026200874E-2</c:v>
                </c:pt>
                <c:pt idx="20">
                  <c:v>1.2568995633187773E-2</c:v>
                </c:pt>
                <c:pt idx="21">
                  <c:v>8.971179039301308E-3</c:v>
                </c:pt>
                <c:pt idx="22">
                  <c:v>5.7004366812227081E-3</c:v>
                </c:pt>
                <c:pt idx="23">
                  <c:v>3.5978165938864628E-3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0-4684-8620-E6B9CE37E316}"/>
            </c:ext>
          </c:extLst>
        </c:ser>
        <c:ser>
          <c:idx val="1"/>
          <c:order val="1"/>
          <c:tx>
            <c:strRef>
              <c:f>'PCS 116'!$C$4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116'!$C$5:$C$28</c:f>
              <c:numCache>
                <c:formatCode>0.00%</c:formatCode>
                <c:ptCount val="24"/>
                <c:pt idx="0">
                  <c:v>4.4751091703056764E-3</c:v>
                </c:pt>
                <c:pt idx="1">
                  <c:v>3.036681222707424E-3</c:v>
                </c:pt>
                <c:pt idx="2">
                  <c:v>2.6637554585152838E-3</c:v>
                </c:pt>
                <c:pt idx="3">
                  <c:v>1.7580786026200872E-3</c:v>
                </c:pt>
                <c:pt idx="4">
                  <c:v>2.0244541484716158E-3</c:v>
                </c:pt>
                <c:pt idx="5">
                  <c:v>4.6349344978165929E-3</c:v>
                </c:pt>
                <c:pt idx="6">
                  <c:v>1.3478602620087335E-2</c:v>
                </c:pt>
                <c:pt idx="7">
                  <c:v>2.109694323144105E-2</c:v>
                </c:pt>
                <c:pt idx="8">
                  <c:v>2.4399999999999998E-2</c:v>
                </c:pt>
                <c:pt idx="9">
                  <c:v>2.5625327510917027E-2</c:v>
                </c:pt>
                <c:pt idx="10">
                  <c:v>2.701048034934498E-2</c:v>
                </c:pt>
                <c:pt idx="11">
                  <c:v>2.9407860262008732E-2</c:v>
                </c:pt>
                <c:pt idx="12">
                  <c:v>3.3456768558951966E-2</c:v>
                </c:pt>
                <c:pt idx="13">
                  <c:v>3.5694323144104805E-2</c:v>
                </c:pt>
                <c:pt idx="14">
                  <c:v>3.8304803493449786E-2</c:v>
                </c:pt>
                <c:pt idx="15">
                  <c:v>4.3259388646288206E-2</c:v>
                </c:pt>
                <c:pt idx="16">
                  <c:v>5.0664628820960698E-2</c:v>
                </c:pt>
                <c:pt idx="17">
                  <c:v>5.2582532751091697E-2</c:v>
                </c:pt>
                <c:pt idx="18">
                  <c:v>3.6386899563318774E-2</c:v>
                </c:pt>
                <c:pt idx="19">
                  <c:v>2.685065502183406E-2</c:v>
                </c:pt>
                <c:pt idx="20">
                  <c:v>2.0777292576419214E-2</c:v>
                </c:pt>
                <c:pt idx="21">
                  <c:v>1.6089082969432313E-2</c:v>
                </c:pt>
                <c:pt idx="22">
                  <c:v>1.1507423580786028E-2</c:v>
                </c:pt>
                <c:pt idx="23">
                  <c:v>7.5117903930131012E-3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0-4684-8620-E6B9CE37E316}"/>
            </c:ext>
          </c:extLst>
        </c:ser>
        <c:ser>
          <c:idx val="2"/>
          <c:order val="2"/>
          <c:tx>
            <c:strRef>
              <c:f>'PCS 116'!$D$4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116'!$D$5:$D$28</c:f>
              <c:numCache>
                <c:formatCode>0.00%</c:formatCode>
                <c:ptCount val="24"/>
                <c:pt idx="0">
                  <c:v>6.6E-3</c:v>
                </c:pt>
                <c:pt idx="1">
                  <c:v>4.4000000000000003E-3</c:v>
                </c:pt>
                <c:pt idx="2">
                  <c:v>4.1000000000000003E-3</c:v>
                </c:pt>
                <c:pt idx="3">
                  <c:v>3.8999999999999998E-3</c:v>
                </c:pt>
                <c:pt idx="4">
                  <c:v>5.7999999999999996E-3</c:v>
                </c:pt>
                <c:pt idx="5">
                  <c:v>1.49E-2</c:v>
                </c:pt>
                <c:pt idx="6">
                  <c:v>4.24E-2</c:v>
                </c:pt>
                <c:pt idx="7">
                  <c:v>6.7799999999999999E-2</c:v>
                </c:pt>
                <c:pt idx="8">
                  <c:v>6.1199999999999997E-2</c:v>
                </c:pt>
                <c:pt idx="9">
                  <c:v>5.4199999999999998E-2</c:v>
                </c:pt>
                <c:pt idx="10">
                  <c:v>5.4300000000000001E-2</c:v>
                </c:pt>
                <c:pt idx="11">
                  <c:v>5.7000000000000002E-2</c:v>
                </c:pt>
                <c:pt idx="12">
                  <c:v>6.1899999999999997E-2</c:v>
                </c:pt>
                <c:pt idx="13">
                  <c:v>6.3399999999999998E-2</c:v>
                </c:pt>
                <c:pt idx="14">
                  <c:v>6.7799999999999999E-2</c:v>
                </c:pt>
                <c:pt idx="15">
                  <c:v>7.4399999999999994E-2</c:v>
                </c:pt>
                <c:pt idx="16">
                  <c:v>8.3099999999999993E-2</c:v>
                </c:pt>
                <c:pt idx="17">
                  <c:v>8.3000000000000004E-2</c:v>
                </c:pt>
                <c:pt idx="18">
                  <c:v>5.9799999999999999E-2</c:v>
                </c:pt>
                <c:pt idx="19">
                  <c:v>4.3499999999999997E-2</c:v>
                </c:pt>
                <c:pt idx="20">
                  <c:v>3.3300000000000003E-2</c:v>
                </c:pt>
                <c:pt idx="21">
                  <c:v>2.5000000000000001E-2</c:v>
                </c:pt>
                <c:pt idx="22">
                  <c:v>1.72E-2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0-4684-8620-E6B9CE37E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927-4BFD-83C5-E9F6C151C9F8}"/>
            </c:ext>
          </c:extLst>
        </c:ser>
        <c:ser>
          <c:idx val="1"/>
          <c:order val="1"/>
          <c:tx>
            <c:strRef>
              <c:f>'PCS 116'!$H$4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116'!$H$5:$H$16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1.08</c:v>
                </c:pt>
                <c:pt idx="2">
                  <c:v>1.1200000000000001</c:v>
                </c:pt>
                <c:pt idx="3">
                  <c:v>1.02</c:v>
                </c:pt>
                <c:pt idx="4">
                  <c:v>1</c:v>
                </c:pt>
                <c:pt idx="5">
                  <c:v>1.01</c:v>
                </c:pt>
                <c:pt idx="6">
                  <c:v>0.92</c:v>
                </c:pt>
                <c:pt idx="7">
                  <c:v>0.95</c:v>
                </c:pt>
                <c:pt idx="8">
                  <c:v>0.96</c:v>
                </c:pt>
                <c:pt idx="9">
                  <c:v>1</c:v>
                </c:pt>
                <c:pt idx="10">
                  <c:v>0.99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27-4BFD-83C5-E9F6C151C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117'!$B$5:$B$28</c:f>
              <c:numCache>
                <c:formatCode>0.00%</c:formatCode>
                <c:ptCount val="24"/>
                <c:pt idx="0">
                  <c:v>4.5174757281553398E-3</c:v>
                </c:pt>
                <c:pt idx="1">
                  <c:v>3.3640776699029127E-3</c:v>
                </c:pt>
                <c:pt idx="2">
                  <c:v>2.9315533980582525E-3</c:v>
                </c:pt>
                <c:pt idx="3">
                  <c:v>2.0184466019417474E-3</c:v>
                </c:pt>
                <c:pt idx="4">
                  <c:v>2.6432038834951453E-3</c:v>
                </c:pt>
                <c:pt idx="5">
                  <c:v>7.4970873786407762E-3</c:v>
                </c:pt>
                <c:pt idx="6">
                  <c:v>1.6724271844660195E-2</c:v>
                </c:pt>
                <c:pt idx="7">
                  <c:v>2.0761165048543688E-2</c:v>
                </c:pt>
                <c:pt idx="8">
                  <c:v>2.128980582524272E-2</c:v>
                </c:pt>
                <c:pt idx="9">
                  <c:v>2.1626213592233011E-2</c:v>
                </c:pt>
                <c:pt idx="10">
                  <c:v>2.32121359223301E-2</c:v>
                </c:pt>
                <c:pt idx="11">
                  <c:v>2.5759223300970874E-2</c:v>
                </c:pt>
                <c:pt idx="12">
                  <c:v>2.8786893203883494E-2</c:v>
                </c:pt>
                <c:pt idx="13">
                  <c:v>2.9555825242718447E-2</c:v>
                </c:pt>
                <c:pt idx="14">
                  <c:v>3.2487378640776693E-2</c:v>
                </c:pt>
                <c:pt idx="15">
                  <c:v>3.777378640776699E-2</c:v>
                </c:pt>
                <c:pt idx="16">
                  <c:v>4.2867961165048547E-2</c:v>
                </c:pt>
                <c:pt idx="17">
                  <c:v>4.4838349514563107E-2</c:v>
                </c:pt>
                <c:pt idx="18">
                  <c:v>3.3304368932038836E-2</c:v>
                </c:pt>
                <c:pt idx="19">
                  <c:v>2.4894174757281552E-2</c:v>
                </c:pt>
                <c:pt idx="20">
                  <c:v>1.9319417475728157E-2</c:v>
                </c:pt>
                <c:pt idx="21">
                  <c:v>1.6195631067961166E-2</c:v>
                </c:pt>
                <c:pt idx="22">
                  <c:v>1.1053398058252426E-2</c:v>
                </c:pt>
                <c:pt idx="23">
                  <c:v>7.2087378640776703E-3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7-47C3-ABF0-3C699C727ABE}"/>
            </c:ext>
          </c:extLst>
        </c:ser>
        <c:ser>
          <c:idx val="1"/>
          <c:order val="1"/>
          <c:tx>
            <c:strRef>
              <c:f>'PCS 117'!$C$4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117'!$C$5:$C$28</c:f>
              <c:numCache>
                <c:formatCode>0.00%</c:formatCode>
                <c:ptCount val="24"/>
                <c:pt idx="0">
                  <c:v>3.9995145631067965E-3</c:v>
                </c:pt>
                <c:pt idx="1">
                  <c:v>2.8567961165048539E-3</c:v>
                </c:pt>
                <c:pt idx="2">
                  <c:v>2.7009708737864078E-3</c:v>
                </c:pt>
                <c:pt idx="3">
                  <c:v>1.869902912621359E-3</c:v>
                </c:pt>
                <c:pt idx="4">
                  <c:v>3.1165048543689323E-3</c:v>
                </c:pt>
                <c:pt idx="5">
                  <c:v>9.6611650485436892E-3</c:v>
                </c:pt>
                <c:pt idx="6">
                  <c:v>3.5891747572815526E-2</c:v>
                </c:pt>
                <c:pt idx="7">
                  <c:v>4.3631067961165053E-2</c:v>
                </c:pt>
                <c:pt idx="8">
                  <c:v>3.5943689320388349E-2</c:v>
                </c:pt>
                <c:pt idx="9">
                  <c:v>2.9502912621359224E-2</c:v>
                </c:pt>
                <c:pt idx="10">
                  <c:v>2.9606796116504852E-2</c:v>
                </c:pt>
                <c:pt idx="11">
                  <c:v>2.9710679611650484E-2</c:v>
                </c:pt>
                <c:pt idx="12">
                  <c:v>3.1476699029126212E-2</c:v>
                </c:pt>
                <c:pt idx="13">
                  <c:v>3.1113106796116508E-2</c:v>
                </c:pt>
                <c:pt idx="14">
                  <c:v>3.1788349514563101E-2</c:v>
                </c:pt>
                <c:pt idx="15">
                  <c:v>3.3242718446601947E-2</c:v>
                </c:pt>
                <c:pt idx="16">
                  <c:v>3.3294660194174756E-2</c:v>
                </c:pt>
                <c:pt idx="17">
                  <c:v>3.2411650485436892E-2</c:v>
                </c:pt>
                <c:pt idx="18">
                  <c:v>2.8464077669902912E-2</c:v>
                </c:pt>
                <c:pt idx="19">
                  <c:v>2.3373786407766991E-2</c:v>
                </c:pt>
                <c:pt idx="20">
                  <c:v>1.7192718446601939E-2</c:v>
                </c:pt>
                <c:pt idx="21">
                  <c:v>1.3297087378640778E-2</c:v>
                </c:pt>
                <c:pt idx="22">
                  <c:v>9.141747572815535E-3</c:v>
                </c:pt>
                <c:pt idx="23">
                  <c:v>6.0771844660194177E-3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7-47C3-ABF0-3C699C727ABE}"/>
            </c:ext>
          </c:extLst>
        </c:ser>
        <c:ser>
          <c:idx val="2"/>
          <c:order val="2"/>
          <c:tx>
            <c:strRef>
              <c:f>'PCS 117'!$D$4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117'!$D$5:$D$28</c:f>
              <c:numCache>
                <c:formatCode>0.00%</c:formatCode>
                <c:ptCount val="24"/>
                <c:pt idx="0">
                  <c:v>8.5000000000000006E-3</c:v>
                </c:pt>
                <c:pt idx="1">
                  <c:v>6.1999999999999998E-3</c:v>
                </c:pt>
                <c:pt idx="2">
                  <c:v>5.5999999999999999E-3</c:v>
                </c:pt>
                <c:pt idx="3">
                  <c:v>3.8999999999999998E-3</c:v>
                </c:pt>
                <c:pt idx="4">
                  <c:v>5.7999999999999996E-3</c:v>
                </c:pt>
                <c:pt idx="5">
                  <c:v>1.72E-2</c:v>
                </c:pt>
                <c:pt idx="6">
                  <c:v>5.2499999999999998E-2</c:v>
                </c:pt>
                <c:pt idx="7">
                  <c:v>6.4299999999999996E-2</c:v>
                </c:pt>
                <c:pt idx="8">
                  <c:v>5.7200000000000001E-2</c:v>
                </c:pt>
                <c:pt idx="9">
                  <c:v>5.11E-2</c:v>
                </c:pt>
                <c:pt idx="10">
                  <c:v>5.28E-2</c:v>
                </c:pt>
                <c:pt idx="11">
                  <c:v>5.5500000000000001E-2</c:v>
                </c:pt>
                <c:pt idx="12">
                  <c:v>6.0299999999999999E-2</c:v>
                </c:pt>
                <c:pt idx="13">
                  <c:v>6.0699999999999997E-2</c:v>
                </c:pt>
                <c:pt idx="14">
                  <c:v>6.4299999999999996E-2</c:v>
                </c:pt>
                <c:pt idx="15">
                  <c:v>7.1099999999999997E-2</c:v>
                </c:pt>
                <c:pt idx="16">
                  <c:v>7.6200000000000004E-2</c:v>
                </c:pt>
                <c:pt idx="17">
                  <c:v>7.7299999999999994E-2</c:v>
                </c:pt>
                <c:pt idx="18">
                  <c:v>6.1800000000000001E-2</c:v>
                </c:pt>
                <c:pt idx="19">
                  <c:v>4.8300000000000003E-2</c:v>
                </c:pt>
                <c:pt idx="20">
                  <c:v>3.6499999999999998E-2</c:v>
                </c:pt>
                <c:pt idx="21">
                  <c:v>2.9499999999999998E-2</c:v>
                </c:pt>
                <c:pt idx="22">
                  <c:v>2.0199999999999999E-2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7-47C3-ABF0-3C699C727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173-47A1-ABA0-9BE2CB9D6F05}"/>
            </c:ext>
          </c:extLst>
        </c:ser>
        <c:ser>
          <c:idx val="1"/>
          <c:order val="1"/>
          <c:tx>
            <c:strRef>
              <c:f>'PCS 117'!$H$4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117'!$H$5:$H$16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1.07</c:v>
                </c:pt>
                <c:pt idx="3">
                  <c:v>1.04</c:v>
                </c:pt>
                <c:pt idx="4">
                  <c:v>1.01</c:v>
                </c:pt>
                <c:pt idx="5">
                  <c:v>0.98</c:v>
                </c:pt>
                <c:pt idx="6">
                  <c:v>0.93</c:v>
                </c:pt>
                <c:pt idx="7">
                  <c:v>0.97</c:v>
                </c:pt>
                <c:pt idx="8">
                  <c:v>0.98</c:v>
                </c:pt>
                <c:pt idx="9">
                  <c:v>1</c:v>
                </c:pt>
                <c:pt idx="10">
                  <c:v>0.98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3-47A1-ABA0-9BE2CB9D6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118'!$B$5:$B$28</c:f>
              <c:numCache>
                <c:formatCode>0.00%</c:formatCode>
                <c:ptCount val="24"/>
                <c:pt idx="0">
                  <c:v>3.7707182320441987E-3</c:v>
                </c:pt>
                <c:pt idx="1">
                  <c:v>2.5640883977900556E-3</c:v>
                </c:pt>
                <c:pt idx="2">
                  <c:v>2.1116022099447514E-3</c:v>
                </c:pt>
                <c:pt idx="3">
                  <c:v>2.011049723756906E-3</c:v>
                </c:pt>
                <c:pt idx="4">
                  <c:v>3.1674033149171272E-3</c:v>
                </c:pt>
                <c:pt idx="5">
                  <c:v>7.0889502762430936E-3</c:v>
                </c:pt>
                <c:pt idx="6">
                  <c:v>1.649060773480663E-2</c:v>
                </c:pt>
                <c:pt idx="7">
                  <c:v>1.9859116022099447E-2</c:v>
                </c:pt>
                <c:pt idx="8">
                  <c:v>2.3881215469613259E-2</c:v>
                </c:pt>
                <c:pt idx="9">
                  <c:v>2.4333701657458563E-2</c:v>
                </c:pt>
                <c:pt idx="10">
                  <c:v>2.6696685082872929E-2</c:v>
                </c:pt>
                <c:pt idx="11">
                  <c:v>2.8858563535911604E-2</c:v>
                </c:pt>
                <c:pt idx="12">
                  <c:v>3.2227071823204424E-2</c:v>
                </c:pt>
                <c:pt idx="13">
                  <c:v>3.2780110497237565E-2</c:v>
                </c:pt>
                <c:pt idx="14">
                  <c:v>3.4640331491712709E-2</c:v>
                </c:pt>
                <c:pt idx="15">
                  <c:v>3.9316022099447512E-2</c:v>
                </c:pt>
                <c:pt idx="16">
                  <c:v>4.3086740331491714E-2</c:v>
                </c:pt>
                <c:pt idx="17">
                  <c:v>4.4142541436464088E-2</c:v>
                </c:pt>
                <c:pt idx="18">
                  <c:v>3.6450276243093924E-2</c:v>
                </c:pt>
                <c:pt idx="19">
                  <c:v>2.6344751381215472E-2</c:v>
                </c:pt>
                <c:pt idx="20">
                  <c:v>2.0965193370165749E-2</c:v>
                </c:pt>
                <c:pt idx="21">
                  <c:v>1.5334254143646409E-2</c:v>
                </c:pt>
                <c:pt idx="22">
                  <c:v>1.0356906077348066E-2</c:v>
                </c:pt>
                <c:pt idx="23">
                  <c:v>6.3348066298342543E-3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D-436F-BFC0-6F38935D9D19}"/>
            </c:ext>
          </c:extLst>
        </c:ser>
        <c:ser>
          <c:idx val="1"/>
          <c:order val="1"/>
          <c:tx>
            <c:strRef>
              <c:f>'PCS 118'!$C$4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118'!$C$5:$C$28</c:f>
              <c:numCache>
                <c:formatCode>0.00%</c:formatCode>
                <c:ptCount val="24"/>
                <c:pt idx="0">
                  <c:v>2.1878453038674034E-3</c:v>
                </c:pt>
                <c:pt idx="1">
                  <c:v>1.5911602209944752E-3</c:v>
                </c:pt>
                <c:pt idx="2">
                  <c:v>1.4419889502762431E-3</c:v>
                </c:pt>
                <c:pt idx="3">
                  <c:v>2.4861878453038672E-3</c:v>
                </c:pt>
                <c:pt idx="4">
                  <c:v>6.2651933701657458E-3</c:v>
                </c:pt>
                <c:pt idx="5">
                  <c:v>2.058563535911602E-2</c:v>
                </c:pt>
                <c:pt idx="6">
                  <c:v>3.7292817679558013E-2</c:v>
                </c:pt>
                <c:pt idx="7">
                  <c:v>3.3911602209944748E-2</c:v>
                </c:pt>
                <c:pt idx="8">
                  <c:v>3.6000000000000004E-2</c:v>
                </c:pt>
                <c:pt idx="9">
                  <c:v>3.3265193370165744E-2</c:v>
                </c:pt>
                <c:pt idx="10">
                  <c:v>3.3762430939226519E-2</c:v>
                </c:pt>
                <c:pt idx="11">
                  <c:v>3.2966850828729279E-2</c:v>
                </c:pt>
                <c:pt idx="12">
                  <c:v>3.2966850828729279E-2</c:v>
                </c:pt>
                <c:pt idx="13">
                  <c:v>3.1375690607734805E-2</c:v>
                </c:pt>
                <c:pt idx="14">
                  <c:v>3.0430939226519335E-2</c:v>
                </c:pt>
                <c:pt idx="15">
                  <c:v>2.9734806629834257E-2</c:v>
                </c:pt>
                <c:pt idx="16">
                  <c:v>2.8790055248618787E-2</c:v>
                </c:pt>
                <c:pt idx="17">
                  <c:v>2.7596685082872927E-2</c:v>
                </c:pt>
                <c:pt idx="18">
                  <c:v>2.431491712707182E-2</c:v>
                </c:pt>
                <c:pt idx="19">
                  <c:v>1.8149171270718231E-2</c:v>
                </c:pt>
                <c:pt idx="20">
                  <c:v>1.3276243093922653E-2</c:v>
                </c:pt>
                <c:pt idx="21">
                  <c:v>9.1988950276243094E-3</c:v>
                </c:pt>
                <c:pt idx="22">
                  <c:v>5.9668508287292815E-3</c:v>
                </c:pt>
                <c:pt idx="23">
                  <c:v>3.5801104972375689E-3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6D-436F-BFC0-6F38935D9D19}"/>
            </c:ext>
          </c:extLst>
        </c:ser>
        <c:ser>
          <c:idx val="2"/>
          <c:order val="2"/>
          <c:tx>
            <c:strRef>
              <c:f>'PCS 118'!$D$4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118'!$D$5:$D$28</c:f>
              <c:numCache>
                <c:formatCode>0.00%</c:formatCode>
                <c:ptCount val="24"/>
                <c:pt idx="0">
                  <c:v>6.0000000000000001E-3</c:v>
                </c:pt>
                <c:pt idx="1">
                  <c:v>4.1999999999999997E-3</c:v>
                </c:pt>
                <c:pt idx="2">
                  <c:v>3.5999999999999999E-3</c:v>
                </c:pt>
                <c:pt idx="3">
                  <c:v>4.4999999999999997E-3</c:v>
                </c:pt>
                <c:pt idx="4">
                  <c:v>9.4000000000000004E-3</c:v>
                </c:pt>
                <c:pt idx="5">
                  <c:v>2.7699999999999999E-2</c:v>
                </c:pt>
                <c:pt idx="6">
                  <c:v>5.3699999999999998E-2</c:v>
                </c:pt>
                <c:pt idx="7">
                  <c:v>5.3699999999999998E-2</c:v>
                </c:pt>
                <c:pt idx="8">
                  <c:v>5.9900000000000002E-2</c:v>
                </c:pt>
                <c:pt idx="9">
                  <c:v>5.7599999999999998E-2</c:v>
                </c:pt>
                <c:pt idx="10">
                  <c:v>6.0499999999999998E-2</c:v>
                </c:pt>
                <c:pt idx="11">
                  <c:v>6.1800000000000001E-2</c:v>
                </c:pt>
                <c:pt idx="12">
                  <c:v>6.5199999999999994E-2</c:v>
                </c:pt>
                <c:pt idx="13">
                  <c:v>6.4199999999999993E-2</c:v>
                </c:pt>
                <c:pt idx="14">
                  <c:v>6.5100000000000005E-2</c:v>
                </c:pt>
                <c:pt idx="15">
                  <c:v>6.9000000000000006E-2</c:v>
                </c:pt>
                <c:pt idx="16">
                  <c:v>7.1900000000000006E-2</c:v>
                </c:pt>
                <c:pt idx="17">
                  <c:v>7.1800000000000003E-2</c:v>
                </c:pt>
                <c:pt idx="18">
                  <c:v>6.08E-2</c:v>
                </c:pt>
                <c:pt idx="19">
                  <c:v>4.4499999999999998E-2</c:v>
                </c:pt>
                <c:pt idx="20">
                  <c:v>3.4299999999999997E-2</c:v>
                </c:pt>
                <c:pt idx="21">
                  <c:v>2.46E-2</c:v>
                </c:pt>
                <c:pt idx="22">
                  <c:v>1.6299999999999999E-2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D-436F-BFC0-6F38935D9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9DF-45BD-9E08-A6F5B4393A65}"/>
            </c:ext>
          </c:extLst>
        </c:ser>
        <c:ser>
          <c:idx val="1"/>
          <c:order val="1"/>
          <c:cat>
            <c:strRef>
              <c:f>'PCS 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1.01</c:v>
                </c:pt>
                <c:pt idx="4">
                  <c:v>0.97</c:v>
                </c:pt>
                <c:pt idx="5">
                  <c:v>0.94</c:v>
                </c:pt>
                <c:pt idx="6">
                  <c:v>0.89</c:v>
                </c:pt>
                <c:pt idx="7">
                  <c:v>0.95</c:v>
                </c:pt>
                <c:pt idx="8">
                  <c:v>0.95</c:v>
                </c:pt>
                <c:pt idx="9">
                  <c:v>1.02</c:v>
                </c:pt>
                <c:pt idx="10">
                  <c:v>1.04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F-45BD-9E08-A6F5B4393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F83-499F-98EB-99AE582282FB}"/>
            </c:ext>
          </c:extLst>
        </c:ser>
        <c:ser>
          <c:idx val="1"/>
          <c:order val="1"/>
          <c:tx>
            <c:strRef>
              <c:f>'PCS 118'!$H$4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118'!$H$5:$H$16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1.06</c:v>
                </c:pt>
                <c:pt idx="2">
                  <c:v>1.08</c:v>
                </c:pt>
                <c:pt idx="3">
                  <c:v>1.04</c:v>
                </c:pt>
                <c:pt idx="4">
                  <c:v>0.98</c:v>
                </c:pt>
                <c:pt idx="5">
                  <c:v>0.91</c:v>
                </c:pt>
                <c:pt idx="6">
                  <c:v>0.96</c:v>
                </c:pt>
                <c:pt idx="7">
                  <c:v>0.98</c:v>
                </c:pt>
                <c:pt idx="8">
                  <c:v>0.98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3-499F-98EB-99AE58228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119'!$B$5:$B$28</c:f>
              <c:numCache>
                <c:formatCode>0.00%</c:formatCode>
                <c:ptCount val="24"/>
                <c:pt idx="0">
                  <c:v>2.8918032786885246E-3</c:v>
                </c:pt>
                <c:pt idx="1">
                  <c:v>2.1153005464480874E-3</c:v>
                </c:pt>
                <c:pt idx="2">
                  <c:v>1.8475409836065575E-3</c:v>
                </c:pt>
                <c:pt idx="3">
                  <c:v>9.1038251366120217E-4</c:v>
                </c:pt>
                <c:pt idx="4">
                  <c:v>9.3715846994535531E-4</c:v>
                </c:pt>
                <c:pt idx="5">
                  <c:v>2.0081967213114752E-3</c:v>
                </c:pt>
                <c:pt idx="6">
                  <c:v>4.9535519125683053E-3</c:v>
                </c:pt>
                <c:pt idx="7">
                  <c:v>9.0502732240437152E-3</c:v>
                </c:pt>
                <c:pt idx="8">
                  <c:v>1.1326229508196721E-2</c:v>
                </c:pt>
                <c:pt idx="9">
                  <c:v>1.3334426229508195E-2</c:v>
                </c:pt>
                <c:pt idx="10">
                  <c:v>1.5396174863387978E-2</c:v>
                </c:pt>
                <c:pt idx="11">
                  <c:v>1.7297267759562841E-2</c:v>
                </c:pt>
                <c:pt idx="12">
                  <c:v>1.906448087431694E-2</c:v>
                </c:pt>
                <c:pt idx="13">
                  <c:v>1.9680327868852456E-2</c:v>
                </c:pt>
                <c:pt idx="14">
                  <c:v>2.0671038251366122E-2</c:v>
                </c:pt>
                <c:pt idx="15">
                  <c:v>2.1661748633879783E-2</c:v>
                </c:pt>
                <c:pt idx="16">
                  <c:v>2.3321857923497266E-2</c:v>
                </c:pt>
                <c:pt idx="17">
                  <c:v>2.3482513661202187E-2</c:v>
                </c:pt>
                <c:pt idx="18">
                  <c:v>1.7270491803278689E-2</c:v>
                </c:pt>
                <c:pt idx="19">
                  <c:v>1.2691803278688523E-2</c:v>
                </c:pt>
                <c:pt idx="20">
                  <c:v>9.9874316939890708E-3</c:v>
                </c:pt>
                <c:pt idx="21">
                  <c:v>8.032786885245901E-3</c:v>
                </c:pt>
                <c:pt idx="22">
                  <c:v>5.7300546448087429E-3</c:v>
                </c:pt>
                <c:pt idx="23">
                  <c:v>4.1770491803278685E-3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5-4374-B0DD-887A276A8D0D}"/>
            </c:ext>
          </c:extLst>
        </c:ser>
        <c:ser>
          <c:idx val="1"/>
          <c:order val="1"/>
          <c:tx>
            <c:strRef>
              <c:f>'PCS 119'!$C$4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119'!$C$5:$C$28</c:f>
              <c:numCache>
                <c:formatCode>0.00%</c:formatCode>
                <c:ptCount val="24"/>
                <c:pt idx="0">
                  <c:v>5.9311475409836063E-3</c:v>
                </c:pt>
                <c:pt idx="1">
                  <c:v>4.6863387978142079E-3</c:v>
                </c:pt>
                <c:pt idx="2">
                  <c:v>4.7595628415300541E-3</c:v>
                </c:pt>
                <c:pt idx="3">
                  <c:v>3.8808743169398904E-3</c:v>
                </c:pt>
                <c:pt idx="4">
                  <c:v>6.6633879781420775E-3</c:v>
                </c:pt>
                <c:pt idx="5">
                  <c:v>1.6036065573770492E-2</c:v>
                </c:pt>
                <c:pt idx="6">
                  <c:v>4.3787978142076502E-2</c:v>
                </c:pt>
                <c:pt idx="7">
                  <c:v>6.1142076502732248E-2</c:v>
                </c:pt>
                <c:pt idx="8">
                  <c:v>5.4625136612021855E-2</c:v>
                </c:pt>
                <c:pt idx="9">
                  <c:v>4.7083060109289608E-2</c:v>
                </c:pt>
                <c:pt idx="10">
                  <c:v>4.5911475409836068E-2</c:v>
                </c:pt>
                <c:pt idx="11">
                  <c:v>4.6204371584699457E-2</c:v>
                </c:pt>
                <c:pt idx="12">
                  <c:v>4.796174863387978E-2</c:v>
                </c:pt>
                <c:pt idx="13">
                  <c:v>4.7375956284153004E-2</c:v>
                </c:pt>
                <c:pt idx="14">
                  <c:v>4.6277595628415304E-2</c:v>
                </c:pt>
                <c:pt idx="15">
                  <c:v>4.408087431693989E-2</c:v>
                </c:pt>
                <c:pt idx="16">
                  <c:v>4.356830601092896E-2</c:v>
                </c:pt>
                <c:pt idx="17">
                  <c:v>4.1151912568306012E-2</c:v>
                </c:pt>
                <c:pt idx="18">
                  <c:v>3.4854644808743174E-2</c:v>
                </c:pt>
                <c:pt idx="19">
                  <c:v>2.6507103825136616E-2</c:v>
                </c:pt>
                <c:pt idx="20">
                  <c:v>2.116174863387978E-2</c:v>
                </c:pt>
                <c:pt idx="21">
                  <c:v>1.6768306010928963E-2</c:v>
                </c:pt>
                <c:pt idx="22">
                  <c:v>1.2887431693989071E-2</c:v>
                </c:pt>
                <c:pt idx="23">
                  <c:v>8.8601092896174859E-3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5-4374-B0DD-887A276A8D0D}"/>
            </c:ext>
          </c:extLst>
        </c:ser>
        <c:ser>
          <c:idx val="2"/>
          <c:order val="2"/>
          <c:tx>
            <c:strRef>
              <c:f>'PCS 119'!$D$4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119'!$D$5:$D$28</c:f>
              <c:numCache>
                <c:formatCode>0.00%</c:formatCode>
                <c:ptCount val="24"/>
                <c:pt idx="0">
                  <c:v>8.8000000000000005E-3</c:v>
                </c:pt>
                <c:pt idx="1">
                  <c:v>6.7999999999999996E-3</c:v>
                </c:pt>
                <c:pt idx="2">
                  <c:v>6.6E-3</c:v>
                </c:pt>
                <c:pt idx="3">
                  <c:v>4.7999999999999996E-3</c:v>
                </c:pt>
                <c:pt idx="4">
                  <c:v>7.6E-3</c:v>
                </c:pt>
                <c:pt idx="5">
                  <c:v>1.8100000000000002E-2</c:v>
                </c:pt>
                <c:pt idx="6">
                  <c:v>4.8800000000000003E-2</c:v>
                </c:pt>
                <c:pt idx="7">
                  <c:v>7.0199999999999999E-2</c:v>
                </c:pt>
                <c:pt idx="8">
                  <c:v>6.6000000000000003E-2</c:v>
                </c:pt>
                <c:pt idx="9">
                  <c:v>6.0400000000000002E-2</c:v>
                </c:pt>
                <c:pt idx="10">
                  <c:v>6.13E-2</c:v>
                </c:pt>
                <c:pt idx="11">
                  <c:v>6.3500000000000001E-2</c:v>
                </c:pt>
                <c:pt idx="12">
                  <c:v>6.7000000000000004E-2</c:v>
                </c:pt>
                <c:pt idx="13">
                  <c:v>6.7000000000000004E-2</c:v>
                </c:pt>
                <c:pt idx="14">
                  <c:v>6.6900000000000001E-2</c:v>
                </c:pt>
                <c:pt idx="15">
                  <c:v>6.5699999999999995E-2</c:v>
                </c:pt>
                <c:pt idx="16">
                  <c:v>6.6900000000000001E-2</c:v>
                </c:pt>
                <c:pt idx="17">
                  <c:v>6.4600000000000005E-2</c:v>
                </c:pt>
                <c:pt idx="18">
                  <c:v>5.21E-2</c:v>
                </c:pt>
                <c:pt idx="19">
                  <c:v>3.9199999999999999E-2</c:v>
                </c:pt>
                <c:pt idx="20">
                  <c:v>3.1099999999999999E-2</c:v>
                </c:pt>
                <c:pt idx="21">
                  <c:v>2.47E-2</c:v>
                </c:pt>
                <c:pt idx="22">
                  <c:v>1.8599999999999998E-2</c:v>
                </c:pt>
                <c:pt idx="23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5-4374-B0DD-887A276A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6.67363937998316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B07-49B4-8B9C-AE403F216D35}"/>
            </c:ext>
          </c:extLst>
        </c:ser>
        <c:ser>
          <c:idx val="1"/>
          <c:order val="1"/>
          <c:tx>
            <c:strRef>
              <c:f>'PCS 119'!$H$4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119'!$H$5:$H$16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1.06</c:v>
                </c:pt>
                <c:pt idx="2">
                  <c:v>1.1399999999999999</c:v>
                </c:pt>
                <c:pt idx="3">
                  <c:v>1</c:v>
                </c:pt>
                <c:pt idx="4">
                  <c:v>0.98</c:v>
                </c:pt>
                <c:pt idx="5">
                  <c:v>0.97</c:v>
                </c:pt>
                <c:pt idx="6">
                  <c:v>0.92</c:v>
                </c:pt>
                <c:pt idx="7">
                  <c:v>0.95</c:v>
                </c:pt>
                <c:pt idx="8">
                  <c:v>0.95</c:v>
                </c:pt>
                <c:pt idx="9">
                  <c:v>0.99</c:v>
                </c:pt>
                <c:pt idx="10">
                  <c:v>0.98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7-49B4-8B9C-AE403F216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120'!$B$5:$B$28</c:f>
              <c:numCache>
                <c:formatCode>0.00%</c:formatCode>
                <c:ptCount val="24"/>
                <c:pt idx="0">
                  <c:v>8.7391304347826096E-4</c:v>
                </c:pt>
                <c:pt idx="1">
                  <c:v>4.8550724637681162E-4</c:v>
                </c:pt>
                <c:pt idx="2">
                  <c:v>3.3985507246376813E-4</c:v>
                </c:pt>
                <c:pt idx="3">
                  <c:v>3.8840579710144928E-4</c:v>
                </c:pt>
                <c:pt idx="4">
                  <c:v>1.0195652173913042E-3</c:v>
                </c:pt>
                <c:pt idx="5">
                  <c:v>1.796376811594203E-3</c:v>
                </c:pt>
                <c:pt idx="6">
                  <c:v>4.7579710144927531E-3</c:v>
                </c:pt>
                <c:pt idx="7">
                  <c:v>1.0972463768115941E-2</c:v>
                </c:pt>
                <c:pt idx="8">
                  <c:v>1.5487681159420289E-2</c:v>
                </c:pt>
                <c:pt idx="9">
                  <c:v>2.039130434782609E-2</c:v>
                </c:pt>
                <c:pt idx="10">
                  <c:v>2.646014492753623E-2</c:v>
                </c:pt>
                <c:pt idx="11">
                  <c:v>3.3111594202898553E-2</c:v>
                </c:pt>
                <c:pt idx="12">
                  <c:v>3.7918115942028985E-2</c:v>
                </c:pt>
                <c:pt idx="13">
                  <c:v>4.1073913043478259E-2</c:v>
                </c:pt>
                <c:pt idx="14">
                  <c:v>4.8744927536231886E-2</c:v>
                </c:pt>
                <c:pt idx="15">
                  <c:v>5.6124637681159419E-2</c:v>
                </c:pt>
                <c:pt idx="16">
                  <c:v>5.427971014492753E-2</c:v>
                </c:pt>
                <c:pt idx="17">
                  <c:v>4.8744927536231886E-2</c:v>
                </c:pt>
                <c:pt idx="18">
                  <c:v>3.282028985507246E-2</c:v>
                </c:pt>
                <c:pt idx="19">
                  <c:v>1.8206521739130434E-2</c:v>
                </c:pt>
                <c:pt idx="20">
                  <c:v>1.4128260869565217E-2</c:v>
                </c:pt>
                <c:pt idx="21">
                  <c:v>9.7586956521739116E-3</c:v>
                </c:pt>
                <c:pt idx="22">
                  <c:v>5.4862318840579703E-3</c:v>
                </c:pt>
                <c:pt idx="23">
                  <c:v>2.0876811594202896E-3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C-47CC-8660-490F136E79EC}"/>
            </c:ext>
          </c:extLst>
        </c:ser>
        <c:ser>
          <c:idx val="1"/>
          <c:order val="1"/>
          <c:tx>
            <c:strRef>
              <c:f>'PCS 120'!$C$4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120'!$C$5:$C$28</c:f>
              <c:numCache>
                <c:formatCode>0.00%</c:formatCode>
                <c:ptCount val="24"/>
                <c:pt idx="0">
                  <c:v>9.260869565217391E-4</c:v>
                </c:pt>
                <c:pt idx="1">
                  <c:v>5.659420289855073E-4</c:v>
                </c:pt>
                <c:pt idx="2">
                  <c:v>3.6014492753623186E-4</c:v>
                </c:pt>
                <c:pt idx="3">
                  <c:v>4.1159420289855076E-4</c:v>
                </c:pt>
                <c:pt idx="4">
                  <c:v>1.646376811594203E-3</c:v>
                </c:pt>
                <c:pt idx="5">
                  <c:v>7.7688405797101453E-3</c:v>
                </c:pt>
                <c:pt idx="6">
                  <c:v>3.8535507246376811E-2</c:v>
                </c:pt>
                <c:pt idx="7">
                  <c:v>5.8240579710144923E-2</c:v>
                </c:pt>
                <c:pt idx="8">
                  <c:v>5.8857971014492756E-2</c:v>
                </c:pt>
                <c:pt idx="9">
                  <c:v>5.4484782608695652E-2</c:v>
                </c:pt>
                <c:pt idx="10">
                  <c:v>4.5069565217391305E-2</c:v>
                </c:pt>
                <c:pt idx="11">
                  <c:v>4.0078985507246381E-2</c:v>
                </c:pt>
                <c:pt idx="12">
                  <c:v>3.6683333333333332E-2</c:v>
                </c:pt>
                <c:pt idx="13">
                  <c:v>3.3339130434782607E-2</c:v>
                </c:pt>
                <c:pt idx="14">
                  <c:v>2.9120289855072461E-2</c:v>
                </c:pt>
                <c:pt idx="15">
                  <c:v>2.6444927536231885E-2</c:v>
                </c:pt>
                <c:pt idx="16">
                  <c:v>2.2226086956521743E-2</c:v>
                </c:pt>
                <c:pt idx="17">
                  <c:v>1.8058695652173915E-2</c:v>
                </c:pt>
                <c:pt idx="18">
                  <c:v>1.4148550724637681E-2</c:v>
                </c:pt>
                <c:pt idx="19">
                  <c:v>1.0289855072463768E-2</c:v>
                </c:pt>
                <c:pt idx="20">
                  <c:v>7.2543478260869562E-3</c:v>
                </c:pt>
                <c:pt idx="21">
                  <c:v>5.2478260869565216E-3</c:v>
                </c:pt>
                <c:pt idx="22">
                  <c:v>3.1384057971014494E-3</c:v>
                </c:pt>
                <c:pt idx="23">
                  <c:v>1.646376811594203E-3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C-47CC-8660-490F136E79EC}"/>
            </c:ext>
          </c:extLst>
        </c:ser>
        <c:ser>
          <c:idx val="2"/>
          <c:order val="2"/>
          <c:tx>
            <c:strRef>
              <c:f>'PCS 120'!$D$4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120'!$D$5:$D$28</c:f>
              <c:numCache>
                <c:formatCode>0.00%</c:formatCode>
                <c:ptCount val="24"/>
                <c:pt idx="0">
                  <c:v>1.8E-3</c:v>
                </c:pt>
                <c:pt idx="1">
                  <c:v>1.1000000000000001E-3</c:v>
                </c:pt>
                <c:pt idx="2">
                  <c:v>6.9999999999999999E-4</c:v>
                </c:pt>
                <c:pt idx="3">
                  <c:v>8.0000000000000004E-4</c:v>
                </c:pt>
                <c:pt idx="4">
                  <c:v>2.7000000000000001E-3</c:v>
                </c:pt>
                <c:pt idx="5">
                  <c:v>9.4999999999999998E-3</c:v>
                </c:pt>
                <c:pt idx="6">
                  <c:v>4.3099999999999999E-2</c:v>
                </c:pt>
                <c:pt idx="7">
                  <c:v>6.9000000000000006E-2</c:v>
                </c:pt>
                <c:pt idx="8">
                  <c:v>7.3999999999999996E-2</c:v>
                </c:pt>
                <c:pt idx="9">
                  <c:v>7.4800000000000005E-2</c:v>
                </c:pt>
                <c:pt idx="10">
                  <c:v>7.1300000000000002E-2</c:v>
                </c:pt>
                <c:pt idx="11">
                  <c:v>7.2999999999999995E-2</c:v>
                </c:pt>
                <c:pt idx="12">
                  <c:v>7.4499999999999997E-2</c:v>
                </c:pt>
                <c:pt idx="13">
                  <c:v>7.4399999999999994E-2</c:v>
                </c:pt>
                <c:pt idx="14">
                  <c:v>7.8E-2</c:v>
                </c:pt>
                <c:pt idx="15">
                  <c:v>8.2799999999999999E-2</c:v>
                </c:pt>
                <c:pt idx="16">
                  <c:v>7.6700000000000004E-2</c:v>
                </c:pt>
                <c:pt idx="17">
                  <c:v>6.7000000000000004E-2</c:v>
                </c:pt>
                <c:pt idx="18">
                  <c:v>4.7100000000000003E-2</c:v>
                </c:pt>
                <c:pt idx="19">
                  <c:v>2.8500000000000001E-2</c:v>
                </c:pt>
                <c:pt idx="20">
                  <c:v>2.1399999999999999E-2</c:v>
                </c:pt>
                <c:pt idx="21">
                  <c:v>1.4999999999999999E-2</c:v>
                </c:pt>
                <c:pt idx="22">
                  <c:v>8.6999999999999994E-3</c:v>
                </c:pt>
                <c:pt idx="23">
                  <c:v>3.7000000000000002E-3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C-47CC-8660-490F136E7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BD3-4541-B2EE-7ADEE9482E7A}"/>
            </c:ext>
          </c:extLst>
        </c:ser>
        <c:ser>
          <c:idx val="1"/>
          <c:order val="1"/>
          <c:tx>
            <c:strRef>
              <c:f>'PCS 120'!$H$4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120'!$H$5:$H$16</c:f>
              <c:numCache>
                <c:formatCode>0.00</c:formatCode>
                <c:ptCount val="12"/>
                <c:pt idx="2" formatCode="General">
                  <c:v>1.19</c:v>
                </c:pt>
                <c:pt idx="3" formatCode="General">
                  <c:v>1.0900000000000001</c:v>
                </c:pt>
                <c:pt idx="4" formatCode="General">
                  <c:v>1.04</c:v>
                </c:pt>
                <c:pt idx="5" formatCode="General">
                  <c:v>1.01</c:v>
                </c:pt>
                <c:pt idx="6" formatCode="General">
                  <c:v>1</c:v>
                </c:pt>
                <c:pt idx="7" formatCode="General">
                  <c:v>0.98</c:v>
                </c:pt>
                <c:pt idx="8" formatCode="General">
                  <c:v>0.98</c:v>
                </c:pt>
                <c:pt idx="9" formatCode="General">
                  <c:v>1.03</c:v>
                </c:pt>
                <c:pt idx="10" formatCode="General">
                  <c:v>1.03</c:v>
                </c:pt>
                <c:pt idx="11" formatCode="General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3-4541-B2EE-7ADEE9482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121'!$B$5:$B$28</c:f>
              <c:numCache>
                <c:formatCode>0.00%</c:formatCode>
                <c:ptCount val="24"/>
                <c:pt idx="0">
                  <c:v>2.8916363636363636E-3</c:v>
                </c:pt>
                <c:pt idx="1">
                  <c:v>2.0654545454545457E-3</c:v>
                </c:pt>
                <c:pt idx="2">
                  <c:v>2.2720000000000001E-3</c:v>
                </c:pt>
                <c:pt idx="3">
                  <c:v>3.562909090909091E-3</c:v>
                </c:pt>
                <c:pt idx="4">
                  <c:v>7.3839999999999999E-3</c:v>
                </c:pt>
                <c:pt idx="5">
                  <c:v>1.9312000000000003E-2</c:v>
                </c:pt>
                <c:pt idx="6">
                  <c:v>4.0328000000000003E-2</c:v>
                </c:pt>
                <c:pt idx="7">
                  <c:v>3.6610181818181819E-2</c:v>
                </c:pt>
                <c:pt idx="8">
                  <c:v>3.4286545454545451E-2</c:v>
                </c:pt>
                <c:pt idx="9">
                  <c:v>3.5215999999999997E-2</c:v>
                </c:pt>
                <c:pt idx="10">
                  <c:v>3.5009454545454545E-2</c:v>
                </c:pt>
                <c:pt idx="11">
                  <c:v>3.3460363636363635E-2</c:v>
                </c:pt>
                <c:pt idx="12">
                  <c:v>3.2582545454545461E-2</c:v>
                </c:pt>
                <c:pt idx="13">
                  <c:v>3.1498181818181814E-2</c:v>
                </c:pt>
                <c:pt idx="14">
                  <c:v>3.1549818181818179E-2</c:v>
                </c:pt>
                <c:pt idx="15">
                  <c:v>2.9639272727272729E-2</c:v>
                </c:pt>
                <c:pt idx="16">
                  <c:v>2.9742545454545452E-2</c:v>
                </c:pt>
                <c:pt idx="17">
                  <c:v>2.907127272727273E-2</c:v>
                </c:pt>
                <c:pt idx="18">
                  <c:v>2.5921454545454546E-2</c:v>
                </c:pt>
                <c:pt idx="19">
                  <c:v>1.802109090909091E-2</c:v>
                </c:pt>
                <c:pt idx="20">
                  <c:v>1.3322181818181818E-2</c:v>
                </c:pt>
                <c:pt idx="21">
                  <c:v>1.0378909090909091E-2</c:v>
                </c:pt>
                <c:pt idx="22">
                  <c:v>7.435636363636363E-3</c:v>
                </c:pt>
                <c:pt idx="23">
                  <c:v>4.7505454545454543E-3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B-4FAD-8D6C-476846C7620B}"/>
            </c:ext>
          </c:extLst>
        </c:ser>
        <c:ser>
          <c:idx val="1"/>
          <c:order val="1"/>
          <c:tx>
            <c:strRef>
              <c:f>'PCS 121'!$C$4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121'!$C$5:$C$28</c:f>
              <c:numCache>
                <c:formatCode>0.00%</c:formatCode>
                <c:ptCount val="24"/>
                <c:pt idx="0">
                  <c:v>4.207636363636363E-3</c:v>
                </c:pt>
                <c:pt idx="1">
                  <c:v>2.7083636363636364E-3</c:v>
                </c:pt>
                <c:pt idx="2">
                  <c:v>2.2730909090909091E-3</c:v>
                </c:pt>
                <c:pt idx="3">
                  <c:v>1.4992727272727271E-3</c:v>
                </c:pt>
                <c:pt idx="4">
                  <c:v>1.7410909090909089E-3</c:v>
                </c:pt>
                <c:pt idx="5">
                  <c:v>3.8207272727272729E-3</c:v>
                </c:pt>
                <c:pt idx="6">
                  <c:v>1.2913090909090909E-2</c:v>
                </c:pt>
                <c:pt idx="7">
                  <c:v>2.1521818181818184E-2</c:v>
                </c:pt>
                <c:pt idx="8">
                  <c:v>2.2053818181818181E-2</c:v>
                </c:pt>
                <c:pt idx="9">
                  <c:v>2.1425090909090908E-2</c:v>
                </c:pt>
                <c:pt idx="10">
                  <c:v>2.3408000000000002E-2</c:v>
                </c:pt>
                <c:pt idx="11">
                  <c:v>2.592290909090909E-2</c:v>
                </c:pt>
                <c:pt idx="12">
                  <c:v>2.9114909090909091E-2</c:v>
                </c:pt>
                <c:pt idx="13">
                  <c:v>3.0952727272727274E-2</c:v>
                </c:pt>
                <c:pt idx="14">
                  <c:v>3.4338181818181816E-2</c:v>
                </c:pt>
                <c:pt idx="15">
                  <c:v>4.0673818181818179E-2</c:v>
                </c:pt>
                <c:pt idx="16">
                  <c:v>4.5074909090909096E-2</c:v>
                </c:pt>
                <c:pt idx="17">
                  <c:v>4.5993818181818184E-2</c:v>
                </c:pt>
                <c:pt idx="18">
                  <c:v>3.4434909090909092E-2</c:v>
                </c:pt>
                <c:pt idx="19">
                  <c:v>2.5632727272727272E-2</c:v>
                </c:pt>
                <c:pt idx="20">
                  <c:v>2.0022545454545456E-2</c:v>
                </c:pt>
                <c:pt idx="21">
                  <c:v>1.5863272727272729E-2</c:v>
                </c:pt>
                <c:pt idx="22">
                  <c:v>1.0978545454545456E-2</c:v>
                </c:pt>
                <c:pt idx="23">
                  <c:v>7.0127272727272738E-3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B-4FAD-8D6C-476846C7620B}"/>
            </c:ext>
          </c:extLst>
        </c:ser>
        <c:ser>
          <c:idx val="2"/>
          <c:order val="2"/>
          <c:tx>
            <c:strRef>
              <c:f>'PCS 121'!$D$4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121'!$D$5:$D$28</c:f>
              <c:numCache>
                <c:formatCode>0.00%</c:formatCode>
                <c:ptCount val="24"/>
                <c:pt idx="0">
                  <c:v>7.1000000000000004E-3</c:v>
                </c:pt>
                <c:pt idx="1">
                  <c:v>4.7999999999999996E-3</c:v>
                </c:pt>
                <c:pt idx="2">
                  <c:v>4.4999999999999997E-3</c:v>
                </c:pt>
                <c:pt idx="3">
                  <c:v>5.1000000000000004E-3</c:v>
                </c:pt>
                <c:pt idx="4">
                  <c:v>9.1000000000000004E-3</c:v>
                </c:pt>
                <c:pt idx="5">
                  <c:v>2.3199999999999998E-2</c:v>
                </c:pt>
                <c:pt idx="6">
                  <c:v>5.33E-2</c:v>
                </c:pt>
                <c:pt idx="7">
                  <c:v>5.8200000000000002E-2</c:v>
                </c:pt>
                <c:pt idx="8">
                  <c:v>5.6300000000000003E-2</c:v>
                </c:pt>
                <c:pt idx="9">
                  <c:v>5.6599999999999998E-2</c:v>
                </c:pt>
                <c:pt idx="10">
                  <c:v>5.8500000000000003E-2</c:v>
                </c:pt>
                <c:pt idx="11">
                  <c:v>5.9400000000000001E-2</c:v>
                </c:pt>
                <c:pt idx="12">
                  <c:v>6.1699999999999998E-2</c:v>
                </c:pt>
                <c:pt idx="13">
                  <c:v>6.2399999999999997E-2</c:v>
                </c:pt>
                <c:pt idx="14">
                  <c:v>6.59E-2</c:v>
                </c:pt>
                <c:pt idx="15">
                  <c:v>7.0300000000000001E-2</c:v>
                </c:pt>
                <c:pt idx="16">
                  <c:v>7.4800000000000005E-2</c:v>
                </c:pt>
                <c:pt idx="17">
                  <c:v>7.51E-2</c:v>
                </c:pt>
                <c:pt idx="18">
                  <c:v>6.0299999999999999E-2</c:v>
                </c:pt>
                <c:pt idx="19">
                  <c:v>4.3700000000000003E-2</c:v>
                </c:pt>
                <c:pt idx="20">
                  <c:v>3.3300000000000003E-2</c:v>
                </c:pt>
                <c:pt idx="21">
                  <c:v>2.6200000000000001E-2</c:v>
                </c:pt>
                <c:pt idx="22">
                  <c:v>1.84E-2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B-4FAD-8D6C-476846C7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1296"/>
        <c:axId val="71912832"/>
      </c:lineChart>
      <c:catAx>
        <c:axId val="719112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1912832"/>
        <c:crosses val="autoZero"/>
        <c:auto val="1"/>
        <c:lblAlgn val="ctr"/>
        <c:lblOffset val="100"/>
        <c:noMultiLvlLbl val="0"/>
      </c:catAx>
      <c:valAx>
        <c:axId val="71912832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719112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33" l="0.25" r="0.25" t="0.75000000000000233" header="0.30000000000000032" footer="0.30000000000000032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86447148651872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92"/>
          <c:w val="0.81524141593508959"/>
          <c:h val="0.47196940795718645"/>
        </c:manualLayout>
      </c:layout>
      <c:lineChart>
        <c:grouping val="standard"/>
        <c:varyColors val="0"/>
        <c:ser>
          <c:idx val="0"/>
          <c:order val="0"/>
          <c:tx>
            <c:strRef>
              <c:f>'PCS 121'!$G$4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8F9-4486-B33C-9DA283D5683D}"/>
            </c:ext>
          </c:extLst>
        </c:ser>
        <c:ser>
          <c:idx val="1"/>
          <c:order val="1"/>
          <c:tx>
            <c:strRef>
              <c:f>'PCS 121'!$H$4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121'!$H$5:$H$16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1.07</c:v>
                </c:pt>
                <c:pt idx="3">
                  <c:v>1.02</c:v>
                </c:pt>
                <c:pt idx="4">
                  <c:v>1.01</c:v>
                </c:pt>
                <c:pt idx="5">
                  <c:v>0.98</c:v>
                </c:pt>
                <c:pt idx="6">
                  <c:v>0.95</c:v>
                </c:pt>
                <c:pt idx="7">
                  <c:v>0.96</c:v>
                </c:pt>
                <c:pt idx="8">
                  <c:v>0.96</c:v>
                </c:pt>
                <c:pt idx="9">
                  <c:v>0.99</c:v>
                </c:pt>
                <c:pt idx="10">
                  <c:v>0.98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F9-4486-B33C-9DA283D56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39424"/>
        <c:axId val="72041216"/>
      </c:lineChart>
      <c:catAx>
        <c:axId val="720394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041216"/>
        <c:crosses val="autoZero"/>
        <c:auto val="1"/>
        <c:lblAlgn val="ctr"/>
        <c:lblOffset val="100"/>
        <c:noMultiLvlLbl val="0"/>
      </c:catAx>
      <c:valAx>
        <c:axId val="7204121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039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122'!$B$5:$B$28</c:f>
              <c:numCache>
                <c:formatCode>0.00%</c:formatCode>
                <c:ptCount val="24"/>
                <c:pt idx="0">
                  <c:v>2.6717213114754099E-3</c:v>
                </c:pt>
                <c:pt idx="1">
                  <c:v>1.8147540983606558E-3</c:v>
                </c:pt>
                <c:pt idx="2">
                  <c:v>1.7643442622950821E-3</c:v>
                </c:pt>
                <c:pt idx="3">
                  <c:v>2.2684426229508193E-3</c:v>
                </c:pt>
                <c:pt idx="4">
                  <c:v>4.3352459016393445E-3</c:v>
                </c:pt>
                <c:pt idx="5">
                  <c:v>1.3257786885245901E-2</c:v>
                </c:pt>
                <c:pt idx="6">
                  <c:v>4.07311475409836E-2</c:v>
                </c:pt>
                <c:pt idx="7">
                  <c:v>5.0309016393442624E-2</c:v>
                </c:pt>
                <c:pt idx="8">
                  <c:v>4.6326639344262288E-2</c:v>
                </c:pt>
                <c:pt idx="9">
                  <c:v>3.8210655737704921E-2</c:v>
                </c:pt>
                <c:pt idx="10">
                  <c:v>3.4984426229508196E-2</c:v>
                </c:pt>
                <c:pt idx="11">
                  <c:v>3.3270491803278693E-2</c:v>
                </c:pt>
                <c:pt idx="12">
                  <c:v>3.1052459016393447E-2</c:v>
                </c:pt>
                <c:pt idx="13">
                  <c:v>2.9842622950819676E-2</c:v>
                </c:pt>
                <c:pt idx="14">
                  <c:v>2.8179098360655734E-2</c:v>
                </c:pt>
                <c:pt idx="15">
                  <c:v>2.7271721311475414E-2</c:v>
                </c:pt>
                <c:pt idx="16">
                  <c:v>2.6112295081967211E-2</c:v>
                </c:pt>
                <c:pt idx="17">
                  <c:v>2.5053688524590167E-2</c:v>
                </c:pt>
                <c:pt idx="18">
                  <c:v>2.1272950819672135E-2</c:v>
                </c:pt>
                <c:pt idx="19">
                  <c:v>1.4518032786885246E-2</c:v>
                </c:pt>
                <c:pt idx="20">
                  <c:v>1.0888524590163935E-2</c:v>
                </c:pt>
                <c:pt idx="21">
                  <c:v>8.9729508196721309E-3</c:v>
                </c:pt>
                <c:pt idx="22">
                  <c:v>6.7549180327868847E-3</c:v>
                </c:pt>
                <c:pt idx="23">
                  <c:v>4.1336065573770496E-3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3-406C-8C99-C824A4D76260}"/>
            </c:ext>
          </c:extLst>
        </c:ser>
        <c:ser>
          <c:idx val="1"/>
          <c:order val="1"/>
          <c:tx>
            <c:strRef>
              <c:f>'PCS 122'!$C$4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122'!$C$5:$C$28</c:f>
              <c:numCache>
                <c:formatCode>0.00%</c:formatCode>
                <c:ptCount val="24"/>
                <c:pt idx="0">
                  <c:v>3.5704918032786886E-3</c:v>
                </c:pt>
                <c:pt idx="1">
                  <c:v>2.380327868852459E-3</c:v>
                </c:pt>
                <c:pt idx="2">
                  <c:v>1.8348360655737707E-3</c:v>
                </c:pt>
                <c:pt idx="3">
                  <c:v>1.1901639344262295E-3</c:v>
                </c:pt>
                <c:pt idx="4">
                  <c:v>1.3885245901639346E-3</c:v>
                </c:pt>
                <c:pt idx="5">
                  <c:v>2.975409836065574E-3</c:v>
                </c:pt>
                <c:pt idx="6">
                  <c:v>8.827049180327869E-3</c:v>
                </c:pt>
                <c:pt idx="7">
                  <c:v>1.785245901639344E-2</c:v>
                </c:pt>
                <c:pt idx="8">
                  <c:v>2.0381557377049178E-2</c:v>
                </c:pt>
                <c:pt idx="9">
                  <c:v>2.1323770491803277E-2</c:v>
                </c:pt>
                <c:pt idx="10">
                  <c:v>2.4051229508196721E-2</c:v>
                </c:pt>
                <c:pt idx="11">
                  <c:v>2.8117622950819675E-2</c:v>
                </c:pt>
                <c:pt idx="12">
                  <c:v>3.1440163934426231E-2</c:v>
                </c:pt>
                <c:pt idx="13">
                  <c:v>3.3374180327868853E-2</c:v>
                </c:pt>
                <c:pt idx="14">
                  <c:v>3.8184426229508191E-2</c:v>
                </c:pt>
                <c:pt idx="15">
                  <c:v>4.6267622950819667E-2</c:v>
                </c:pt>
                <c:pt idx="16">
                  <c:v>5.2466393442622952E-2</c:v>
                </c:pt>
                <c:pt idx="17">
                  <c:v>4.8350409836065575E-2</c:v>
                </c:pt>
                <c:pt idx="18">
                  <c:v>3.5506557377049178E-2</c:v>
                </c:pt>
                <c:pt idx="19">
                  <c:v>2.6233196721311476E-2</c:v>
                </c:pt>
                <c:pt idx="20">
                  <c:v>1.9141803278688526E-2</c:v>
                </c:pt>
                <c:pt idx="21">
                  <c:v>1.4480327868852458E-2</c:v>
                </c:pt>
                <c:pt idx="22">
                  <c:v>1.0165983606557377E-2</c:v>
                </c:pt>
                <c:pt idx="23">
                  <c:v>6.3971311475409841E-3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3-406C-8C99-C824A4D76260}"/>
            </c:ext>
          </c:extLst>
        </c:ser>
        <c:ser>
          <c:idx val="2"/>
          <c:order val="2"/>
          <c:tx>
            <c:strRef>
              <c:f>'PCS 122'!$D$4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122'!$D$5:$D$28</c:f>
              <c:numCache>
                <c:formatCode>0.00%</c:formatCode>
                <c:ptCount val="24"/>
                <c:pt idx="0">
                  <c:v>6.1999999999999998E-3</c:v>
                </c:pt>
                <c:pt idx="1">
                  <c:v>4.1999999999999997E-3</c:v>
                </c:pt>
                <c:pt idx="2">
                  <c:v>3.5999999999999999E-3</c:v>
                </c:pt>
                <c:pt idx="3">
                  <c:v>3.3999999999999998E-3</c:v>
                </c:pt>
                <c:pt idx="4">
                  <c:v>5.7000000000000002E-3</c:v>
                </c:pt>
                <c:pt idx="5">
                  <c:v>1.6299999999999999E-2</c:v>
                </c:pt>
                <c:pt idx="6">
                  <c:v>4.9500000000000002E-2</c:v>
                </c:pt>
                <c:pt idx="7">
                  <c:v>6.8099999999999994E-2</c:v>
                </c:pt>
                <c:pt idx="8">
                  <c:v>6.6600000000000006E-2</c:v>
                </c:pt>
                <c:pt idx="9">
                  <c:v>5.9499999999999997E-2</c:v>
                </c:pt>
                <c:pt idx="10">
                  <c:v>5.8999999999999997E-2</c:v>
                </c:pt>
                <c:pt idx="11">
                  <c:v>6.1400000000000003E-2</c:v>
                </c:pt>
                <c:pt idx="12">
                  <c:v>6.25E-2</c:v>
                </c:pt>
                <c:pt idx="13">
                  <c:v>6.3299999999999995E-2</c:v>
                </c:pt>
                <c:pt idx="14">
                  <c:v>6.6400000000000001E-2</c:v>
                </c:pt>
                <c:pt idx="15">
                  <c:v>7.3599999999999999E-2</c:v>
                </c:pt>
                <c:pt idx="16">
                  <c:v>7.8600000000000003E-2</c:v>
                </c:pt>
                <c:pt idx="17">
                  <c:v>7.3400000000000007E-2</c:v>
                </c:pt>
                <c:pt idx="18">
                  <c:v>5.6800000000000003E-2</c:v>
                </c:pt>
                <c:pt idx="19">
                  <c:v>4.0800000000000003E-2</c:v>
                </c:pt>
                <c:pt idx="20">
                  <c:v>0.03</c:v>
                </c:pt>
                <c:pt idx="21">
                  <c:v>2.3400000000000001E-2</c:v>
                </c:pt>
                <c:pt idx="22">
                  <c:v>1.6899999999999998E-2</c:v>
                </c:pt>
                <c:pt idx="23">
                  <c:v>1.06E-2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3-406C-8C99-C824A4D76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571958343916686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122'!$F$5:$F$16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  <c:pt idx="6">
                  <c:v>October</c:v>
                </c:pt>
                <c:pt idx="7">
                  <c:v>November</c:v>
                </c:pt>
                <c:pt idx="8">
                  <c:v>December</c:v>
                </c:pt>
              </c:strCache>
            </c:strRef>
          </c:cat>
          <c:val>
            <c:numRef>
              <c:f>'PCS 122'!$G$5:$G$16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A43-4C24-BFD9-596B76BB9BBA}"/>
            </c:ext>
          </c:extLst>
        </c:ser>
        <c:ser>
          <c:idx val="1"/>
          <c:order val="1"/>
          <c:tx>
            <c:strRef>
              <c:f>'PCS 122'!$H$4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122'!$F$5:$F$16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July</c:v>
                </c:pt>
                <c:pt idx="4">
                  <c:v>August</c:v>
                </c:pt>
                <c:pt idx="5">
                  <c:v>September</c:v>
                </c:pt>
                <c:pt idx="6">
                  <c:v>October</c:v>
                </c:pt>
                <c:pt idx="7">
                  <c:v>November</c:v>
                </c:pt>
                <c:pt idx="8">
                  <c:v>December</c:v>
                </c:pt>
              </c:strCache>
            </c:strRef>
          </c:cat>
          <c:val>
            <c:numRef>
              <c:f>'PCS 122'!$H$5:$H$16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1.1000000000000001</c:v>
                </c:pt>
                <c:pt idx="2">
                  <c:v>1.1100000000000001</c:v>
                </c:pt>
                <c:pt idx="3">
                  <c:v>0.95</c:v>
                </c:pt>
                <c:pt idx="4">
                  <c:v>0.94</c:v>
                </c:pt>
                <c:pt idx="5">
                  <c:v>0.95</c:v>
                </c:pt>
                <c:pt idx="6">
                  <c:v>1</c:v>
                </c:pt>
                <c:pt idx="7">
                  <c:v>0.98</c:v>
                </c:pt>
                <c:pt idx="8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3-4C24-BFD9-596B76BB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123'!$B$5:$B$28</c:f>
              <c:numCache>
                <c:formatCode>0.00%</c:formatCode>
                <c:ptCount val="24"/>
                <c:pt idx="0">
                  <c:v>3.7200000000000002E-3</c:v>
                </c:pt>
                <c:pt idx="1">
                  <c:v>3.1248000000000001E-3</c:v>
                </c:pt>
                <c:pt idx="2">
                  <c:v>2.0831999999999999E-3</c:v>
                </c:pt>
                <c:pt idx="3">
                  <c:v>1.24E-3</c:v>
                </c:pt>
                <c:pt idx="4">
                  <c:v>1.6368000000000001E-3</c:v>
                </c:pt>
                <c:pt idx="5">
                  <c:v>4.1168000000000003E-3</c:v>
                </c:pt>
                <c:pt idx="6">
                  <c:v>1.1408E-2</c:v>
                </c:pt>
                <c:pt idx="7">
                  <c:v>2.3014400000000001E-2</c:v>
                </c:pt>
                <c:pt idx="8">
                  <c:v>2.3708800000000002E-2</c:v>
                </c:pt>
                <c:pt idx="9">
                  <c:v>2.1476799999999997E-2</c:v>
                </c:pt>
                <c:pt idx="10">
                  <c:v>2.3609600000000001E-2</c:v>
                </c:pt>
                <c:pt idx="11">
                  <c:v>2.7875199999999999E-2</c:v>
                </c:pt>
                <c:pt idx="12">
                  <c:v>3.4174400000000001E-2</c:v>
                </c:pt>
                <c:pt idx="13">
                  <c:v>3.5513599999999999E-2</c:v>
                </c:pt>
                <c:pt idx="14">
                  <c:v>3.7447999999999995E-2</c:v>
                </c:pt>
                <c:pt idx="15">
                  <c:v>4.1564799999999999E-2</c:v>
                </c:pt>
                <c:pt idx="16">
                  <c:v>4.4392000000000001E-2</c:v>
                </c:pt>
                <c:pt idx="17">
                  <c:v>4.4342399999999997E-2</c:v>
                </c:pt>
                <c:pt idx="18">
                  <c:v>3.3331199999999998E-2</c:v>
                </c:pt>
                <c:pt idx="19">
                  <c:v>2.6833600000000003E-2</c:v>
                </c:pt>
                <c:pt idx="20">
                  <c:v>1.9740800000000003E-2</c:v>
                </c:pt>
                <c:pt idx="21">
                  <c:v>1.5127999999999999E-2</c:v>
                </c:pt>
                <c:pt idx="22">
                  <c:v>1.01184E-2</c:v>
                </c:pt>
                <c:pt idx="23">
                  <c:v>6.3487999999999999E-3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1-4056-88DB-33B4B054AF17}"/>
            </c:ext>
          </c:extLst>
        </c:ser>
        <c:ser>
          <c:idx val="1"/>
          <c:order val="1"/>
          <c:tx>
            <c:strRef>
              <c:f>'PCS 123'!$C$4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123'!$C$5:$C$28</c:f>
              <c:numCache>
                <c:formatCode>0.00%</c:formatCode>
                <c:ptCount val="24"/>
                <c:pt idx="0">
                  <c:v>3.9312000000000001E-3</c:v>
                </c:pt>
                <c:pt idx="1">
                  <c:v>2.6711999999999999E-3</c:v>
                </c:pt>
                <c:pt idx="2">
                  <c:v>2.016E-3</c:v>
                </c:pt>
                <c:pt idx="3">
                  <c:v>1.3608000000000001E-3</c:v>
                </c:pt>
                <c:pt idx="4">
                  <c:v>2.3687999999999999E-3</c:v>
                </c:pt>
                <c:pt idx="5">
                  <c:v>5.4432000000000005E-3</c:v>
                </c:pt>
                <c:pt idx="6">
                  <c:v>1.54728E-2</c:v>
                </c:pt>
                <c:pt idx="7">
                  <c:v>2.4897599999999999E-2</c:v>
                </c:pt>
                <c:pt idx="8">
                  <c:v>2.8425599999999999E-2</c:v>
                </c:pt>
                <c:pt idx="9">
                  <c:v>2.6964000000000002E-2</c:v>
                </c:pt>
                <c:pt idx="10">
                  <c:v>2.8072800000000002E-2</c:v>
                </c:pt>
                <c:pt idx="11">
                  <c:v>3.2356799999999998E-2</c:v>
                </c:pt>
                <c:pt idx="12">
                  <c:v>3.6791999999999998E-2</c:v>
                </c:pt>
                <c:pt idx="13">
                  <c:v>3.5330399999999998E-2</c:v>
                </c:pt>
                <c:pt idx="14">
                  <c:v>3.5078399999999996E-2</c:v>
                </c:pt>
                <c:pt idx="15">
                  <c:v>3.6993600000000001E-2</c:v>
                </c:pt>
                <c:pt idx="16">
                  <c:v>3.9261600000000001E-2</c:v>
                </c:pt>
                <c:pt idx="17">
                  <c:v>4.0622400000000003E-2</c:v>
                </c:pt>
                <c:pt idx="18">
                  <c:v>3.2003999999999998E-2</c:v>
                </c:pt>
                <c:pt idx="19">
                  <c:v>2.52E-2</c:v>
                </c:pt>
                <c:pt idx="20">
                  <c:v>1.85472E-2</c:v>
                </c:pt>
                <c:pt idx="21">
                  <c:v>1.42632E-2</c:v>
                </c:pt>
                <c:pt idx="22">
                  <c:v>9.4751999999999996E-3</c:v>
                </c:pt>
                <c:pt idx="23">
                  <c:v>6.5015999999999997E-3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1-4056-88DB-33B4B054AF17}"/>
            </c:ext>
          </c:extLst>
        </c:ser>
        <c:ser>
          <c:idx val="2"/>
          <c:order val="2"/>
          <c:tx>
            <c:strRef>
              <c:f>'PCS 123'!$D$4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123'!$D$5:$D$28</c:f>
              <c:numCache>
                <c:formatCode>0.00%</c:formatCode>
                <c:ptCount val="24"/>
                <c:pt idx="0">
                  <c:v>7.6E-3</c:v>
                </c:pt>
                <c:pt idx="1">
                  <c:v>5.7999999999999996E-3</c:v>
                </c:pt>
                <c:pt idx="2">
                  <c:v>4.1000000000000003E-3</c:v>
                </c:pt>
                <c:pt idx="3">
                  <c:v>2.5999999999999999E-3</c:v>
                </c:pt>
                <c:pt idx="4">
                  <c:v>4.0000000000000001E-3</c:v>
                </c:pt>
                <c:pt idx="5">
                  <c:v>9.5999999999999992E-3</c:v>
                </c:pt>
                <c:pt idx="6">
                  <c:v>2.69E-2</c:v>
                </c:pt>
                <c:pt idx="7">
                  <c:v>4.7899999999999998E-2</c:v>
                </c:pt>
                <c:pt idx="8">
                  <c:v>5.21E-2</c:v>
                </c:pt>
                <c:pt idx="9">
                  <c:v>4.8500000000000001E-2</c:v>
                </c:pt>
                <c:pt idx="10">
                  <c:v>5.1700000000000003E-2</c:v>
                </c:pt>
                <c:pt idx="11">
                  <c:v>6.0199999999999997E-2</c:v>
                </c:pt>
                <c:pt idx="12">
                  <c:v>7.0999999999999994E-2</c:v>
                </c:pt>
                <c:pt idx="13">
                  <c:v>7.0900000000000005E-2</c:v>
                </c:pt>
                <c:pt idx="14">
                  <c:v>7.2599999999999998E-2</c:v>
                </c:pt>
                <c:pt idx="15">
                  <c:v>7.8600000000000003E-2</c:v>
                </c:pt>
                <c:pt idx="16">
                  <c:v>8.3699999999999997E-2</c:v>
                </c:pt>
                <c:pt idx="17">
                  <c:v>8.5000000000000006E-2</c:v>
                </c:pt>
                <c:pt idx="18">
                  <c:v>6.5299999999999997E-2</c:v>
                </c:pt>
                <c:pt idx="19">
                  <c:v>5.1999999999999998E-2</c:v>
                </c:pt>
                <c:pt idx="20">
                  <c:v>3.8300000000000001E-2</c:v>
                </c:pt>
                <c:pt idx="21">
                  <c:v>2.9399999999999999E-2</c:v>
                </c:pt>
                <c:pt idx="22">
                  <c:v>1.9599999999999999E-2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91-4056-88DB-33B4B054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10'!$B$5:$B$28</c:f>
              <c:numCache>
                <c:formatCode>0.00%</c:formatCode>
                <c:ptCount val="24"/>
                <c:pt idx="0">
                  <c:v>3.6968085106382979E-3</c:v>
                </c:pt>
                <c:pt idx="1">
                  <c:v>3.0067375886524824E-3</c:v>
                </c:pt>
                <c:pt idx="2">
                  <c:v>2.1195035460992908E-3</c:v>
                </c:pt>
                <c:pt idx="3">
                  <c:v>2.6124113475177306E-3</c:v>
                </c:pt>
                <c:pt idx="4">
                  <c:v>3.8939716312056745E-3</c:v>
                </c:pt>
                <c:pt idx="5">
                  <c:v>8.0343971631205678E-3</c:v>
                </c:pt>
                <c:pt idx="6">
                  <c:v>1.7547517730496454E-2</c:v>
                </c:pt>
                <c:pt idx="7">
                  <c:v>2.6074822695035464E-2</c:v>
                </c:pt>
                <c:pt idx="8">
                  <c:v>2.6962056737588651E-2</c:v>
                </c:pt>
                <c:pt idx="9">
                  <c:v>2.7504255319148935E-2</c:v>
                </c:pt>
                <c:pt idx="10">
                  <c:v>2.932801418439716E-2</c:v>
                </c:pt>
                <c:pt idx="11">
                  <c:v>3.2137588652482271E-2</c:v>
                </c:pt>
                <c:pt idx="12">
                  <c:v>3.4306382978723404E-2</c:v>
                </c:pt>
                <c:pt idx="13">
                  <c:v>3.1447517730496449E-2</c:v>
                </c:pt>
                <c:pt idx="14">
                  <c:v>3.2334751773049647E-2</c:v>
                </c:pt>
                <c:pt idx="15">
                  <c:v>3.5982269503546098E-2</c:v>
                </c:pt>
                <c:pt idx="16">
                  <c:v>3.9728368794326244E-2</c:v>
                </c:pt>
                <c:pt idx="17">
                  <c:v>4.1157801418439721E-2</c:v>
                </c:pt>
                <c:pt idx="18">
                  <c:v>3.0806737588652482E-2</c:v>
                </c:pt>
                <c:pt idx="19">
                  <c:v>2.1885106382978727E-2</c:v>
                </c:pt>
                <c:pt idx="20">
                  <c:v>1.6906737588652482E-2</c:v>
                </c:pt>
                <c:pt idx="21">
                  <c:v>1.1632624113475178E-2</c:v>
                </c:pt>
                <c:pt idx="22">
                  <c:v>8.3301418439716297E-3</c:v>
                </c:pt>
                <c:pt idx="23">
                  <c:v>5.3726950354609929E-3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A-48D7-A4BC-0F484280915B}"/>
            </c:ext>
          </c:extLst>
        </c:ser>
        <c:ser>
          <c:idx val="1"/>
          <c:order val="1"/>
          <c:tx>
            <c:strRef>
              <c:f>'PCS 10'!$C$4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10'!$C$5:$C$28</c:f>
              <c:numCache>
                <c:formatCode>0.00%</c:formatCode>
                <c:ptCount val="24"/>
                <c:pt idx="0">
                  <c:v>5.3751773049645398E-3</c:v>
                </c:pt>
                <c:pt idx="1">
                  <c:v>4.2595744680851057E-3</c:v>
                </c:pt>
                <c:pt idx="2">
                  <c:v>2.6875886524822699E-3</c:v>
                </c:pt>
                <c:pt idx="3">
                  <c:v>2.7890070921985813E-3</c:v>
                </c:pt>
                <c:pt idx="4">
                  <c:v>3.498936170212766E-3</c:v>
                </c:pt>
                <c:pt idx="5">
                  <c:v>1.059822695035461E-2</c:v>
                </c:pt>
                <c:pt idx="6">
                  <c:v>2.7281560283687945E-2</c:v>
                </c:pt>
                <c:pt idx="7">
                  <c:v>3.2859574468085108E-2</c:v>
                </c:pt>
                <c:pt idx="8">
                  <c:v>3.1084751773049646E-2</c:v>
                </c:pt>
                <c:pt idx="9">
                  <c:v>2.875212765957447E-2</c:v>
                </c:pt>
                <c:pt idx="10">
                  <c:v>2.7585815602836877E-2</c:v>
                </c:pt>
                <c:pt idx="11">
                  <c:v>2.86E-2</c:v>
                </c:pt>
                <c:pt idx="12">
                  <c:v>3.2453900709219857E-2</c:v>
                </c:pt>
                <c:pt idx="13">
                  <c:v>3.2758156028368797E-2</c:v>
                </c:pt>
                <c:pt idx="14">
                  <c:v>3.306241134751773E-2</c:v>
                </c:pt>
                <c:pt idx="15">
                  <c:v>3.2555319148936168E-2</c:v>
                </c:pt>
                <c:pt idx="16">
                  <c:v>3.3113120567375885E-2</c:v>
                </c:pt>
                <c:pt idx="17">
                  <c:v>3.3214539007092203E-2</c:v>
                </c:pt>
                <c:pt idx="18">
                  <c:v>2.7991489361702128E-2</c:v>
                </c:pt>
                <c:pt idx="19">
                  <c:v>2.3275531914893618E-2</c:v>
                </c:pt>
                <c:pt idx="20">
                  <c:v>1.987801418439716E-2</c:v>
                </c:pt>
                <c:pt idx="21">
                  <c:v>1.5009929078014185E-2</c:v>
                </c:pt>
                <c:pt idx="22">
                  <c:v>1.0902482269503546E-2</c:v>
                </c:pt>
                <c:pt idx="23">
                  <c:v>7.4542553191489355E-3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A-48D7-A4BC-0F484280915B}"/>
            </c:ext>
          </c:extLst>
        </c:ser>
        <c:ser>
          <c:idx val="2"/>
          <c:order val="2"/>
          <c:tx>
            <c:strRef>
              <c:f>'PCS 10'!$D$4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10'!$D$5:$D$28</c:f>
              <c:numCache>
                <c:formatCode>0.00%</c:formatCode>
                <c:ptCount val="24"/>
                <c:pt idx="0">
                  <c:v>8.9999999999999993E-3</c:v>
                </c:pt>
                <c:pt idx="1">
                  <c:v>7.3000000000000001E-3</c:v>
                </c:pt>
                <c:pt idx="2">
                  <c:v>4.7999999999999996E-3</c:v>
                </c:pt>
                <c:pt idx="3">
                  <c:v>5.4000000000000003E-3</c:v>
                </c:pt>
                <c:pt idx="4">
                  <c:v>7.4000000000000003E-3</c:v>
                </c:pt>
                <c:pt idx="5">
                  <c:v>1.8700000000000001E-2</c:v>
                </c:pt>
                <c:pt idx="6">
                  <c:v>4.48E-2</c:v>
                </c:pt>
                <c:pt idx="7">
                  <c:v>5.8900000000000001E-2</c:v>
                </c:pt>
                <c:pt idx="8">
                  <c:v>5.8000000000000003E-2</c:v>
                </c:pt>
                <c:pt idx="9">
                  <c:v>5.6300000000000003E-2</c:v>
                </c:pt>
                <c:pt idx="10">
                  <c:v>5.6899999999999999E-2</c:v>
                </c:pt>
                <c:pt idx="11">
                  <c:v>6.0699999999999997E-2</c:v>
                </c:pt>
                <c:pt idx="12">
                  <c:v>6.6799999999999998E-2</c:v>
                </c:pt>
                <c:pt idx="13">
                  <c:v>6.4199999999999993E-2</c:v>
                </c:pt>
                <c:pt idx="14">
                  <c:v>6.54E-2</c:v>
                </c:pt>
                <c:pt idx="15">
                  <c:v>6.8500000000000005E-2</c:v>
                </c:pt>
                <c:pt idx="16">
                  <c:v>7.2900000000000006E-2</c:v>
                </c:pt>
                <c:pt idx="17">
                  <c:v>7.4399999999999994E-2</c:v>
                </c:pt>
                <c:pt idx="18">
                  <c:v>5.8799999999999998E-2</c:v>
                </c:pt>
                <c:pt idx="19">
                  <c:v>4.5199999999999997E-2</c:v>
                </c:pt>
                <c:pt idx="20">
                  <c:v>3.6799999999999999E-2</c:v>
                </c:pt>
                <c:pt idx="21">
                  <c:v>2.6700000000000002E-2</c:v>
                </c:pt>
                <c:pt idx="22">
                  <c:v>1.9199999999999998E-2</c:v>
                </c:pt>
                <c:pt idx="23">
                  <c:v>1.29E-2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3A-48D7-A4BC-0F4842809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123'!$F$5:$F$16</c:f>
              <c:strCache>
                <c:ptCount val="11"/>
                <c:pt idx="0">
                  <c:v>February</c:v>
                </c:pt>
                <c:pt idx="1">
                  <c:v>March</c:v>
                </c:pt>
                <c:pt idx="2">
                  <c:v>April</c:v>
                </c:pt>
                <c:pt idx="3">
                  <c:v>May</c:v>
                </c:pt>
                <c:pt idx="4">
                  <c:v>June</c:v>
                </c:pt>
                <c:pt idx="5">
                  <c:v>July</c:v>
                </c:pt>
                <c:pt idx="6">
                  <c:v>August</c:v>
                </c:pt>
                <c:pt idx="7">
                  <c:v>September</c:v>
                </c:pt>
                <c:pt idx="8">
                  <c:v>October</c:v>
                </c:pt>
                <c:pt idx="9">
                  <c:v>November</c:v>
                </c:pt>
                <c:pt idx="10">
                  <c:v>December</c:v>
                </c:pt>
              </c:strCache>
            </c:strRef>
          </c:cat>
          <c:val>
            <c:numRef>
              <c:f>'PCS 123'!$H$5:$H$16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1.08</c:v>
                </c:pt>
                <c:pt idx="2">
                  <c:v>1.02</c:v>
                </c:pt>
                <c:pt idx="3">
                  <c:v>1.02</c:v>
                </c:pt>
                <c:pt idx="4">
                  <c:v>0.96</c:v>
                </c:pt>
                <c:pt idx="5">
                  <c:v>0.91</c:v>
                </c:pt>
                <c:pt idx="6">
                  <c:v>0.94</c:v>
                </c:pt>
                <c:pt idx="7">
                  <c:v>0.97</c:v>
                </c:pt>
                <c:pt idx="8">
                  <c:v>0.98</c:v>
                </c:pt>
                <c:pt idx="9">
                  <c:v>0.99</c:v>
                </c:pt>
                <c:pt idx="10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2D-40B6-ADD5-3EA14FBF8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'PCS124'!$B$4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'PCS124'!$B$5:$B$28</c:f>
              <c:numCache>
                <c:formatCode>0.00%</c:formatCode>
                <c:ptCount val="24"/>
                <c:pt idx="0">
                  <c:v>4.3437262357414446E-3</c:v>
                </c:pt>
                <c:pt idx="1">
                  <c:v>3.1543726235741449E-3</c:v>
                </c:pt>
                <c:pt idx="2">
                  <c:v>3.0509505703422051E-3</c:v>
                </c:pt>
                <c:pt idx="3">
                  <c:v>1.861596958174905E-3</c:v>
                </c:pt>
                <c:pt idx="4">
                  <c:v>2.8441064638783267E-3</c:v>
                </c:pt>
                <c:pt idx="5">
                  <c:v>6.7224334600760449E-3</c:v>
                </c:pt>
                <c:pt idx="6">
                  <c:v>1.603041825095057E-2</c:v>
                </c:pt>
                <c:pt idx="7">
                  <c:v>2.6320912547528517E-2</c:v>
                </c:pt>
                <c:pt idx="8">
                  <c:v>2.5493536121672999E-2</c:v>
                </c:pt>
                <c:pt idx="9">
                  <c:v>2.4200760456273764E-2</c:v>
                </c:pt>
                <c:pt idx="10">
                  <c:v>2.5028136882129279E-2</c:v>
                </c:pt>
                <c:pt idx="11">
                  <c:v>2.8234220532319394E-2</c:v>
                </c:pt>
                <c:pt idx="12">
                  <c:v>3.2991634980988588E-2</c:v>
                </c:pt>
                <c:pt idx="13">
                  <c:v>3.3457034220532318E-2</c:v>
                </c:pt>
                <c:pt idx="14">
                  <c:v>3.4904942965779472E-2</c:v>
                </c:pt>
                <c:pt idx="15">
                  <c:v>3.9196958174904949E-2</c:v>
                </c:pt>
                <c:pt idx="16">
                  <c:v>4.3540684410646381E-2</c:v>
                </c:pt>
                <c:pt idx="17">
                  <c:v>4.4936882129277572E-2</c:v>
                </c:pt>
                <c:pt idx="18">
                  <c:v>3.3612167300380226E-2</c:v>
                </c:pt>
                <c:pt idx="19">
                  <c:v>2.8234220532319394E-2</c:v>
                </c:pt>
                <c:pt idx="20">
                  <c:v>2.2080608365019013E-2</c:v>
                </c:pt>
                <c:pt idx="21">
                  <c:v>1.7323193916349809E-2</c:v>
                </c:pt>
                <c:pt idx="22">
                  <c:v>1.1790114068441064E-2</c:v>
                </c:pt>
                <c:pt idx="23">
                  <c:v>7.8600760456273757E-3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A-4A99-8851-9B32555A8D19}"/>
            </c:ext>
          </c:extLst>
        </c:ser>
        <c:ser>
          <c:idx val="1"/>
          <c:order val="1"/>
          <c:tx>
            <c:strRef>
              <c:f>'PCS124'!$C$4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'PCS124'!$C$5:$C$28</c:f>
              <c:numCache>
                <c:formatCode>0.00%</c:formatCode>
                <c:ptCount val="24"/>
                <c:pt idx="0">
                  <c:v>3.4285171102661598E-3</c:v>
                </c:pt>
                <c:pt idx="1">
                  <c:v>2.2695817490494298E-3</c:v>
                </c:pt>
                <c:pt idx="2">
                  <c:v>1.7866920152091255E-3</c:v>
                </c:pt>
                <c:pt idx="3">
                  <c:v>1.6901140684410648E-3</c:v>
                </c:pt>
                <c:pt idx="4">
                  <c:v>2.8007604562737642E-3</c:v>
                </c:pt>
                <c:pt idx="5">
                  <c:v>6.5190114068441061E-3</c:v>
                </c:pt>
                <c:pt idx="6">
                  <c:v>1.9508745247148285E-2</c:v>
                </c:pt>
                <c:pt idx="7">
                  <c:v>3.4961216730038026E-2</c:v>
                </c:pt>
                <c:pt idx="8">
                  <c:v>3.3319391634980988E-2</c:v>
                </c:pt>
                <c:pt idx="9">
                  <c:v>3.0760076045627381E-2</c:v>
                </c:pt>
                <c:pt idx="10">
                  <c:v>3.0518631178707227E-2</c:v>
                </c:pt>
                <c:pt idx="11">
                  <c:v>3.0035741444866919E-2</c:v>
                </c:pt>
                <c:pt idx="12">
                  <c:v>3.1580988593155897E-2</c:v>
                </c:pt>
                <c:pt idx="13">
                  <c:v>3.1339543726235743E-2</c:v>
                </c:pt>
                <c:pt idx="14">
                  <c:v>3.1677566539923957E-2</c:v>
                </c:pt>
                <c:pt idx="15">
                  <c:v>3.2257034220532319E-2</c:v>
                </c:pt>
                <c:pt idx="16">
                  <c:v>3.2884790874524714E-2</c:v>
                </c:pt>
                <c:pt idx="17">
                  <c:v>3.1629277566539923E-2</c:v>
                </c:pt>
                <c:pt idx="18">
                  <c:v>2.7379847908745248E-2</c:v>
                </c:pt>
                <c:pt idx="19">
                  <c:v>2.1681749049429658E-2</c:v>
                </c:pt>
                <c:pt idx="20">
                  <c:v>1.6418250950570343E-2</c:v>
                </c:pt>
                <c:pt idx="21">
                  <c:v>1.2941444866920152E-2</c:v>
                </c:pt>
                <c:pt idx="22">
                  <c:v>9.3197718631178716E-3</c:v>
                </c:pt>
                <c:pt idx="23">
                  <c:v>6.1326996197718624E-3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A-4A99-8851-9B32555A8D19}"/>
            </c:ext>
          </c:extLst>
        </c:ser>
        <c:ser>
          <c:idx val="2"/>
          <c:order val="2"/>
          <c:tx>
            <c:strRef>
              <c:f>'PCS124'!$D$4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'PCS124'!$D$5:$D$28</c:f>
              <c:numCache>
                <c:formatCode>0.00%</c:formatCode>
                <c:ptCount val="24"/>
                <c:pt idx="0">
                  <c:v>7.7999999999999996E-3</c:v>
                </c:pt>
                <c:pt idx="1">
                  <c:v>5.4000000000000003E-3</c:v>
                </c:pt>
                <c:pt idx="2">
                  <c:v>4.7999999999999996E-3</c:v>
                </c:pt>
                <c:pt idx="3">
                  <c:v>3.5999999999999999E-3</c:v>
                </c:pt>
                <c:pt idx="4">
                  <c:v>5.7000000000000002E-3</c:v>
                </c:pt>
                <c:pt idx="5">
                  <c:v>1.3299999999999999E-2</c:v>
                </c:pt>
                <c:pt idx="6">
                  <c:v>3.5700000000000003E-2</c:v>
                </c:pt>
                <c:pt idx="7">
                  <c:v>6.1499999999999999E-2</c:v>
                </c:pt>
                <c:pt idx="8">
                  <c:v>5.8999999999999997E-2</c:v>
                </c:pt>
                <c:pt idx="9">
                  <c:v>5.5100000000000003E-2</c:v>
                </c:pt>
                <c:pt idx="10">
                  <c:v>5.5599999999999997E-2</c:v>
                </c:pt>
                <c:pt idx="11">
                  <c:v>5.8299999999999998E-2</c:v>
                </c:pt>
                <c:pt idx="12">
                  <c:v>6.4500000000000002E-2</c:v>
                </c:pt>
                <c:pt idx="13">
                  <c:v>6.4799999999999996E-2</c:v>
                </c:pt>
                <c:pt idx="14">
                  <c:v>6.6500000000000004E-2</c:v>
                </c:pt>
                <c:pt idx="15">
                  <c:v>7.1300000000000002E-2</c:v>
                </c:pt>
                <c:pt idx="16">
                  <c:v>7.6200000000000004E-2</c:v>
                </c:pt>
                <c:pt idx="17">
                  <c:v>7.6399999999999996E-2</c:v>
                </c:pt>
                <c:pt idx="18">
                  <c:v>6.0999999999999999E-2</c:v>
                </c:pt>
                <c:pt idx="19">
                  <c:v>4.9799999999999997E-2</c:v>
                </c:pt>
                <c:pt idx="20">
                  <c:v>3.85E-2</c:v>
                </c:pt>
                <c:pt idx="21">
                  <c:v>3.0200000000000001E-2</c:v>
                </c:pt>
                <c:pt idx="22">
                  <c:v>2.1100000000000001E-2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A-4A99-8851-9B32555A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'PCS124'!$H$4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'PCS124'!$F$5:$F$16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'PCS124'!$H$5:$H$16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1.04</c:v>
                </c:pt>
                <c:pt idx="2">
                  <c:v>1.03</c:v>
                </c:pt>
                <c:pt idx="3">
                  <c:v>1</c:v>
                </c:pt>
                <c:pt idx="4">
                  <c:v>1</c:v>
                </c:pt>
                <c:pt idx="5">
                  <c:v>0.96</c:v>
                </c:pt>
                <c:pt idx="6">
                  <c:v>0.91</c:v>
                </c:pt>
                <c:pt idx="8">
                  <c:v>0.97</c:v>
                </c:pt>
                <c:pt idx="9">
                  <c:v>0.98</c:v>
                </c:pt>
                <c:pt idx="10">
                  <c:v>0.97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1-4698-AA75-FB0149AAC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125'!$B$5:$B$28</c:f>
              <c:numCache>
                <c:formatCode>0.00%</c:formatCode>
                <c:ptCount val="24"/>
                <c:pt idx="0">
                  <c:v>2.5259689922480619E-3</c:v>
                </c:pt>
                <c:pt idx="1">
                  <c:v>2.0620155038759691E-3</c:v>
                </c:pt>
                <c:pt idx="2">
                  <c:v>1.3403100775193797E-3</c:v>
                </c:pt>
                <c:pt idx="3">
                  <c:v>1.5465116279069766E-3</c:v>
                </c:pt>
                <c:pt idx="4">
                  <c:v>2.9383720930232561E-3</c:v>
                </c:pt>
                <c:pt idx="5">
                  <c:v>8.4027131782945727E-3</c:v>
                </c:pt>
                <c:pt idx="6">
                  <c:v>2.2836821705426353E-2</c:v>
                </c:pt>
                <c:pt idx="7">
                  <c:v>3.2682945736434113E-2</c:v>
                </c:pt>
                <c:pt idx="8">
                  <c:v>3.0672480620155037E-2</c:v>
                </c:pt>
                <c:pt idx="9">
                  <c:v>3.0724031007751937E-2</c:v>
                </c:pt>
                <c:pt idx="10">
                  <c:v>3.3559302325581394E-2</c:v>
                </c:pt>
                <c:pt idx="11">
                  <c:v>3.6343023255813948E-2</c:v>
                </c:pt>
                <c:pt idx="12">
                  <c:v>3.7116279069767437E-2</c:v>
                </c:pt>
                <c:pt idx="13">
                  <c:v>3.8714341085271317E-2</c:v>
                </c:pt>
                <c:pt idx="14">
                  <c:v>4.0467054263565887E-2</c:v>
                </c:pt>
                <c:pt idx="15">
                  <c:v>4.1446511627906975E-2</c:v>
                </c:pt>
                <c:pt idx="16">
                  <c:v>4.0776356589147286E-2</c:v>
                </c:pt>
                <c:pt idx="17">
                  <c:v>3.5157364341085268E-2</c:v>
                </c:pt>
                <c:pt idx="18">
                  <c:v>2.4744186046511626E-2</c:v>
                </c:pt>
                <c:pt idx="19">
                  <c:v>1.9022093023255814E-2</c:v>
                </c:pt>
                <c:pt idx="20">
                  <c:v>1.2114341085271318E-2</c:v>
                </c:pt>
                <c:pt idx="21">
                  <c:v>9.1244186046511629E-3</c:v>
                </c:pt>
                <c:pt idx="22">
                  <c:v>7.2170542635658919E-3</c:v>
                </c:pt>
                <c:pt idx="23">
                  <c:v>4.1240310077519382E-3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D-46D5-807F-29E785AB5088}"/>
            </c:ext>
          </c:extLst>
        </c:ser>
        <c:ser>
          <c:idx val="1"/>
          <c:order val="1"/>
          <c:tx>
            <c:strRef>
              <c:f>'PCS 125'!$C$4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125'!$C$5:$C$28</c:f>
              <c:numCache>
                <c:formatCode>0.00%</c:formatCode>
                <c:ptCount val="24"/>
                <c:pt idx="0">
                  <c:v>1.5988372093023256E-3</c:v>
                </c:pt>
                <c:pt idx="1">
                  <c:v>1.4534883720930232E-3</c:v>
                </c:pt>
                <c:pt idx="2">
                  <c:v>1.3565891472868217E-3</c:v>
                </c:pt>
                <c:pt idx="3">
                  <c:v>2.5193798449612403E-3</c:v>
                </c:pt>
                <c:pt idx="4">
                  <c:v>6.007751937984496E-3</c:v>
                </c:pt>
                <c:pt idx="5">
                  <c:v>1.8459302325581396E-2</c:v>
                </c:pt>
                <c:pt idx="6">
                  <c:v>3.7742248062015503E-2</c:v>
                </c:pt>
                <c:pt idx="7">
                  <c:v>3.9922480620155042E-2</c:v>
                </c:pt>
                <c:pt idx="8">
                  <c:v>3.5271317829457367E-2</c:v>
                </c:pt>
                <c:pt idx="9">
                  <c:v>3.294573643410853E-2</c:v>
                </c:pt>
                <c:pt idx="10">
                  <c:v>3.2848837209302324E-2</c:v>
                </c:pt>
                <c:pt idx="11">
                  <c:v>3.3914728682170547E-2</c:v>
                </c:pt>
                <c:pt idx="12">
                  <c:v>3.4253875968992251E-2</c:v>
                </c:pt>
                <c:pt idx="13">
                  <c:v>3.2897286821705424E-2</c:v>
                </c:pt>
                <c:pt idx="14">
                  <c:v>3.2994186046511623E-2</c:v>
                </c:pt>
                <c:pt idx="15">
                  <c:v>3.260658914728682E-2</c:v>
                </c:pt>
                <c:pt idx="16">
                  <c:v>3.2218992248062017E-2</c:v>
                </c:pt>
                <c:pt idx="17">
                  <c:v>2.5242248062015502E-2</c:v>
                </c:pt>
                <c:pt idx="18">
                  <c:v>1.8992248062015504E-2</c:v>
                </c:pt>
                <c:pt idx="19">
                  <c:v>1.1385658914728682E-2</c:v>
                </c:pt>
                <c:pt idx="20">
                  <c:v>7.6550387596899232E-3</c:v>
                </c:pt>
                <c:pt idx="21">
                  <c:v>5.8139534883720929E-3</c:v>
                </c:pt>
                <c:pt idx="22">
                  <c:v>3.9244186046511632E-3</c:v>
                </c:pt>
                <c:pt idx="23">
                  <c:v>2.5193798449612403E-3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D-46D5-807F-29E785AB5088}"/>
            </c:ext>
          </c:extLst>
        </c:ser>
        <c:ser>
          <c:idx val="2"/>
          <c:order val="2"/>
          <c:tx>
            <c:strRef>
              <c:f>'PCS 125'!$D$4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125'!$D$5:$D$28</c:f>
              <c:numCache>
                <c:formatCode>0.00%</c:formatCode>
                <c:ptCount val="24"/>
                <c:pt idx="0">
                  <c:v>4.1000000000000003E-3</c:v>
                </c:pt>
                <c:pt idx="1">
                  <c:v>3.5000000000000001E-3</c:v>
                </c:pt>
                <c:pt idx="2">
                  <c:v>2.7000000000000001E-3</c:v>
                </c:pt>
                <c:pt idx="3">
                  <c:v>4.1000000000000003E-3</c:v>
                </c:pt>
                <c:pt idx="4">
                  <c:v>8.9999999999999993E-3</c:v>
                </c:pt>
                <c:pt idx="5">
                  <c:v>2.6800000000000001E-2</c:v>
                </c:pt>
                <c:pt idx="6">
                  <c:v>6.0499999999999998E-2</c:v>
                </c:pt>
                <c:pt idx="7">
                  <c:v>7.2599999999999998E-2</c:v>
                </c:pt>
                <c:pt idx="8">
                  <c:v>6.59E-2</c:v>
                </c:pt>
                <c:pt idx="9">
                  <c:v>6.3700000000000007E-2</c:v>
                </c:pt>
                <c:pt idx="10">
                  <c:v>6.6400000000000001E-2</c:v>
                </c:pt>
                <c:pt idx="11">
                  <c:v>7.0199999999999999E-2</c:v>
                </c:pt>
                <c:pt idx="12">
                  <c:v>7.1400000000000005E-2</c:v>
                </c:pt>
                <c:pt idx="13">
                  <c:v>7.1599999999999997E-2</c:v>
                </c:pt>
                <c:pt idx="14">
                  <c:v>7.3499999999999996E-2</c:v>
                </c:pt>
                <c:pt idx="15">
                  <c:v>7.3999999999999996E-2</c:v>
                </c:pt>
                <c:pt idx="16">
                  <c:v>7.2999999999999995E-2</c:v>
                </c:pt>
                <c:pt idx="17">
                  <c:v>6.0400000000000002E-2</c:v>
                </c:pt>
                <c:pt idx="18">
                  <c:v>4.3700000000000003E-2</c:v>
                </c:pt>
                <c:pt idx="19">
                  <c:v>3.04E-2</c:v>
                </c:pt>
                <c:pt idx="20">
                  <c:v>1.9800000000000002E-2</c:v>
                </c:pt>
                <c:pt idx="21">
                  <c:v>1.49E-2</c:v>
                </c:pt>
                <c:pt idx="22">
                  <c:v>1.11E-2</c:v>
                </c:pt>
                <c:pt idx="23">
                  <c:v>6.6E-3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D-46D5-807F-29E785AB5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125'!$H$5:$H$16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1.1000000000000001</c:v>
                </c:pt>
                <c:pt idx="2">
                  <c:v>1.1100000000000001</c:v>
                </c:pt>
                <c:pt idx="3">
                  <c:v>0.97</c:v>
                </c:pt>
                <c:pt idx="4">
                  <c:v>1.02</c:v>
                </c:pt>
                <c:pt idx="5">
                  <c:v>1.01</c:v>
                </c:pt>
                <c:pt idx="6">
                  <c:v>0.92</c:v>
                </c:pt>
                <c:pt idx="7">
                  <c:v>0.97</c:v>
                </c:pt>
                <c:pt idx="8">
                  <c:v>0.95</c:v>
                </c:pt>
                <c:pt idx="9">
                  <c:v>1.01</c:v>
                </c:pt>
                <c:pt idx="10">
                  <c:v>0.97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7-4C18-955C-7D8D23C0D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126'!$B$5:$B$28</c:f>
              <c:numCache>
                <c:formatCode>0.00%</c:formatCode>
                <c:ptCount val="24"/>
                <c:pt idx="0">
                  <c:v>2.6946629213483149E-3</c:v>
                </c:pt>
                <c:pt idx="1">
                  <c:v>1.6778089887640448E-3</c:v>
                </c:pt>
                <c:pt idx="2">
                  <c:v>1.1693820224719102E-3</c:v>
                </c:pt>
                <c:pt idx="3">
                  <c:v>1.0168539325842696E-3</c:v>
                </c:pt>
                <c:pt idx="4">
                  <c:v>1.5761235955056179E-3</c:v>
                </c:pt>
                <c:pt idx="5">
                  <c:v>3.558988764044944E-3</c:v>
                </c:pt>
                <c:pt idx="6">
                  <c:v>1.0931179775280898E-2</c:v>
                </c:pt>
                <c:pt idx="7">
                  <c:v>2.2675842696629214E-2</c:v>
                </c:pt>
                <c:pt idx="8">
                  <c:v>2.318426966292135E-2</c:v>
                </c:pt>
                <c:pt idx="9">
                  <c:v>2.6336516853932582E-2</c:v>
                </c:pt>
                <c:pt idx="10">
                  <c:v>2.9997191011235953E-2</c:v>
                </c:pt>
                <c:pt idx="11">
                  <c:v>3.2488483146067414E-2</c:v>
                </c:pt>
                <c:pt idx="12">
                  <c:v>3.5386516853932584E-2</c:v>
                </c:pt>
                <c:pt idx="13">
                  <c:v>3.7267696629213483E-2</c:v>
                </c:pt>
                <c:pt idx="14">
                  <c:v>4.082668539325842E-2</c:v>
                </c:pt>
                <c:pt idx="15">
                  <c:v>4.5351685393258429E-2</c:v>
                </c:pt>
                <c:pt idx="16">
                  <c:v>4.7436235955056173E-2</c:v>
                </c:pt>
                <c:pt idx="17">
                  <c:v>4.1640168539325846E-2</c:v>
                </c:pt>
                <c:pt idx="18">
                  <c:v>3.1420786516853934E-2</c:v>
                </c:pt>
                <c:pt idx="19">
                  <c:v>2.4760393258426966E-2</c:v>
                </c:pt>
                <c:pt idx="20">
                  <c:v>1.8252528089887643E-2</c:v>
                </c:pt>
                <c:pt idx="21">
                  <c:v>1.3575E-2</c:v>
                </c:pt>
                <c:pt idx="22">
                  <c:v>9.5075842696629217E-3</c:v>
                </c:pt>
                <c:pt idx="23">
                  <c:v>5.6435393258426969E-3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8-4542-AAF8-6A8EC163A2A2}"/>
            </c:ext>
          </c:extLst>
        </c:ser>
        <c:ser>
          <c:idx val="1"/>
          <c:order val="1"/>
          <c:tx>
            <c:strRef>
              <c:f>'PCS 126'!$C$4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126'!$C$5:$C$28</c:f>
              <c:numCache>
                <c:formatCode>0.00%</c:formatCode>
                <c:ptCount val="24"/>
                <c:pt idx="0">
                  <c:v>2.3595505617977526E-3</c:v>
                </c:pt>
                <c:pt idx="1">
                  <c:v>1.523876404494382E-3</c:v>
                </c:pt>
                <c:pt idx="2">
                  <c:v>1.2289325842696629E-3</c:v>
                </c:pt>
                <c:pt idx="3">
                  <c:v>1.2289325842696629E-3</c:v>
                </c:pt>
                <c:pt idx="4">
                  <c:v>2.5561797752808989E-3</c:v>
                </c:pt>
                <c:pt idx="5">
                  <c:v>8.6025280898876424E-3</c:v>
                </c:pt>
                <c:pt idx="6">
                  <c:v>3.0821629213483148E-2</c:v>
                </c:pt>
                <c:pt idx="7">
                  <c:v>3.9227528089887644E-2</c:v>
                </c:pt>
                <c:pt idx="8">
                  <c:v>3.8735955056179779E-2</c:v>
                </c:pt>
                <c:pt idx="9">
                  <c:v>3.5344101123595505E-2</c:v>
                </c:pt>
                <c:pt idx="10">
                  <c:v>3.4262640449438199E-2</c:v>
                </c:pt>
                <c:pt idx="11">
                  <c:v>3.4606741573033707E-2</c:v>
                </c:pt>
                <c:pt idx="12">
                  <c:v>3.4262640449438199E-2</c:v>
                </c:pt>
                <c:pt idx="13">
                  <c:v>3.2542134831460671E-2</c:v>
                </c:pt>
                <c:pt idx="14">
                  <c:v>3.1706460674157305E-2</c:v>
                </c:pt>
                <c:pt idx="15">
                  <c:v>3.0674157303370787E-2</c:v>
                </c:pt>
                <c:pt idx="16">
                  <c:v>2.8462078651685395E-2</c:v>
                </c:pt>
                <c:pt idx="17">
                  <c:v>2.7183988764044945E-2</c:v>
                </c:pt>
                <c:pt idx="18">
                  <c:v>2.3792134831460674E-2</c:v>
                </c:pt>
                <c:pt idx="19">
                  <c:v>1.7057584269662921E-2</c:v>
                </c:pt>
                <c:pt idx="20">
                  <c:v>1.3370786516853932E-2</c:v>
                </c:pt>
                <c:pt idx="21">
                  <c:v>1.0519662921348314E-2</c:v>
                </c:pt>
                <c:pt idx="22">
                  <c:v>7.3735955056179773E-3</c:v>
                </c:pt>
                <c:pt idx="23">
                  <c:v>4.0800561797752809E-3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8-4542-AAF8-6A8EC163A2A2}"/>
            </c:ext>
          </c:extLst>
        </c:ser>
        <c:ser>
          <c:idx val="2"/>
          <c:order val="2"/>
          <c:tx>
            <c:strRef>
              <c:f>'PCS 126'!$D$4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126'!$D$5:$D$28</c:f>
              <c:numCache>
                <c:formatCode>0.00%</c:formatCode>
                <c:ptCount val="24"/>
                <c:pt idx="0">
                  <c:v>5.1000000000000004E-3</c:v>
                </c:pt>
                <c:pt idx="1">
                  <c:v>3.2000000000000002E-3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4.1999999999999997E-3</c:v>
                </c:pt>
                <c:pt idx="5">
                  <c:v>1.23E-2</c:v>
                </c:pt>
                <c:pt idx="6">
                  <c:v>4.2200000000000001E-2</c:v>
                </c:pt>
                <c:pt idx="7">
                  <c:v>6.2199999999999998E-2</c:v>
                </c:pt>
                <c:pt idx="8">
                  <c:v>6.2199999999999998E-2</c:v>
                </c:pt>
                <c:pt idx="9">
                  <c:v>6.1800000000000001E-2</c:v>
                </c:pt>
                <c:pt idx="10">
                  <c:v>6.4299999999999996E-2</c:v>
                </c:pt>
                <c:pt idx="11">
                  <c:v>6.7000000000000004E-2</c:v>
                </c:pt>
                <c:pt idx="12">
                  <c:v>6.9599999999999995E-2</c:v>
                </c:pt>
                <c:pt idx="13">
                  <c:v>6.9699999999999998E-2</c:v>
                </c:pt>
                <c:pt idx="14">
                  <c:v>7.2300000000000003E-2</c:v>
                </c:pt>
                <c:pt idx="15">
                  <c:v>7.5700000000000003E-2</c:v>
                </c:pt>
                <c:pt idx="16">
                  <c:v>7.5499999999999998E-2</c:v>
                </c:pt>
                <c:pt idx="17">
                  <c:v>6.8500000000000005E-2</c:v>
                </c:pt>
                <c:pt idx="18">
                  <c:v>5.5199999999999999E-2</c:v>
                </c:pt>
                <c:pt idx="19">
                  <c:v>4.1799999999999997E-2</c:v>
                </c:pt>
                <c:pt idx="20">
                  <c:v>3.1699999999999999E-2</c:v>
                </c:pt>
                <c:pt idx="21">
                  <c:v>2.41E-2</c:v>
                </c:pt>
                <c:pt idx="22">
                  <c:v>1.7000000000000001E-2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8-4542-AAF8-6A8EC163A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126'!$H$5:$H$16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1.1000000000000001</c:v>
                </c:pt>
                <c:pt idx="2">
                  <c:v>1.1299999999999999</c:v>
                </c:pt>
                <c:pt idx="3">
                  <c:v>1.05</c:v>
                </c:pt>
                <c:pt idx="4">
                  <c:v>1.01</c:v>
                </c:pt>
                <c:pt idx="5">
                  <c:v>0.97</c:v>
                </c:pt>
                <c:pt idx="6">
                  <c:v>0.92</c:v>
                </c:pt>
                <c:pt idx="7">
                  <c:v>0.94</c:v>
                </c:pt>
                <c:pt idx="8">
                  <c:v>0.94</c:v>
                </c:pt>
                <c:pt idx="9">
                  <c:v>1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1-4F52-A091-B7DAB71B1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128'!$B$5:$B$28</c:f>
              <c:numCache>
                <c:formatCode>0.00%</c:formatCode>
                <c:ptCount val="24"/>
                <c:pt idx="0">
                  <c:v>3.1201923076923078E-3</c:v>
                </c:pt>
                <c:pt idx="1">
                  <c:v>1.7451923076923076E-3</c:v>
                </c:pt>
                <c:pt idx="2">
                  <c:v>1.533653846153846E-3</c:v>
                </c:pt>
                <c:pt idx="3">
                  <c:v>1.0048076923076922E-3</c:v>
                </c:pt>
                <c:pt idx="4">
                  <c:v>1.6394230769230769E-3</c:v>
                </c:pt>
                <c:pt idx="5">
                  <c:v>4.072115384615385E-3</c:v>
                </c:pt>
                <c:pt idx="6">
                  <c:v>1.1264423076923076E-2</c:v>
                </c:pt>
                <c:pt idx="7">
                  <c:v>1.925E-2</c:v>
                </c:pt>
                <c:pt idx="8">
                  <c:v>2.0942307692307691E-2</c:v>
                </c:pt>
                <c:pt idx="9">
                  <c:v>2.4274038461538461E-2</c:v>
                </c:pt>
                <c:pt idx="10">
                  <c:v>2.797596153846154E-2</c:v>
                </c:pt>
                <c:pt idx="11">
                  <c:v>3.1730769230769229E-2</c:v>
                </c:pt>
                <c:pt idx="12">
                  <c:v>3.5855769230769233E-2</c:v>
                </c:pt>
                <c:pt idx="13">
                  <c:v>3.85E-2</c:v>
                </c:pt>
                <c:pt idx="14">
                  <c:v>4.082692307692308E-2</c:v>
                </c:pt>
                <c:pt idx="15">
                  <c:v>4.6274038461538464E-2</c:v>
                </c:pt>
                <c:pt idx="16">
                  <c:v>4.9182692307692309E-2</c:v>
                </c:pt>
                <c:pt idx="17">
                  <c:v>4.8706730769230766E-2</c:v>
                </c:pt>
                <c:pt idx="18">
                  <c:v>3.6701923076923076E-2</c:v>
                </c:pt>
                <c:pt idx="19">
                  <c:v>2.6389423076923078E-2</c:v>
                </c:pt>
                <c:pt idx="20">
                  <c:v>2.1312500000000002E-2</c:v>
                </c:pt>
                <c:pt idx="21">
                  <c:v>1.7927884615384616E-2</c:v>
                </c:pt>
                <c:pt idx="22">
                  <c:v>1.2216346153846154E-2</c:v>
                </c:pt>
                <c:pt idx="23">
                  <c:v>6.2932692307692308E-3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B-4A03-BB21-F429BCF672CA}"/>
            </c:ext>
          </c:extLst>
        </c:ser>
        <c:ser>
          <c:idx val="1"/>
          <c:order val="1"/>
          <c:tx>
            <c:strRef>
              <c:f>'PCS 128'!$C$4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128'!$C$5:$C$28</c:f>
              <c:numCache>
                <c:formatCode>0.00%</c:formatCode>
                <c:ptCount val="24"/>
                <c:pt idx="0">
                  <c:v>1.7903846153846153E-3</c:v>
                </c:pt>
                <c:pt idx="1">
                  <c:v>1.225E-3</c:v>
                </c:pt>
                <c:pt idx="2">
                  <c:v>9.8942307692307676E-4</c:v>
                </c:pt>
                <c:pt idx="3">
                  <c:v>1.0836538461538462E-3</c:v>
                </c:pt>
                <c:pt idx="4">
                  <c:v>2.7798076923076921E-3</c:v>
                </c:pt>
                <c:pt idx="5">
                  <c:v>9.847115384615383E-3</c:v>
                </c:pt>
                <c:pt idx="6">
                  <c:v>2.6997115384615383E-2</c:v>
                </c:pt>
                <c:pt idx="7">
                  <c:v>4.1320192307692308E-2</c:v>
                </c:pt>
                <c:pt idx="8">
                  <c:v>4.0236538461538462E-2</c:v>
                </c:pt>
                <c:pt idx="9">
                  <c:v>3.4347115384615386E-2</c:v>
                </c:pt>
                <c:pt idx="10">
                  <c:v>3.1049038461538461E-2</c:v>
                </c:pt>
                <c:pt idx="11">
                  <c:v>3.1331730769230771E-2</c:v>
                </c:pt>
                <c:pt idx="12">
                  <c:v>3.1708653846153845E-2</c:v>
                </c:pt>
                <c:pt idx="13">
                  <c:v>3.1473076923076923E-2</c:v>
                </c:pt>
                <c:pt idx="14">
                  <c:v>3.0295192307692304E-2</c:v>
                </c:pt>
                <c:pt idx="15">
                  <c:v>3.0200961538461538E-2</c:v>
                </c:pt>
                <c:pt idx="16">
                  <c:v>2.8881730769230767E-2</c:v>
                </c:pt>
                <c:pt idx="17">
                  <c:v>2.8033653846153847E-2</c:v>
                </c:pt>
                <c:pt idx="18">
                  <c:v>2.2238461538461537E-2</c:v>
                </c:pt>
                <c:pt idx="19">
                  <c:v>1.6113461538461538E-2</c:v>
                </c:pt>
                <c:pt idx="20">
                  <c:v>1.1449038461538462E-2</c:v>
                </c:pt>
                <c:pt idx="21">
                  <c:v>8.7163461538461544E-3</c:v>
                </c:pt>
                <c:pt idx="22">
                  <c:v>5.7951923076923085E-3</c:v>
                </c:pt>
                <c:pt idx="23">
                  <c:v>3.2509615384615381E-3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B-4A03-BB21-F429BCF672CA}"/>
            </c:ext>
          </c:extLst>
        </c:ser>
        <c:ser>
          <c:idx val="2"/>
          <c:order val="2"/>
          <c:tx>
            <c:strRef>
              <c:f>'PCS 128'!$D$4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128'!$D$5:$D$28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3.0000000000000001E-3</c:v>
                </c:pt>
                <c:pt idx="2">
                  <c:v>2.5000000000000001E-3</c:v>
                </c:pt>
                <c:pt idx="3">
                  <c:v>2.0999999999999999E-3</c:v>
                </c:pt>
                <c:pt idx="4">
                  <c:v>4.4000000000000003E-3</c:v>
                </c:pt>
                <c:pt idx="5">
                  <c:v>1.3899999999999999E-2</c:v>
                </c:pt>
                <c:pt idx="6">
                  <c:v>3.8300000000000001E-2</c:v>
                </c:pt>
                <c:pt idx="7">
                  <c:v>6.0600000000000001E-2</c:v>
                </c:pt>
                <c:pt idx="8">
                  <c:v>6.1199999999999997E-2</c:v>
                </c:pt>
                <c:pt idx="9">
                  <c:v>5.8599999999999999E-2</c:v>
                </c:pt>
                <c:pt idx="10">
                  <c:v>5.8999999999999997E-2</c:v>
                </c:pt>
                <c:pt idx="11">
                  <c:v>6.3100000000000003E-2</c:v>
                </c:pt>
                <c:pt idx="12">
                  <c:v>6.7599999999999993E-2</c:v>
                </c:pt>
                <c:pt idx="13">
                  <c:v>7.0000000000000007E-2</c:v>
                </c:pt>
                <c:pt idx="14">
                  <c:v>7.1099999999999997E-2</c:v>
                </c:pt>
                <c:pt idx="15">
                  <c:v>7.6399999999999996E-2</c:v>
                </c:pt>
                <c:pt idx="16">
                  <c:v>7.8100000000000003E-2</c:v>
                </c:pt>
                <c:pt idx="17">
                  <c:v>7.6799999999999993E-2</c:v>
                </c:pt>
                <c:pt idx="18">
                  <c:v>5.8999999999999997E-2</c:v>
                </c:pt>
                <c:pt idx="19">
                  <c:v>4.2500000000000003E-2</c:v>
                </c:pt>
                <c:pt idx="20">
                  <c:v>3.2800000000000003E-2</c:v>
                </c:pt>
                <c:pt idx="21">
                  <c:v>2.6599999999999999E-2</c:v>
                </c:pt>
                <c:pt idx="22">
                  <c:v>1.7999999999999999E-2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1B-4A03-BB21-F429BCF67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128'!$H$5:$H$16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1.1100000000000001</c:v>
                </c:pt>
                <c:pt idx="2">
                  <c:v>1.0900000000000001</c:v>
                </c:pt>
                <c:pt idx="3">
                  <c:v>1.07</c:v>
                </c:pt>
                <c:pt idx="4">
                  <c:v>0.98</c:v>
                </c:pt>
                <c:pt idx="5">
                  <c:v>0.92</c:v>
                </c:pt>
                <c:pt idx="6">
                  <c:v>0.9</c:v>
                </c:pt>
                <c:pt idx="7">
                  <c:v>0.93</c:v>
                </c:pt>
                <c:pt idx="8">
                  <c:v>0.94</c:v>
                </c:pt>
                <c:pt idx="9">
                  <c:v>1</c:v>
                </c:pt>
                <c:pt idx="10">
                  <c:v>1.02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B-490B-B521-0A50DC36D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130'!$B$5:$B$28</c:f>
              <c:numCache>
                <c:formatCode>0.00%</c:formatCode>
                <c:ptCount val="24"/>
                <c:pt idx="0">
                  <c:v>2.9942499999999999E-3</c:v>
                </c:pt>
                <c:pt idx="1">
                  <c:v>2.2330000000000002E-3</c:v>
                </c:pt>
                <c:pt idx="2">
                  <c:v>1.7762499999999998E-3</c:v>
                </c:pt>
                <c:pt idx="3">
                  <c:v>1.2687499999999999E-3</c:v>
                </c:pt>
                <c:pt idx="4">
                  <c:v>2.0300000000000001E-3</c:v>
                </c:pt>
                <c:pt idx="5">
                  <c:v>4.6182500000000008E-3</c:v>
                </c:pt>
                <c:pt idx="6">
                  <c:v>1.2078500000000001E-2</c:v>
                </c:pt>
                <c:pt idx="7">
                  <c:v>2.0299999999999999E-2</c:v>
                </c:pt>
                <c:pt idx="8">
                  <c:v>2.4562999999999998E-2</c:v>
                </c:pt>
                <c:pt idx="9">
                  <c:v>2.7658749999999999E-2</c:v>
                </c:pt>
                <c:pt idx="10">
                  <c:v>3.1921749999999999E-2</c:v>
                </c:pt>
                <c:pt idx="11">
                  <c:v>3.5271250000000004E-2</c:v>
                </c:pt>
                <c:pt idx="12">
                  <c:v>3.7504249999999996E-2</c:v>
                </c:pt>
                <c:pt idx="13">
                  <c:v>3.7301250000000001E-2</c:v>
                </c:pt>
                <c:pt idx="14">
                  <c:v>3.8519249999999998E-2</c:v>
                </c:pt>
                <c:pt idx="15">
                  <c:v>4.2833000000000003E-2</c:v>
                </c:pt>
                <c:pt idx="16">
                  <c:v>4.3239E-2</c:v>
                </c:pt>
                <c:pt idx="17">
                  <c:v>4.0447749999999998E-2</c:v>
                </c:pt>
                <c:pt idx="18">
                  <c:v>3.0196249999999997E-2</c:v>
                </c:pt>
                <c:pt idx="19">
                  <c:v>2.2685250000000001E-2</c:v>
                </c:pt>
                <c:pt idx="20">
                  <c:v>1.8828250000000001E-2</c:v>
                </c:pt>
                <c:pt idx="21">
                  <c:v>1.4666749999999999E-2</c:v>
                </c:pt>
                <c:pt idx="22">
                  <c:v>9.134999999999999E-3</c:v>
                </c:pt>
                <c:pt idx="23">
                  <c:v>5.4810000000000006E-3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D-46E4-8651-A4E185C1DB27}"/>
            </c:ext>
          </c:extLst>
        </c:ser>
        <c:ser>
          <c:idx val="1"/>
          <c:order val="1"/>
          <c:tx>
            <c:strRef>
              <c:f>'PCS 130'!$C$4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130'!$C$5:$C$28</c:f>
              <c:numCache>
                <c:formatCode>0.00%</c:formatCode>
                <c:ptCount val="24"/>
                <c:pt idx="0">
                  <c:v>1.97E-3</c:v>
                </c:pt>
                <c:pt idx="1">
                  <c:v>1.2312499999999999E-3</c:v>
                </c:pt>
                <c:pt idx="2">
                  <c:v>9.3574999999999995E-4</c:v>
                </c:pt>
                <c:pt idx="3">
                  <c:v>9.3574999999999995E-4</c:v>
                </c:pt>
                <c:pt idx="4">
                  <c:v>1.97E-3</c:v>
                </c:pt>
                <c:pt idx="5">
                  <c:v>7.1412500000000009E-3</c:v>
                </c:pt>
                <c:pt idx="6">
                  <c:v>2.2261E-2</c:v>
                </c:pt>
                <c:pt idx="7">
                  <c:v>3.5657000000000008E-2</c:v>
                </c:pt>
                <c:pt idx="8">
                  <c:v>4.00895E-2</c:v>
                </c:pt>
                <c:pt idx="9">
                  <c:v>3.8710500000000002E-2</c:v>
                </c:pt>
                <c:pt idx="10">
                  <c:v>3.7823999999999997E-2</c:v>
                </c:pt>
                <c:pt idx="11">
                  <c:v>3.7676250000000001E-2</c:v>
                </c:pt>
                <c:pt idx="12">
                  <c:v>3.7232999999999995E-2</c:v>
                </c:pt>
                <c:pt idx="13">
                  <c:v>3.5066E-2</c:v>
                </c:pt>
                <c:pt idx="14">
                  <c:v>3.2898999999999998E-2</c:v>
                </c:pt>
                <c:pt idx="15">
                  <c:v>3.1372250000000004E-2</c:v>
                </c:pt>
                <c:pt idx="16">
                  <c:v>2.9008249999999999E-2</c:v>
                </c:pt>
                <c:pt idx="17">
                  <c:v>2.881125E-2</c:v>
                </c:pt>
                <c:pt idx="18">
                  <c:v>2.4132500000000001E-2</c:v>
                </c:pt>
                <c:pt idx="19">
                  <c:v>1.7237500000000003E-2</c:v>
                </c:pt>
                <c:pt idx="20">
                  <c:v>1.19185E-2</c:v>
                </c:pt>
                <c:pt idx="21">
                  <c:v>8.7665E-3</c:v>
                </c:pt>
                <c:pt idx="22">
                  <c:v>6.1070000000000004E-3</c:v>
                </c:pt>
                <c:pt idx="23">
                  <c:v>3.5952499999999999E-3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D-46E4-8651-A4E185C1DB27}"/>
            </c:ext>
          </c:extLst>
        </c:ser>
        <c:ser>
          <c:idx val="2"/>
          <c:order val="2"/>
          <c:tx>
            <c:strRef>
              <c:f>'PCS 130'!$D$4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130'!$D$5:$D$28</c:f>
              <c:numCache>
                <c:formatCode>0.00%</c:formatCode>
                <c:ptCount val="24"/>
                <c:pt idx="0">
                  <c:v>5.0000000000000001E-3</c:v>
                </c:pt>
                <c:pt idx="1">
                  <c:v>3.3999999999999998E-3</c:v>
                </c:pt>
                <c:pt idx="2">
                  <c:v>2.7000000000000001E-3</c:v>
                </c:pt>
                <c:pt idx="3">
                  <c:v>2.2000000000000001E-3</c:v>
                </c:pt>
                <c:pt idx="4">
                  <c:v>4.0000000000000001E-3</c:v>
                </c:pt>
                <c:pt idx="5">
                  <c:v>1.18E-2</c:v>
                </c:pt>
                <c:pt idx="6">
                  <c:v>3.44E-2</c:v>
                </c:pt>
                <c:pt idx="7">
                  <c:v>5.6000000000000001E-2</c:v>
                </c:pt>
                <c:pt idx="8">
                  <c:v>6.4699999999999994E-2</c:v>
                </c:pt>
                <c:pt idx="9">
                  <c:v>6.6400000000000001E-2</c:v>
                </c:pt>
                <c:pt idx="10">
                  <c:v>6.9699999999999998E-2</c:v>
                </c:pt>
                <c:pt idx="11">
                  <c:v>7.2999999999999995E-2</c:v>
                </c:pt>
                <c:pt idx="12">
                  <c:v>7.4700000000000003E-2</c:v>
                </c:pt>
                <c:pt idx="13">
                  <c:v>7.2300000000000003E-2</c:v>
                </c:pt>
                <c:pt idx="14">
                  <c:v>7.1400000000000005E-2</c:v>
                </c:pt>
                <c:pt idx="15">
                  <c:v>7.4200000000000002E-2</c:v>
                </c:pt>
                <c:pt idx="16">
                  <c:v>7.22E-2</c:v>
                </c:pt>
                <c:pt idx="17">
                  <c:v>6.9199999999999998E-2</c:v>
                </c:pt>
                <c:pt idx="18">
                  <c:v>5.4300000000000001E-2</c:v>
                </c:pt>
                <c:pt idx="19">
                  <c:v>3.9899999999999998E-2</c:v>
                </c:pt>
                <c:pt idx="20">
                  <c:v>3.0700000000000002E-2</c:v>
                </c:pt>
                <c:pt idx="21">
                  <c:v>2.3400000000000001E-2</c:v>
                </c:pt>
                <c:pt idx="22">
                  <c:v>1.52E-2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D-46E4-8651-A4E185C1D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11'!$B$5:$B$28</c:f>
              <c:numCache>
                <c:formatCode>0.00%</c:formatCode>
                <c:ptCount val="24"/>
                <c:pt idx="0">
                  <c:v>1.9112582781456954E-3</c:v>
                </c:pt>
                <c:pt idx="1">
                  <c:v>1.2741721854304634E-3</c:v>
                </c:pt>
                <c:pt idx="2">
                  <c:v>1.2251655629139074E-3</c:v>
                </c:pt>
                <c:pt idx="3">
                  <c:v>1.7152317880794704E-3</c:v>
                </c:pt>
                <c:pt idx="4">
                  <c:v>4.9496688741721851E-3</c:v>
                </c:pt>
                <c:pt idx="5">
                  <c:v>1.2300662251655629E-2</c:v>
                </c:pt>
                <c:pt idx="6">
                  <c:v>2.7639735099337748E-2</c:v>
                </c:pt>
                <c:pt idx="7">
                  <c:v>2.9747019867549667E-2</c:v>
                </c:pt>
                <c:pt idx="8">
                  <c:v>3.3373509933774831E-2</c:v>
                </c:pt>
                <c:pt idx="9">
                  <c:v>3.0139072847682118E-2</c:v>
                </c:pt>
                <c:pt idx="10">
                  <c:v>3.0874172185430464E-2</c:v>
                </c:pt>
                <c:pt idx="11">
                  <c:v>3.0923178807947021E-2</c:v>
                </c:pt>
                <c:pt idx="12">
                  <c:v>3.1609271523178807E-2</c:v>
                </c:pt>
                <c:pt idx="13">
                  <c:v>3.2785430463576161E-2</c:v>
                </c:pt>
                <c:pt idx="14">
                  <c:v>3.2736423841059605E-2</c:v>
                </c:pt>
                <c:pt idx="15">
                  <c:v>3.3520529801324507E-2</c:v>
                </c:pt>
                <c:pt idx="16">
                  <c:v>3.4647682119205298E-2</c:v>
                </c:pt>
                <c:pt idx="17">
                  <c:v>3.4353642384105959E-2</c:v>
                </c:pt>
                <c:pt idx="18">
                  <c:v>2.8374834437086091E-2</c:v>
                </c:pt>
                <c:pt idx="19">
                  <c:v>2.0925827814569538E-2</c:v>
                </c:pt>
                <c:pt idx="20">
                  <c:v>1.4603973509933775E-2</c:v>
                </c:pt>
                <c:pt idx="21">
                  <c:v>1.0095364238410596E-2</c:v>
                </c:pt>
                <c:pt idx="22">
                  <c:v>6.3708609271523175E-3</c:v>
                </c:pt>
                <c:pt idx="23">
                  <c:v>3.9205298013245031E-3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0-4032-AC1E-B698A91305CF}"/>
            </c:ext>
          </c:extLst>
        </c:ser>
        <c:ser>
          <c:idx val="1"/>
          <c:order val="1"/>
          <c:tx>
            <c:strRef>
              <c:f>'PCS 11'!$C$4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11'!$C$5:$C$28</c:f>
              <c:numCache>
                <c:formatCode>0.00%</c:formatCode>
                <c:ptCount val="24"/>
                <c:pt idx="0">
                  <c:v>2.8556291390728476E-3</c:v>
                </c:pt>
                <c:pt idx="1">
                  <c:v>1.8867549668874174E-3</c:v>
                </c:pt>
                <c:pt idx="2">
                  <c:v>1.3258278145695363E-3</c:v>
                </c:pt>
                <c:pt idx="3">
                  <c:v>1.3768211920529804E-3</c:v>
                </c:pt>
                <c:pt idx="4">
                  <c:v>2.9576158940397348E-3</c:v>
                </c:pt>
                <c:pt idx="5">
                  <c:v>8.0059602649006616E-3</c:v>
                </c:pt>
                <c:pt idx="6">
                  <c:v>1.978543046357616E-2</c:v>
                </c:pt>
                <c:pt idx="7">
                  <c:v>2.1672185430463575E-2</c:v>
                </c:pt>
                <c:pt idx="8">
                  <c:v>2.6924503311258279E-2</c:v>
                </c:pt>
                <c:pt idx="9">
                  <c:v>2.6006622516556291E-2</c:v>
                </c:pt>
                <c:pt idx="10">
                  <c:v>2.7383443708609272E-2</c:v>
                </c:pt>
                <c:pt idx="11">
                  <c:v>3.039205298013245E-2</c:v>
                </c:pt>
                <c:pt idx="12">
                  <c:v>3.4063576158940401E-2</c:v>
                </c:pt>
                <c:pt idx="13">
                  <c:v>3.6868211920529803E-2</c:v>
                </c:pt>
                <c:pt idx="14">
                  <c:v>3.5644370860927151E-2</c:v>
                </c:pt>
                <c:pt idx="15">
                  <c:v>3.9927814569536424E-2</c:v>
                </c:pt>
                <c:pt idx="16">
                  <c:v>4.0284768211920528E-2</c:v>
                </c:pt>
                <c:pt idx="17">
                  <c:v>4.110066225165563E-2</c:v>
                </c:pt>
                <c:pt idx="18">
                  <c:v>3.4267549668874166E-2</c:v>
                </c:pt>
                <c:pt idx="19">
                  <c:v>2.5955629139072848E-2</c:v>
                </c:pt>
                <c:pt idx="20">
                  <c:v>2.0652317880794704E-2</c:v>
                </c:pt>
                <c:pt idx="21">
                  <c:v>1.4839072847682119E-2</c:v>
                </c:pt>
                <c:pt idx="22">
                  <c:v>9.9437086092715229E-3</c:v>
                </c:pt>
                <c:pt idx="23">
                  <c:v>5.8642384105960267E-3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0-4032-AC1E-B698A91305CF}"/>
            </c:ext>
          </c:extLst>
        </c:ser>
        <c:ser>
          <c:idx val="2"/>
          <c:order val="2"/>
          <c:tx>
            <c:strRef>
              <c:f>'PCS 11'!$D$4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11'!$D$5:$D$28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3.2000000000000002E-3</c:v>
                </c:pt>
                <c:pt idx="2">
                  <c:v>2.5000000000000001E-3</c:v>
                </c:pt>
                <c:pt idx="3">
                  <c:v>3.0999999999999999E-3</c:v>
                </c:pt>
                <c:pt idx="4">
                  <c:v>7.9000000000000008E-3</c:v>
                </c:pt>
                <c:pt idx="5">
                  <c:v>2.0299999999999999E-2</c:v>
                </c:pt>
                <c:pt idx="6">
                  <c:v>4.7399999999999998E-2</c:v>
                </c:pt>
                <c:pt idx="7">
                  <c:v>5.1400000000000001E-2</c:v>
                </c:pt>
                <c:pt idx="8">
                  <c:v>6.0299999999999999E-2</c:v>
                </c:pt>
                <c:pt idx="9">
                  <c:v>5.6099999999999997E-2</c:v>
                </c:pt>
                <c:pt idx="10">
                  <c:v>5.8299999999999998E-2</c:v>
                </c:pt>
                <c:pt idx="11">
                  <c:v>6.13E-2</c:v>
                </c:pt>
                <c:pt idx="12">
                  <c:v>6.5699999999999995E-2</c:v>
                </c:pt>
                <c:pt idx="13">
                  <c:v>6.9699999999999998E-2</c:v>
                </c:pt>
                <c:pt idx="14">
                  <c:v>6.8400000000000002E-2</c:v>
                </c:pt>
                <c:pt idx="15">
                  <c:v>7.3400000000000007E-2</c:v>
                </c:pt>
                <c:pt idx="16">
                  <c:v>7.4899999999999994E-2</c:v>
                </c:pt>
                <c:pt idx="17">
                  <c:v>7.5499999999999998E-2</c:v>
                </c:pt>
                <c:pt idx="18">
                  <c:v>6.2600000000000003E-2</c:v>
                </c:pt>
                <c:pt idx="19">
                  <c:v>4.6899999999999997E-2</c:v>
                </c:pt>
                <c:pt idx="20">
                  <c:v>3.5200000000000002E-2</c:v>
                </c:pt>
                <c:pt idx="21">
                  <c:v>2.4899999999999999E-2</c:v>
                </c:pt>
                <c:pt idx="22">
                  <c:v>1.6299999999999999E-2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0-4032-AC1E-B698A9130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130'!$H$4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130'!$H$5:$H$16</c:f>
              <c:numCache>
                <c:formatCode>General</c:formatCode>
                <c:ptCount val="12"/>
                <c:pt idx="0">
                  <c:v>1.0900000000000001</c:v>
                </c:pt>
                <c:pt idx="1">
                  <c:v>1.1599999999999999</c:v>
                </c:pt>
                <c:pt idx="2">
                  <c:v>1.1599999999999999</c:v>
                </c:pt>
                <c:pt idx="3">
                  <c:v>1.08</c:v>
                </c:pt>
                <c:pt idx="4">
                  <c:v>0.98</c:v>
                </c:pt>
                <c:pt idx="5">
                  <c:v>0.92</c:v>
                </c:pt>
                <c:pt idx="6">
                  <c:v>0.87</c:v>
                </c:pt>
                <c:pt idx="7">
                  <c:v>0.9</c:v>
                </c:pt>
                <c:pt idx="8">
                  <c:v>0.9</c:v>
                </c:pt>
                <c:pt idx="9">
                  <c:v>0.97</c:v>
                </c:pt>
                <c:pt idx="10">
                  <c:v>0.99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0-4D47-915E-C4C143D2B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131'!$B$5:$B$28</c:f>
              <c:numCache>
                <c:formatCode>0.00%</c:formatCode>
                <c:ptCount val="24"/>
                <c:pt idx="0">
                  <c:v>1.9375796178343948E-3</c:v>
                </c:pt>
                <c:pt idx="1">
                  <c:v>1.0929936305732484E-3</c:v>
                </c:pt>
                <c:pt idx="2">
                  <c:v>8.4458598726114644E-4</c:v>
                </c:pt>
                <c:pt idx="3">
                  <c:v>7.9490445859872619E-4</c:v>
                </c:pt>
                <c:pt idx="4">
                  <c:v>1.2420382165605095E-3</c:v>
                </c:pt>
                <c:pt idx="5">
                  <c:v>3.2789808917197448E-3</c:v>
                </c:pt>
                <c:pt idx="6">
                  <c:v>9.1414012738853506E-3</c:v>
                </c:pt>
                <c:pt idx="7">
                  <c:v>1.8084076433121019E-2</c:v>
                </c:pt>
                <c:pt idx="8">
                  <c:v>2.5039490445859874E-2</c:v>
                </c:pt>
                <c:pt idx="9">
                  <c:v>3.0206369426751593E-2</c:v>
                </c:pt>
                <c:pt idx="10">
                  <c:v>3.4131210191082804E-2</c:v>
                </c:pt>
                <c:pt idx="11">
                  <c:v>3.6714649681528662E-2</c:v>
                </c:pt>
                <c:pt idx="12">
                  <c:v>3.9645859872611461E-2</c:v>
                </c:pt>
                <c:pt idx="13">
                  <c:v>3.9496815286624208E-2</c:v>
                </c:pt>
                <c:pt idx="14">
                  <c:v>3.8801273885350325E-2</c:v>
                </c:pt>
                <c:pt idx="15">
                  <c:v>4.1583439490445857E-2</c:v>
                </c:pt>
                <c:pt idx="16">
                  <c:v>3.9794904458598734E-2</c:v>
                </c:pt>
                <c:pt idx="17">
                  <c:v>3.6764331210191077E-2</c:v>
                </c:pt>
                <c:pt idx="18">
                  <c:v>2.9014012738853501E-2</c:v>
                </c:pt>
                <c:pt idx="19">
                  <c:v>2.2853503184713377E-2</c:v>
                </c:pt>
                <c:pt idx="20">
                  <c:v>1.9127388535031847E-2</c:v>
                </c:pt>
                <c:pt idx="21">
                  <c:v>1.4705732484076434E-2</c:v>
                </c:pt>
                <c:pt idx="22">
                  <c:v>8.3464968152866231E-3</c:v>
                </c:pt>
                <c:pt idx="23">
                  <c:v>4.1235668789808911E-3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8F-4EBF-ADFD-5B7CA3ABF8E4}"/>
            </c:ext>
          </c:extLst>
        </c:ser>
        <c:ser>
          <c:idx val="1"/>
          <c:order val="1"/>
          <c:tx>
            <c:strRef>
              <c:f>'PCS 131'!$C$4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131'!$C$5:$C$28</c:f>
              <c:numCache>
                <c:formatCode>0.00%</c:formatCode>
                <c:ptCount val="24"/>
                <c:pt idx="0">
                  <c:v>1.8114649681528661E-3</c:v>
                </c:pt>
                <c:pt idx="1">
                  <c:v>1.1573248407643311E-3</c:v>
                </c:pt>
                <c:pt idx="2">
                  <c:v>9.0573248407643304E-4</c:v>
                </c:pt>
                <c:pt idx="3">
                  <c:v>7.547770700636942E-4</c:v>
                </c:pt>
                <c:pt idx="4">
                  <c:v>1.4592356687898088E-3</c:v>
                </c:pt>
                <c:pt idx="5">
                  <c:v>4.6292993630573246E-3</c:v>
                </c:pt>
                <c:pt idx="6">
                  <c:v>1.5296815286624204E-2</c:v>
                </c:pt>
                <c:pt idx="7">
                  <c:v>2.9486624203821657E-2</c:v>
                </c:pt>
                <c:pt idx="8">
                  <c:v>3.5675796178343946E-2</c:v>
                </c:pt>
                <c:pt idx="9">
                  <c:v>3.9198089171974523E-2</c:v>
                </c:pt>
                <c:pt idx="10">
                  <c:v>3.9801910828025477E-2</c:v>
                </c:pt>
                <c:pt idx="11">
                  <c:v>4.1814649681528655E-2</c:v>
                </c:pt>
                <c:pt idx="12">
                  <c:v>4.1714012738853501E-2</c:v>
                </c:pt>
                <c:pt idx="13">
                  <c:v>3.9298726114649685E-2</c:v>
                </c:pt>
                <c:pt idx="14">
                  <c:v>3.6984076433121016E-2</c:v>
                </c:pt>
                <c:pt idx="15">
                  <c:v>3.67828025477707E-2</c:v>
                </c:pt>
                <c:pt idx="16">
                  <c:v>3.3512101910828034E-2</c:v>
                </c:pt>
                <c:pt idx="17">
                  <c:v>3.0543312101910827E-2</c:v>
                </c:pt>
                <c:pt idx="18">
                  <c:v>2.4303821656050956E-2</c:v>
                </c:pt>
                <c:pt idx="19">
                  <c:v>1.8265605095541398E-2</c:v>
                </c:pt>
                <c:pt idx="20">
                  <c:v>1.2126751592356688E-2</c:v>
                </c:pt>
                <c:pt idx="21">
                  <c:v>8.9566878980891721E-3</c:v>
                </c:pt>
                <c:pt idx="22">
                  <c:v>5.4847133757961785E-3</c:v>
                </c:pt>
                <c:pt idx="23">
                  <c:v>3.2707006369426749E-3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8F-4EBF-ADFD-5B7CA3ABF8E4}"/>
            </c:ext>
          </c:extLst>
        </c:ser>
        <c:ser>
          <c:idx val="2"/>
          <c:order val="2"/>
          <c:tx>
            <c:strRef>
              <c:f>'PCS 131'!$D$4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131'!$D$5:$D$28</c:f>
              <c:numCache>
                <c:formatCode>0.00%</c:formatCode>
                <c:ptCount val="24"/>
                <c:pt idx="0">
                  <c:v>3.8E-3</c:v>
                </c:pt>
                <c:pt idx="1">
                  <c:v>2.3E-3</c:v>
                </c:pt>
                <c:pt idx="2">
                  <c:v>1.6999999999999999E-3</c:v>
                </c:pt>
                <c:pt idx="3">
                  <c:v>1.5E-3</c:v>
                </c:pt>
                <c:pt idx="4">
                  <c:v>2.7000000000000001E-3</c:v>
                </c:pt>
                <c:pt idx="5">
                  <c:v>7.9000000000000008E-3</c:v>
                </c:pt>
                <c:pt idx="6">
                  <c:v>2.4500000000000001E-2</c:v>
                </c:pt>
                <c:pt idx="7">
                  <c:v>4.7600000000000003E-2</c:v>
                </c:pt>
                <c:pt idx="8">
                  <c:v>6.08E-2</c:v>
                </c:pt>
                <c:pt idx="9">
                  <c:v>6.9400000000000003E-2</c:v>
                </c:pt>
                <c:pt idx="10">
                  <c:v>7.3999999999999996E-2</c:v>
                </c:pt>
                <c:pt idx="11">
                  <c:v>7.85E-2</c:v>
                </c:pt>
                <c:pt idx="12">
                  <c:v>8.14E-2</c:v>
                </c:pt>
                <c:pt idx="13">
                  <c:v>7.8799999999999995E-2</c:v>
                </c:pt>
                <c:pt idx="14">
                  <c:v>7.5800000000000006E-2</c:v>
                </c:pt>
                <c:pt idx="15">
                  <c:v>7.8299999999999995E-2</c:v>
                </c:pt>
                <c:pt idx="16">
                  <c:v>7.3300000000000004E-2</c:v>
                </c:pt>
                <c:pt idx="17">
                  <c:v>6.7299999999999999E-2</c:v>
                </c:pt>
                <c:pt idx="18">
                  <c:v>5.33E-2</c:v>
                </c:pt>
                <c:pt idx="19">
                  <c:v>4.1099999999999998E-2</c:v>
                </c:pt>
                <c:pt idx="20">
                  <c:v>3.1199999999999999E-2</c:v>
                </c:pt>
                <c:pt idx="21">
                  <c:v>2.3699999999999999E-2</c:v>
                </c:pt>
                <c:pt idx="22">
                  <c:v>1.3899999999999999E-2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8F-4EBF-ADFD-5B7CA3ABF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131'!$H$4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131'!$H$5:$H$16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1.1599999999999999</c:v>
                </c:pt>
                <c:pt idx="2">
                  <c:v>1.2</c:v>
                </c:pt>
                <c:pt idx="3">
                  <c:v>1.1100000000000001</c:v>
                </c:pt>
                <c:pt idx="4">
                  <c:v>0.96</c:v>
                </c:pt>
                <c:pt idx="5">
                  <c:v>0.92</c:v>
                </c:pt>
                <c:pt idx="6">
                  <c:v>0.85</c:v>
                </c:pt>
                <c:pt idx="7">
                  <c:v>0.87</c:v>
                </c:pt>
                <c:pt idx="8">
                  <c:v>0.87</c:v>
                </c:pt>
                <c:pt idx="9">
                  <c:v>0.94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F-494A-8D9D-4367F75D6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132'!$B$5:$B$28</c:f>
              <c:numCache>
                <c:formatCode>0.00%</c:formatCode>
                <c:ptCount val="24"/>
                <c:pt idx="0">
                  <c:v>1.1000000000000001E-3</c:v>
                </c:pt>
                <c:pt idx="1">
                  <c:v>6.9999999999999999E-4</c:v>
                </c:pt>
                <c:pt idx="2">
                  <c:v>5.0000000000000001E-4</c:v>
                </c:pt>
                <c:pt idx="3">
                  <c:v>5.0000000000000001E-4</c:v>
                </c:pt>
                <c:pt idx="4">
                  <c:v>5.9999999999999995E-4</c:v>
                </c:pt>
                <c:pt idx="5">
                  <c:v>2.15E-3</c:v>
                </c:pt>
                <c:pt idx="6">
                  <c:v>6.0000000000000001E-3</c:v>
                </c:pt>
                <c:pt idx="7">
                  <c:v>1.5100000000000001E-2</c:v>
                </c:pt>
                <c:pt idx="8">
                  <c:v>2.1700000000000001E-2</c:v>
                </c:pt>
                <c:pt idx="9">
                  <c:v>2.785E-2</c:v>
                </c:pt>
                <c:pt idx="10">
                  <c:v>3.3399999999999999E-2</c:v>
                </c:pt>
                <c:pt idx="11">
                  <c:v>3.9750000000000001E-2</c:v>
                </c:pt>
                <c:pt idx="12">
                  <c:v>4.2349999999999999E-2</c:v>
                </c:pt>
                <c:pt idx="13">
                  <c:v>4.1799999999999997E-2</c:v>
                </c:pt>
                <c:pt idx="14">
                  <c:v>4.3900000000000002E-2</c:v>
                </c:pt>
                <c:pt idx="15">
                  <c:v>4.9450000000000001E-2</c:v>
                </c:pt>
                <c:pt idx="16">
                  <c:v>4.6149999999999997E-2</c:v>
                </c:pt>
                <c:pt idx="17">
                  <c:v>4.0550000000000003E-2</c:v>
                </c:pt>
                <c:pt idx="18">
                  <c:v>2.9250000000000002E-2</c:v>
                </c:pt>
                <c:pt idx="19">
                  <c:v>2.3099999999999999E-2</c:v>
                </c:pt>
                <c:pt idx="20">
                  <c:v>2.085E-2</c:v>
                </c:pt>
                <c:pt idx="21">
                  <c:v>7.5500000000000003E-3</c:v>
                </c:pt>
                <c:pt idx="22">
                  <c:v>3.7499999999999999E-3</c:v>
                </c:pt>
                <c:pt idx="23">
                  <c:v>1.8500000000000001E-3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B-414F-B86D-1FAB15490811}"/>
            </c:ext>
          </c:extLst>
        </c:ser>
        <c:ser>
          <c:idx val="1"/>
          <c:order val="1"/>
          <c:tx>
            <c:strRef>
              <c:f>'PCS 132'!$C$4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132'!$C$5:$C$28</c:f>
              <c:numCache>
                <c:formatCode>0.00%</c:formatCode>
                <c:ptCount val="24"/>
                <c:pt idx="0">
                  <c:v>1.0499999999999999E-3</c:v>
                </c:pt>
                <c:pt idx="1">
                  <c:v>6.4999999999999997E-4</c:v>
                </c:pt>
                <c:pt idx="2">
                  <c:v>4.4999999999999999E-4</c:v>
                </c:pt>
                <c:pt idx="3">
                  <c:v>3.5E-4</c:v>
                </c:pt>
                <c:pt idx="4">
                  <c:v>5.5000000000000003E-4</c:v>
                </c:pt>
                <c:pt idx="5">
                  <c:v>2.5000000000000001E-3</c:v>
                </c:pt>
                <c:pt idx="6">
                  <c:v>1.8700000000000001E-2</c:v>
                </c:pt>
                <c:pt idx="7">
                  <c:v>3.0550000000000001E-2</c:v>
                </c:pt>
                <c:pt idx="8">
                  <c:v>3.6450000000000003E-2</c:v>
                </c:pt>
                <c:pt idx="9">
                  <c:v>3.7999999999999999E-2</c:v>
                </c:pt>
                <c:pt idx="10">
                  <c:v>4.0649999999999999E-2</c:v>
                </c:pt>
                <c:pt idx="11">
                  <c:v>4.3099999999999999E-2</c:v>
                </c:pt>
                <c:pt idx="12">
                  <c:v>4.5100000000000001E-2</c:v>
                </c:pt>
                <c:pt idx="13">
                  <c:v>4.1750000000000002E-2</c:v>
                </c:pt>
                <c:pt idx="14">
                  <c:v>3.6150000000000002E-2</c:v>
                </c:pt>
                <c:pt idx="15">
                  <c:v>3.2500000000000001E-2</c:v>
                </c:pt>
                <c:pt idx="16">
                  <c:v>3.1399999999999997E-2</c:v>
                </c:pt>
                <c:pt idx="17">
                  <c:v>3.0599999999999999E-2</c:v>
                </c:pt>
                <c:pt idx="18">
                  <c:v>2.4850000000000001E-2</c:v>
                </c:pt>
                <c:pt idx="19">
                  <c:v>2.035E-2</c:v>
                </c:pt>
                <c:pt idx="20">
                  <c:v>1.1900000000000001E-2</c:v>
                </c:pt>
                <c:pt idx="21">
                  <c:v>6.6E-3</c:v>
                </c:pt>
                <c:pt idx="22">
                  <c:v>3.5999999999999999E-3</c:v>
                </c:pt>
                <c:pt idx="23">
                  <c:v>2.15E-3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B-414F-B86D-1FAB15490811}"/>
            </c:ext>
          </c:extLst>
        </c:ser>
        <c:ser>
          <c:idx val="2"/>
          <c:order val="2"/>
          <c:tx>
            <c:strRef>
              <c:f>'PCS 132'!$D$4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132'!$D$5:$D$28</c:f>
              <c:numCache>
                <c:formatCode>0.00%</c:formatCode>
                <c:ptCount val="24"/>
                <c:pt idx="0">
                  <c:v>2.0999999999999999E-3</c:v>
                </c:pt>
                <c:pt idx="1">
                  <c:v>1.4E-3</c:v>
                </c:pt>
                <c:pt idx="2">
                  <c:v>1E-3</c:v>
                </c:pt>
                <c:pt idx="3">
                  <c:v>8.0000000000000004E-4</c:v>
                </c:pt>
                <c:pt idx="4">
                  <c:v>1.1000000000000001E-3</c:v>
                </c:pt>
                <c:pt idx="5">
                  <c:v>4.7000000000000002E-3</c:v>
                </c:pt>
                <c:pt idx="6">
                  <c:v>2.4899999999999999E-2</c:v>
                </c:pt>
                <c:pt idx="7">
                  <c:v>4.5900000000000003E-2</c:v>
                </c:pt>
                <c:pt idx="8">
                  <c:v>5.8299999999999998E-2</c:v>
                </c:pt>
                <c:pt idx="9">
                  <c:v>6.6000000000000003E-2</c:v>
                </c:pt>
                <c:pt idx="10">
                  <c:v>7.4099999999999999E-2</c:v>
                </c:pt>
                <c:pt idx="11">
                  <c:v>8.2900000000000001E-2</c:v>
                </c:pt>
                <c:pt idx="12">
                  <c:v>8.7499999999999994E-2</c:v>
                </c:pt>
                <c:pt idx="13">
                  <c:v>8.3500000000000005E-2</c:v>
                </c:pt>
                <c:pt idx="14">
                  <c:v>0.08</c:v>
                </c:pt>
                <c:pt idx="15">
                  <c:v>8.1699999999999995E-2</c:v>
                </c:pt>
                <c:pt idx="16">
                  <c:v>7.7399999999999997E-2</c:v>
                </c:pt>
                <c:pt idx="17">
                  <c:v>7.0999999999999994E-2</c:v>
                </c:pt>
                <c:pt idx="18">
                  <c:v>5.4100000000000002E-2</c:v>
                </c:pt>
                <c:pt idx="19">
                  <c:v>4.3400000000000001E-2</c:v>
                </c:pt>
                <c:pt idx="20">
                  <c:v>3.2599999999999997E-2</c:v>
                </c:pt>
                <c:pt idx="21">
                  <c:v>1.41E-2</c:v>
                </c:pt>
                <c:pt idx="22">
                  <c:v>7.4000000000000003E-3</c:v>
                </c:pt>
                <c:pt idx="23">
                  <c:v>4.0000000000000001E-3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B-414F-B86D-1FAB15490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132'!$H$4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132'!$F$5:$F$16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132'!$H$5:$H$16</c:f>
              <c:numCache>
                <c:formatCode>General</c:formatCode>
                <c:ptCount val="12"/>
                <c:pt idx="4">
                  <c:v>1.0900000000000001</c:v>
                </c:pt>
                <c:pt idx="5">
                  <c:v>1.01</c:v>
                </c:pt>
                <c:pt idx="6">
                  <c:v>0.92</c:v>
                </c:pt>
                <c:pt idx="7">
                  <c:v>0.9</c:v>
                </c:pt>
                <c:pt idx="8">
                  <c:v>0.88</c:v>
                </c:pt>
                <c:pt idx="9">
                  <c:v>1</c:v>
                </c:pt>
                <c:pt idx="10">
                  <c:v>1.1499999999999999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2-48BD-880A-71E2F7BBF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133'!$B$4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133'!$B$5:$B$28</c:f>
              <c:numCache>
                <c:formatCode>0.00%</c:formatCode>
                <c:ptCount val="24"/>
                <c:pt idx="0">
                  <c:v>1.8219512195121951E-3</c:v>
                </c:pt>
                <c:pt idx="1">
                  <c:v>1.1134146341463416E-3</c:v>
                </c:pt>
                <c:pt idx="2">
                  <c:v>9.1097560975609757E-4</c:v>
                </c:pt>
                <c:pt idx="3">
                  <c:v>9.615853658536585E-4</c:v>
                </c:pt>
                <c:pt idx="4">
                  <c:v>2.3280487804878047E-3</c:v>
                </c:pt>
                <c:pt idx="5">
                  <c:v>8.1987804878048774E-3</c:v>
                </c:pt>
                <c:pt idx="6">
                  <c:v>2.2521341463414633E-2</c:v>
                </c:pt>
                <c:pt idx="7">
                  <c:v>3.1985365853658541E-2</c:v>
                </c:pt>
                <c:pt idx="8">
                  <c:v>3.5528048780487806E-2</c:v>
                </c:pt>
                <c:pt idx="9">
                  <c:v>3.3402439024390246E-2</c:v>
                </c:pt>
                <c:pt idx="10">
                  <c:v>3.380731707317073E-2</c:v>
                </c:pt>
                <c:pt idx="11">
                  <c:v>3.5983536585365856E-2</c:v>
                </c:pt>
                <c:pt idx="12">
                  <c:v>3.750182926829268E-2</c:v>
                </c:pt>
                <c:pt idx="13">
                  <c:v>3.5781097560975604E-2</c:v>
                </c:pt>
                <c:pt idx="14">
                  <c:v>3.426280487804878E-2</c:v>
                </c:pt>
                <c:pt idx="15">
                  <c:v>3.7754878048780485E-2</c:v>
                </c:pt>
                <c:pt idx="16">
                  <c:v>3.5730487804878051E-2</c:v>
                </c:pt>
                <c:pt idx="17">
                  <c:v>3.2896341463414636E-2</c:v>
                </c:pt>
                <c:pt idx="18">
                  <c:v>2.6772560975609757E-2</c:v>
                </c:pt>
                <c:pt idx="19">
                  <c:v>1.9940243902439023E-2</c:v>
                </c:pt>
                <c:pt idx="20">
                  <c:v>1.4778048780487807E-2</c:v>
                </c:pt>
                <c:pt idx="21">
                  <c:v>1.1539024390243903E-2</c:v>
                </c:pt>
                <c:pt idx="22">
                  <c:v>7.0347560975609754E-3</c:v>
                </c:pt>
                <c:pt idx="23">
                  <c:v>3.5426829268292684E-3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4-43E1-A5AC-A1529FFE90B7}"/>
            </c:ext>
          </c:extLst>
        </c:ser>
        <c:ser>
          <c:idx val="1"/>
          <c:order val="1"/>
          <c:tx>
            <c:strRef>
              <c:f>'PCS 133'!$C$4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133'!$C$5:$C$28</c:f>
              <c:numCache>
                <c:formatCode>0.00%</c:formatCode>
                <c:ptCount val="24"/>
                <c:pt idx="0">
                  <c:v>2.3213414634146341E-3</c:v>
                </c:pt>
                <c:pt idx="1">
                  <c:v>1.3829268292682927E-3</c:v>
                </c:pt>
                <c:pt idx="2">
                  <c:v>1.0865853658536585E-3</c:v>
                </c:pt>
                <c:pt idx="3">
                  <c:v>7.4085365853658537E-4</c:v>
                </c:pt>
                <c:pt idx="4">
                  <c:v>1.1359756097560974E-3</c:v>
                </c:pt>
                <c:pt idx="5">
                  <c:v>3.2103658536585364E-3</c:v>
                </c:pt>
                <c:pt idx="6">
                  <c:v>1.1606707317073171E-2</c:v>
                </c:pt>
                <c:pt idx="7">
                  <c:v>2.7115243902439023E-2</c:v>
                </c:pt>
                <c:pt idx="8">
                  <c:v>2.5682926829268291E-2</c:v>
                </c:pt>
                <c:pt idx="9">
                  <c:v>2.6917682926829268E-2</c:v>
                </c:pt>
                <c:pt idx="10">
                  <c:v>2.8596951219512196E-2</c:v>
                </c:pt>
                <c:pt idx="11">
                  <c:v>3.2103658536585367E-2</c:v>
                </c:pt>
                <c:pt idx="12">
                  <c:v>3.4671951219512193E-2</c:v>
                </c:pt>
                <c:pt idx="13">
                  <c:v>3.4375609756097561E-2</c:v>
                </c:pt>
                <c:pt idx="14">
                  <c:v>3.7042682926829266E-2</c:v>
                </c:pt>
                <c:pt idx="15">
                  <c:v>4.1635975609756098E-2</c:v>
                </c:pt>
                <c:pt idx="16">
                  <c:v>4.435243902439024E-2</c:v>
                </c:pt>
                <c:pt idx="17">
                  <c:v>4.3759756097560977E-2</c:v>
                </c:pt>
                <c:pt idx="18">
                  <c:v>3.0325609756097563E-2</c:v>
                </c:pt>
                <c:pt idx="19">
                  <c:v>2.2571341463414631E-2</c:v>
                </c:pt>
                <c:pt idx="20">
                  <c:v>1.6990243902439025E-2</c:v>
                </c:pt>
                <c:pt idx="21">
                  <c:v>1.3681097560975609E-2</c:v>
                </c:pt>
                <c:pt idx="22">
                  <c:v>8.4951219512195125E-3</c:v>
                </c:pt>
                <c:pt idx="23">
                  <c:v>4.0499999999999998E-3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4-43E1-A5AC-A1529FFE90B7}"/>
            </c:ext>
          </c:extLst>
        </c:ser>
        <c:ser>
          <c:idx val="2"/>
          <c:order val="2"/>
          <c:tx>
            <c:strRef>
              <c:f>'PCS 133'!$D$4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133'!$D$5:$D$28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2.5000000000000001E-3</c:v>
                </c:pt>
                <c:pt idx="2">
                  <c:v>2E-3</c:v>
                </c:pt>
                <c:pt idx="3">
                  <c:v>1.6999999999999999E-3</c:v>
                </c:pt>
                <c:pt idx="4">
                  <c:v>3.5000000000000001E-3</c:v>
                </c:pt>
                <c:pt idx="5">
                  <c:v>1.14E-2</c:v>
                </c:pt>
                <c:pt idx="6">
                  <c:v>3.4099999999999998E-2</c:v>
                </c:pt>
                <c:pt idx="7">
                  <c:v>5.91E-2</c:v>
                </c:pt>
                <c:pt idx="8">
                  <c:v>6.1199999999999997E-2</c:v>
                </c:pt>
                <c:pt idx="9">
                  <c:v>6.0299999999999999E-2</c:v>
                </c:pt>
                <c:pt idx="10">
                  <c:v>6.2399999999999997E-2</c:v>
                </c:pt>
                <c:pt idx="11">
                  <c:v>6.8099999999999994E-2</c:v>
                </c:pt>
                <c:pt idx="12">
                  <c:v>7.22E-2</c:v>
                </c:pt>
                <c:pt idx="13">
                  <c:v>7.0199999999999999E-2</c:v>
                </c:pt>
                <c:pt idx="14">
                  <c:v>7.1300000000000002E-2</c:v>
                </c:pt>
                <c:pt idx="15">
                  <c:v>7.9399999999999998E-2</c:v>
                </c:pt>
                <c:pt idx="16">
                  <c:v>8.0100000000000005E-2</c:v>
                </c:pt>
                <c:pt idx="17">
                  <c:v>7.6700000000000004E-2</c:v>
                </c:pt>
                <c:pt idx="18">
                  <c:v>5.7099999999999998E-2</c:v>
                </c:pt>
                <c:pt idx="19">
                  <c:v>4.2500000000000003E-2</c:v>
                </c:pt>
                <c:pt idx="20">
                  <c:v>3.1800000000000002E-2</c:v>
                </c:pt>
                <c:pt idx="21">
                  <c:v>2.52E-2</c:v>
                </c:pt>
                <c:pt idx="22">
                  <c:v>1.55E-2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4-43E1-A5AC-A1529FFE9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133'!$H$4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133'!$F$5:$F$16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133'!$H$5:$H$16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1.08</c:v>
                </c:pt>
                <c:pt idx="2">
                  <c:v>1.08</c:v>
                </c:pt>
                <c:pt idx="4">
                  <c:v>0.95</c:v>
                </c:pt>
                <c:pt idx="5">
                  <c:v>0.84</c:v>
                </c:pt>
                <c:pt idx="6">
                  <c:v>0.78</c:v>
                </c:pt>
                <c:pt idx="7">
                  <c:v>0.85</c:v>
                </c:pt>
                <c:pt idx="8">
                  <c:v>0.86</c:v>
                </c:pt>
                <c:pt idx="9">
                  <c:v>0.91</c:v>
                </c:pt>
                <c:pt idx="10">
                  <c:v>0.93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F-4C25-A61A-DEDD3E409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1606'!$B$4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1606'!$B$5:$B$28</c:f>
              <c:numCache>
                <c:formatCode>0.00%</c:formatCode>
                <c:ptCount val="24"/>
                <c:pt idx="0">
                  <c:v>3.9642599277978346E-3</c:v>
                </c:pt>
                <c:pt idx="1">
                  <c:v>2.6595667870036102E-3</c:v>
                </c:pt>
                <c:pt idx="2">
                  <c:v>2.6093862815884479E-3</c:v>
                </c:pt>
                <c:pt idx="3">
                  <c:v>2.6595667870036102E-3</c:v>
                </c:pt>
                <c:pt idx="4">
                  <c:v>4.6166064981949459E-3</c:v>
                </c:pt>
                <c:pt idx="5">
                  <c:v>1.0186642599277977E-2</c:v>
                </c:pt>
                <c:pt idx="6">
                  <c:v>1.7914440433212997E-2</c:v>
                </c:pt>
                <c:pt idx="7">
                  <c:v>2.3434296028880867E-2</c:v>
                </c:pt>
                <c:pt idx="8">
                  <c:v>2.4839350180505419E-2</c:v>
                </c:pt>
                <c:pt idx="9">
                  <c:v>2.7047292418772566E-2</c:v>
                </c:pt>
                <c:pt idx="10">
                  <c:v>2.9606498194945846E-2</c:v>
                </c:pt>
                <c:pt idx="11">
                  <c:v>3.2466787003610102E-2</c:v>
                </c:pt>
                <c:pt idx="12">
                  <c:v>3.4574368231046933E-2</c:v>
                </c:pt>
                <c:pt idx="13">
                  <c:v>3.4323465703971122E-2</c:v>
                </c:pt>
                <c:pt idx="14">
                  <c:v>3.5527797833935018E-2</c:v>
                </c:pt>
                <c:pt idx="15">
                  <c:v>3.7083393501805048E-2</c:v>
                </c:pt>
                <c:pt idx="16">
                  <c:v>3.6129963898916963E-2</c:v>
                </c:pt>
                <c:pt idx="17">
                  <c:v>3.4423826714801445E-2</c:v>
                </c:pt>
                <c:pt idx="18">
                  <c:v>3.005812274368231E-2</c:v>
                </c:pt>
                <c:pt idx="19">
                  <c:v>2.4889530685920574E-2</c:v>
                </c:pt>
                <c:pt idx="20">
                  <c:v>1.9821299638989168E-2</c:v>
                </c:pt>
                <c:pt idx="21">
                  <c:v>1.5003971119133574E-2</c:v>
                </c:pt>
                <c:pt idx="22">
                  <c:v>1.0989530685920576E-2</c:v>
                </c:pt>
                <c:pt idx="23">
                  <c:v>6.8747292418772565E-3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D-4F1A-B5E4-F920B6C1496C}"/>
            </c:ext>
          </c:extLst>
        </c:ser>
        <c:ser>
          <c:idx val="1"/>
          <c:order val="1"/>
          <c:tx>
            <c:strRef>
              <c:f>'PCS 1606'!$C$4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1606'!$C$5:$C$28</c:f>
              <c:numCache>
                <c:formatCode>0.00%</c:formatCode>
                <c:ptCount val="24"/>
                <c:pt idx="0">
                  <c:v>3.7862815884476533E-3</c:v>
                </c:pt>
                <c:pt idx="1">
                  <c:v>2.4909747292418774E-3</c:v>
                </c:pt>
                <c:pt idx="2">
                  <c:v>1.7436823104693142E-3</c:v>
                </c:pt>
                <c:pt idx="3">
                  <c:v>1.7436823104693142E-3</c:v>
                </c:pt>
                <c:pt idx="4">
                  <c:v>2.9393501805054152E-3</c:v>
                </c:pt>
                <c:pt idx="5">
                  <c:v>7.8714801444043324E-3</c:v>
                </c:pt>
                <c:pt idx="6">
                  <c:v>2.2070036101083032E-2</c:v>
                </c:pt>
                <c:pt idx="7">
                  <c:v>3.2532129963898919E-2</c:v>
                </c:pt>
                <c:pt idx="8">
                  <c:v>3.352851985559567E-2</c:v>
                </c:pt>
                <c:pt idx="9">
                  <c:v>3.0389891696750902E-2</c:v>
                </c:pt>
                <c:pt idx="10">
                  <c:v>3.1934296028880871E-2</c:v>
                </c:pt>
                <c:pt idx="11">
                  <c:v>3.2482310469314074E-2</c:v>
                </c:pt>
                <c:pt idx="12">
                  <c:v>3.4275812274368232E-2</c:v>
                </c:pt>
                <c:pt idx="13">
                  <c:v>3.3727797833935015E-2</c:v>
                </c:pt>
                <c:pt idx="14">
                  <c:v>3.392707581227436E-2</c:v>
                </c:pt>
                <c:pt idx="15">
                  <c:v>3.3976895306859205E-2</c:v>
                </c:pt>
                <c:pt idx="16">
                  <c:v>3.3628158844765346E-2</c:v>
                </c:pt>
                <c:pt idx="17">
                  <c:v>3.2332851985559567E-2</c:v>
                </c:pt>
                <c:pt idx="18">
                  <c:v>2.6753068592057758E-2</c:v>
                </c:pt>
                <c:pt idx="19">
                  <c:v>2.0625270758122743E-2</c:v>
                </c:pt>
                <c:pt idx="20">
                  <c:v>1.6340794223826716E-2</c:v>
                </c:pt>
                <c:pt idx="21">
                  <c:v>1.3251985559566786E-2</c:v>
                </c:pt>
                <c:pt idx="22">
                  <c:v>9.5653429602888078E-3</c:v>
                </c:pt>
                <c:pt idx="23">
                  <c:v>6.426714801444044E-3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D-4F1A-B5E4-F920B6C1496C}"/>
            </c:ext>
          </c:extLst>
        </c:ser>
        <c:ser>
          <c:idx val="2"/>
          <c:order val="2"/>
          <c:tx>
            <c:strRef>
              <c:f>'PCS 1606'!$D$4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1606'!$D$5:$D$28</c:f>
              <c:numCache>
                <c:formatCode>0.00%</c:formatCode>
                <c:ptCount val="24"/>
                <c:pt idx="0">
                  <c:v>7.7999999999999996E-3</c:v>
                </c:pt>
                <c:pt idx="1">
                  <c:v>5.1999999999999998E-3</c:v>
                </c:pt>
                <c:pt idx="2">
                  <c:v>4.4000000000000003E-3</c:v>
                </c:pt>
                <c:pt idx="3">
                  <c:v>4.4000000000000003E-3</c:v>
                </c:pt>
                <c:pt idx="4">
                  <c:v>7.6E-3</c:v>
                </c:pt>
                <c:pt idx="5">
                  <c:v>1.7999999999999999E-2</c:v>
                </c:pt>
                <c:pt idx="6">
                  <c:v>0.04</c:v>
                </c:pt>
                <c:pt idx="7">
                  <c:v>5.6000000000000001E-2</c:v>
                </c:pt>
                <c:pt idx="8">
                  <c:v>5.8400000000000001E-2</c:v>
                </c:pt>
                <c:pt idx="9">
                  <c:v>5.7500000000000002E-2</c:v>
                </c:pt>
                <c:pt idx="10">
                  <c:v>6.1499999999999999E-2</c:v>
                </c:pt>
                <c:pt idx="11">
                  <c:v>6.4899999999999999E-2</c:v>
                </c:pt>
                <c:pt idx="12">
                  <c:v>6.8900000000000003E-2</c:v>
                </c:pt>
                <c:pt idx="13">
                  <c:v>6.8099999999999994E-2</c:v>
                </c:pt>
                <c:pt idx="14">
                  <c:v>6.9500000000000006E-2</c:v>
                </c:pt>
                <c:pt idx="15">
                  <c:v>7.1099999999999997E-2</c:v>
                </c:pt>
                <c:pt idx="16">
                  <c:v>6.9800000000000001E-2</c:v>
                </c:pt>
                <c:pt idx="17">
                  <c:v>6.6799999999999998E-2</c:v>
                </c:pt>
                <c:pt idx="18">
                  <c:v>5.6800000000000003E-2</c:v>
                </c:pt>
                <c:pt idx="19">
                  <c:v>4.5499999999999999E-2</c:v>
                </c:pt>
                <c:pt idx="20">
                  <c:v>3.61E-2</c:v>
                </c:pt>
                <c:pt idx="21">
                  <c:v>2.8299999999999999E-2</c:v>
                </c:pt>
                <c:pt idx="22">
                  <c:v>2.0500000000000001E-2</c:v>
                </c:pt>
                <c:pt idx="23">
                  <c:v>1.3299999999999999E-2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D-4F1A-B5E4-F920B6C14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1606'!$F$5:$F$16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1606'!$G$5:$G$16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37F-4999-B1EA-6E02EEEFF34C}"/>
            </c:ext>
          </c:extLst>
        </c:ser>
        <c:ser>
          <c:idx val="1"/>
          <c:order val="1"/>
          <c:cat>
            <c:strRef>
              <c:f>'PCS 1606'!$F$5:$F$16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1606'!$H$5:$H$16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1.07</c:v>
                </c:pt>
                <c:pt idx="2">
                  <c:v>1.06</c:v>
                </c:pt>
                <c:pt idx="3">
                  <c:v>1.02</c:v>
                </c:pt>
                <c:pt idx="4">
                  <c:v>1</c:v>
                </c:pt>
                <c:pt idx="5">
                  <c:v>0.98</c:v>
                </c:pt>
                <c:pt idx="6">
                  <c:v>0.95</c:v>
                </c:pt>
                <c:pt idx="7">
                  <c:v>0.97</c:v>
                </c:pt>
                <c:pt idx="8">
                  <c:v>1</c:v>
                </c:pt>
                <c:pt idx="9">
                  <c:v>0.99</c:v>
                </c:pt>
                <c:pt idx="10">
                  <c:v>0.99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F-4999-B1EA-6E02EEEFF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2112'!$B$4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2112'!$B$5:$B$28</c:f>
              <c:numCache>
                <c:formatCode>0.00%</c:formatCode>
                <c:ptCount val="24"/>
                <c:pt idx="0">
                  <c:v>2.2451193058568328E-3</c:v>
                </c:pt>
                <c:pt idx="1">
                  <c:v>1.3177874186550975E-3</c:v>
                </c:pt>
                <c:pt idx="2">
                  <c:v>1.1713665943600866E-3</c:v>
                </c:pt>
                <c:pt idx="3">
                  <c:v>1.4154013015184382E-3</c:v>
                </c:pt>
                <c:pt idx="4">
                  <c:v>3.3188720173535791E-3</c:v>
                </c:pt>
                <c:pt idx="5">
                  <c:v>9.6637744034707169E-3</c:v>
                </c:pt>
                <c:pt idx="6">
                  <c:v>2.8893709327548808E-2</c:v>
                </c:pt>
                <c:pt idx="7">
                  <c:v>3.4262472885032536E-2</c:v>
                </c:pt>
                <c:pt idx="8">
                  <c:v>3.6214750542299348E-2</c:v>
                </c:pt>
                <c:pt idx="9">
                  <c:v>3.6702819956616055E-2</c:v>
                </c:pt>
                <c:pt idx="10">
                  <c:v>3.5970715835140998E-2</c:v>
                </c:pt>
                <c:pt idx="11">
                  <c:v>3.5189804772234275E-2</c:v>
                </c:pt>
                <c:pt idx="12">
                  <c:v>3.4018438177874186E-2</c:v>
                </c:pt>
                <c:pt idx="13">
                  <c:v>3.2359002169197397E-2</c:v>
                </c:pt>
                <c:pt idx="14">
                  <c:v>3.1090021691973974E-2</c:v>
                </c:pt>
                <c:pt idx="15">
                  <c:v>3.0113882863340564E-2</c:v>
                </c:pt>
                <c:pt idx="16">
                  <c:v>3.0016268980477222E-2</c:v>
                </c:pt>
                <c:pt idx="17">
                  <c:v>2.9088937093275487E-2</c:v>
                </c:pt>
                <c:pt idx="18">
                  <c:v>2.5086767895878524E-2</c:v>
                </c:pt>
                <c:pt idx="19">
                  <c:v>1.7668112798264645E-2</c:v>
                </c:pt>
                <c:pt idx="20">
                  <c:v>1.2738611713665944E-2</c:v>
                </c:pt>
                <c:pt idx="21">
                  <c:v>9.2245119305856826E-3</c:v>
                </c:pt>
                <c:pt idx="22">
                  <c:v>6.4913232104121471E-3</c:v>
                </c:pt>
                <c:pt idx="23">
                  <c:v>3.8069414316702819E-3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9-4945-95A5-9B8A483BB500}"/>
            </c:ext>
          </c:extLst>
        </c:ser>
        <c:ser>
          <c:idx val="1"/>
          <c:order val="1"/>
          <c:tx>
            <c:strRef>
              <c:f>'PCS 2112'!$C$4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2112'!$C$5:$C$28</c:f>
              <c:numCache>
                <c:formatCode>0.00%</c:formatCode>
                <c:ptCount val="24"/>
                <c:pt idx="0">
                  <c:v>4.2490238611713662E-3</c:v>
                </c:pt>
                <c:pt idx="1">
                  <c:v>2.7644251626898052E-3</c:v>
                </c:pt>
                <c:pt idx="2">
                  <c:v>2.1501084598698479E-3</c:v>
                </c:pt>
                <c:pt idx="3">
                  <c:v>1.3822125813449026E-3</c:v>
                </c:pt>
                <c:pt idx="4">
                  <c:v>1.1774403470715836E-3</c:v>
                </c:pt>
                <c:pt idx="5">
                  <c:v>1.9965292841648587E-3</c:v>
                </c:pt>
                <c:pt idx="6">
                  <c:v>6.7062906724511939E-3</c:v>
                </c:pt>
                <c:pt idx="7">
                  <c:v>1.4948373101952277E-2</c:v>
                </c:pt>
                <c:pt idx="8">
                  <c:v>1.9914099783080258E-2</c:v>
                </c:pt>
                <c:pt idx="9">
                  <c:v>2.370238611713666E-2</c:v>
                </c:pt>
                <c:pt idx="10">
                  <c:v>2.7593058568329724E-2</c:v>
                </c:pt>
                <c:pt idx="11">
                  <c:v>3.1586117136659431E-2</c:v>
                </c:pt>
                <c:pt idx="12">
                  <c:v>3.4606507592190888E-2</c:v>
                </c:pt>
                <c:pt idx="13">
                  <c:v>3.5732754880694141E-2</c:v>
                </c:pt>
                <c:pt idx="14">
                  <c:v>3.8753145336225599E-2</c:v>
                </c:pt>
                <c:pt idx="15">
                  <c:v>4.3002169197396967E-2</c:v>
                </c:pt>
                <c:pt idx="16">
                  <c:v>4.5971366594360089E-2</c:v>
                </c:pt>
                <c:pt idx="17">
                  <c:v>4.7609544468546643E-2</c:v>
                </c:pt>
                <c:pt idx="18">
                  <c:v>3.6807809110629072E-2</c:v>
                </c:pt>
                <c:pt idx="19">
                  <c:v>2.9436008676789589E-2</c:v>
                </c:pt>
                <c:pt idx="20">
                  <c:v>2.4367895878524948E-2</c:v>
                </c:pt>
                <c:pt idx="21">
                  <c:v>1.8275921908893711E-2</c:v>
                </c:pt>
                <c:pt idx="22">
                  <c:v>1.1876789587852495E-2</c:v>
                </c:pt>
                <c:pt idx="23">
                  <c:v>7.2694143167028203E-3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9-4945-95A5-9B8A483BB500}"/>
            </c:ext>
          </c:extLst>
        </c:ser>
        <c:ser>
          <c:idx val="2"/>
          <c:order val="2"/>
          <c:tx>
            <c:strRef>
              <c:f>'PCS 2112'!$D$4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2112'!$D$5:$D$28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4.1000000000000003E-3</c:v>
                </c:pt>
                <c:pt idx="2">
                  <c:v>3.3E-3</c:v>
                </c:pt>
                <c:pt idx="3">
                  <c:v>2.8E-3</c:v>
                </c:pt>
                <c:pt idx="4">
                  <c:v>4.4999999999999997E-3</c:v>
                </c:pt>
                <c:pt idx="5">
                  <c:v>1.17E-2</c:v>
                </c:pt>
                <c:pt idx="6">
                  <c:v>3.56E-2</c:v>
                </c:pt>
                <c:pt idx="7">
                  <c:v>4.9200000000000001E-2</c:v>
                </c:pt>
                <c:pt idx="8">
                  <c:v>5.62E-2</c:v>
                </c:pt>
                <c:pt idx="9">
                  <c:v>6.0400000000000002E-2</c:v>
                </c:pt>
                <c:pt idx="10">
                  <c:v>6.3500000000000001E-2</c:v>
                </c:pt>
                <c:pt idx="11">
                  <c:v>6.6799999999999998E-2</c:v>
                </c:pt>
                <c:pt idx="12">
                  <c:v>6.8599999999999994E-2</c:v>
                </c:pt>
                <c:pt idx="13">
                  <c:v>6.8099999999999994E-2</c:v>
                </c:pt>
                <c:pt idx="14">
                  <c:v>6.9900000000000004E-2</c:v>
                </c:pt>
                <c:pt idx="15">
                  <c:v>7.3099999999999998E-2</c:v>
                </c:pt>
                <c:pt idx="16">
                  <c:v>7.5999999999999998E-2</c:v>
                </c:pt>
                <c:pt idx="17">
                  <c:v>7.6700000000000004E-2</c:v>
                </c:pt>
                <c:pt idx="18">
                  <c:v>6.1899999999999997E-2</c:v>
                </c:pt>
                <c:pt idx="19">
                  <c:v>4.7100000000000003E-2</c:v>
                </c:pt>
                <c:pt idx="20">
                  <c:v>3.7100000000000001E-2</c:v>
                </c:pt>
                <c:pt idx="21">
                  <c:v>2.75E-2</c:v>
                </c:pt>
                <c:pt idx="22">
                  <c:v>1.84E-2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9-4945-95A5-9B8A483B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86068962409742"/>
          <c:y val="0.2243280459507779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7C3-49FC-BF9E-F83F43645E7B}"/>
            </c:ext>
          </c:extLst>
        </c:ser>
        <c:ser>
          <c:idx val="1"/>
          <c:order val="1"/>
          <c:tx>
            <c:strRef>
              <c:f>'PCS 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1.05</c:v>
                </c:pt>
                <c:pt idx="2">
                  <c:v>1.07</c:v>
                </c:pt>
                <c:pt idx="3">
                  <c:v>1.04</c:v>
                </c:pt>
                <c:pt idx="4">
                  <c:v>0.99</c:v>
                </c:pt>
                <c:pt idx="5">
                  <c:v>0.98</c:v>
                </c:pt>
                <c:pt idx="6">
                  <c:v>0.93</c:v>
                </c:pt>
                <c:pt idx="7">
                  <c:v>0.97</c:v>
                </c:pt>
                <c:pt idx="8">
                  <c:v>0.96</c:v>
                </c:pt>
                <c:pt idx="9">
                  <c:v>1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D-43A9-A453-7DA16214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819917753195828"/>
          <c:y val="7.32565572160622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A76-4901-890E-038E654B7D1E}"/>
            </c:ext>
          </c:extLst>
        </c:ser>
        <c:ser>
          <c:idx val="1"/>
          <c:order val="1"/>
          <c:tx>
            <c:strRef>
              <c:f>'PCS 11'!$H$4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11'!$H$5:$H$16</c:f>
              <c:numCache>
                <c:formatCode>General</c:formatCode>
                <c:ptCount val="12"/>
                <c:pt idx="0">
                  <c:v>1</c:v>
                </c:pt>
                <c:pt idx="1">
                  <c:v>1.1000000000000001</c:v>
                </c:pt>
                <c:pt idx="2">
                  <c:v>1.04</c:v>
                </c:pt>
                <c:pt idx="3">
                  <c:v>1.03</c:v>
                </c:pt>
                <c:pt idx="4">
                  <c:v>1.01</c:v>
                </c:pt>
                <c:pt idx="5">
                  <c:v>0.93</c:v>
                </c:pt>
                <c:pt idx="6">
                  <c:v>0.9</c:v>
                </c:pt>
                <c:pt idx="7">
                  <c:v>0.97</c:v>
                </c:pt>
                <c:pt idx="8">
                  <c:v>0.99</c:v>
                </c:pt>
                <c:pt idx="9">
                  <c:v>1.04</c:v>
                </c:pt>
                <c:pt idx="10">
                  <c:v>1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A-49FD-A215-7C3402EFF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2112'!$H$4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2112'!$H$5:$H$16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1.1100000000000001</c:v>
                </c:pt>
                <c:pt idx="2">
                  <c:v>1.1100000000000001</c:v>
                </c:pt>
                <c:pt idx="3">
                  <c:v>1.03</c:v>
                </c:pt>
                <c:pt idx="4">
                  <c:v>0.99</c:v>
                </c:pt>
                <c:pt idx="5">
                  <c:v>0.95</c:v>
                </c:pt>
                <c:pt idx="6">
                  <c:v>0.91</c:v>
                </c:pt>
                <c:pt idx="7">
                  <c:v>0.93</c:v>
                </c:pt>
                <c:pt idx="8">
                  <c:v>0.95</c:v>
                </c:pt>
                <c:pt idx="9">
                  <c:v>0.99</c:v>
                </c:pt>
                <c:pt idx="10">
                  <c:v>1.01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04-49CC-9FB4-FBB2558A8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3809'!$B$4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3809'!$B$5:$B$28</c:f>
              <c:numCache>
                <c:formatCode>0.00%</c:formatCode>
                <c:ptCount val="24"/>
                <c:pt idx="0">
                  <c:v>2.4961267605633805E-3</c:v>
                </c:pt>
                <c:pt idx="1">
                  <c:v>1.9577464788732395E-3</c:v>
                </c:pt>
                <c:pt idx="2">
                  <c:v>1.3704225352112677E-3</c:v>
                </c:pt>
                <c:pt idx="3">
                  <c:v>1.4193661971830984E-3</c:v>
                </c:pt>
                <c:pt idx="4">
                  <c:v>2.0556338028169014E-3</c:v>
                </c:pt>
                <c:pt idx="5">
                  <c:v>5.1880281690140848E-3</c:v>
                </c:pt>
                <c:pt idx="6">
                  <c:v>1.8304929577464789E-2</c:v>
                </c:pt>
                <c:pt idx="7">
                  <c:v>3.4015845070422539E-2</c:v>
                </c:pt>
                <c:pt idx="8">
                  <c:v>3.5337323943661972E-2</c:v>
                </c:pt>
                <c:pt idx="9">
                  <c:v>2.9121478873239435E-2</c:v>
                </c:pt>
                <c:pt idx="10">
                  <c:v>2.8925704225352112E-2</c:v>
                </c:pt>
                <c:pt idx="11">
                  <c:v>2.9904577464788733E-2</c:v>
                </c:pt>
                <c:pt idx="12">
                  <c:v>3.2302816901408453E-2</c:v>
                </c:pt>
                <c:pt idx="13">
                  <c:v>3.2204929577464791E-2</c:v>
                </c:pt>
                <c:pt idx="14">
                  <c:v>3.5141549295774649E-2</c:v>
                </c:pt>
                <c:pt idx="15">
                  <c:v>3.8371830985915491E-2</c:v>
                </c:pt>
                <c:pt idx="16">
                  <c:v>3.9595422535211269E-2</c:v>
                </c:pt>
                <c:pt idx="17">
                  <c:v>4.0867957746478875E-2</c:v>
                </c:pt>
                <c:pt idx="18">
                  <c:v>2.9610915492957746E-2</c:v>
                </c:pt>
                <c:pt idx="19">
                  <c:v>1.771760563380282E-2</c:v>
                </c:pt>
                <c:pt idx="20">
                  <c:v>1.2823239436619718E-2</c:v>
                </c:pt>
                <c:pt idx="21">
                  <c:v>9.2503521126760559E-3</c:v>
                </c:pt>
                <c:pt idx="22">
                  <c:v>7.1947183098591541E-3</c:v>
                </c:pt>
                <c:pt idx="23">
                  <c:v>4.3559859154929572E-3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2-4C66-953F-8B0E8E35AFCF}"/>
            </c:ext>
          </c:extLst>
        </c:ser>
        <c:ser>
          <c:idx val="1"/>
          <c:order val="1"/>
          <c:tx>
            <c:strRef>
              <c:f>'PCS 3809'!$C$4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3809'!$C$5:$C$28</c:f>
              <c:numCache>
                <c:formatCode>0.00%</c:formatCode>
                <c:ptCount val="24"/>
                <c:pt idx="0">
                  <c:v>2.2464788732394366E-3</c:v>
                </c:pt>
                <c:pt idx="1">
                  <c:v>1.4806338028169014E-3</c:v>
                </c:pt>
                <c:pt idx="2">
                  <c:v>1.3274647887323943E-3</c:v>
                </c:pt>
                <c:pt idx="3">
                  <c:v>1.5827464788732393E-3</c:v>
                </c:pt>
                <c:pt idx="4">
                  <c:v>3.0123239436619718E-3</c:v>
                </c:pt>
                <c:pt idx="5">
                  <c:v>8.5264084507042249E-3</c:v>
                </c:pt>
                <c:pt idx="6">
                  <c:v>2.2464788732394367E-2</c:v>
                </c:pt>
                <c:pt idx="7">
                  <c:v>3.5228873239436624E-2</c:v>
                </c:pt>
                <c:pt idx="8">
                  <c:v>3.5688380281690142E-2</c:v>
                </c:pt>
                <c:pt idx="9">
                  <c:v>3.1603873239436621E-2</c:v>
                </c:pt>
                <c:pt idx="10">
                  <c:v>3.0735915492957747E-2</c:v>
                </c:pt>
                <c:pt idx="11">
                  <c:v>3.2420774647887327E-2</c:v>
                </c:pt>
                <c:pt idx="12">
                  <c:v>3.4616197183098593E-2</c:v>
                </c:pt>
                <c:pt idx="13">
                  <c:v>3.4820422535211268E-2</c:v>
                </c:pt>
                <c:pt idx="14">
                  <c:v>3.5739436619718311E-2</c:v>
                </c:pt>
                <c:pt idx="15">
                  <c:v>3.9058098591549295E-2</c:v>
                </c:pt>
                <c:pt idx="16">
                  <c:v>4.1406690140845075E-2</c:v>
                </c:pt>
                <c:pt idx="17">
                  <c:v>4.0947183098591543E-2</c:v>
                </c:pt>
                <c:pt idx="18">
                  <c:v>2.5426056338028167E-2</c:v>
                </c:pt>
                <c:pt idx="19">
                  <c:v>1.8686619718309861E-2</c:v>
                </c:pt>
                <c:pt idx="20">
                  <c:v>1.3172535211267607E-2</c:v>
                </c:pt>
                <c:pt idx="21">
                  <c:v>9.5985915492957756E-3</c:v>
                </c:pt>
                <c:pt idx="22">
                  <c:v>6.7394366197183102E-3</c:v>
                </c:pt>
                <c:pt idx="23">
                  <c:v>3.9313380281690144E-3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2-4C66-953F-8B0E8E35AFCF}"/>
            </c:ext>
          </c:extLst>
        </c:ser>
        <c:ser>
          <c:idx val="2"/>
          <c:order val="2"/>
          <c:tx>
            <c:strRef>
              <c:f>'PCS 3809'!$D$4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3809'!$D$5:$D$28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3.5000000000000001E-3</c:v>
                </c:pt>
                <c:pt idx="2">
                  <c:v>2.7000000000000001E-3</c:v>
                </c:pt>
                <c:pt idx="3">
                  <c:v>3.0000000000000001E-3</c:v>
                </c:pt>
                <c:pt idx="4">
                  <c:v>5.1000000000000004E-3</c:v>
                </c:pt>
                <c:pt idx="5">
                  <c:v>1.37E-2</c:v>
                </c:pt>
                <c:pt idx="6">
                  <c:v>4.0800000000000003E-2</c:v>
                </c:pt>
                <c:pt idx="7">
                  <c:v>6.9199999999999998E-2</c:v>
                </c:pt>
                <c:pt idx="8">
                  <c:v>7.0999999999999994E-2</c:v>
                </c:pt>
                <c:pt idx="9">
                  <c:v>6.08E-2</c:v>
                </c:pt>
                <c:pt idx="10">
                  <c:v>5.9700000000000003E-2</c:v>
                </c:pt>
                <c:pt idx="11">
                  <c:v>6.2300000000000001E-2</c:v>
                </c:pt>
                <c:pt idx="12">
                  <c:v>6.6900000000000001E-2</c:v>
                </c:pt>
                <c:pt idx="13">
                  <c:v>6.7000000000000004E-2</c:v>
                </c:pt>
                <c:pt idx="14">
                  <c:v>7.0900000000000005E-2</c:v>
                </c:pt>
                <c:pt idx="15">
                  <c:v>7.7399999999999997E-2</c:v>
                </c:pt>
                <c:pt idx="16">
                  <c:v>8.1000000000000003E-2</c:v>
                </c:pt>
                <c:pt idx="17">
                  <c:v>8.1799999999999998E-2</c:v>
                </c:pt>
                <c:pt idx="18">
                  <c:v>5.5100000000000003E-2</c:v>
                </c:pt>
                <c:pt idx="19">
                  <c:v>3.6400000000000002E-2</c:v>
                </c:pt>
                <c:pt idx="20">
                  <c:v>2.5999999999999999E-2</c:v>
                </c:pt>
                <c:pt idx="21">
                  <c:v>1.8800000000000001E-2</c:v>
                </c:pt>
                <c:pt idx="22">
                  <c:v>1.3899999999999999E-2</c:v>
                </c:pt>
                <c:pt idx="23">
                  <c:v>8.3000000000000001E-3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2-4C66-953F-8B0E8E35A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3809'!$H$4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3809'!$F$5:$F$16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3809'!$H$5:$H$16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1.1399999999999999</c:v>
                </c:pt>
                <c:pt idx="2">
                  <c:v>1.1499999999999999</c:v>
                </c:pt>
                <c:pt idx="3">
                  <c:v>1.04</c:v>
                </c:pt>
                <c:pt idx="4">
                  <c:v>0.98</c:v>
                </c:pt>
                <c:pt idx="5">
                  <c:v>0.95</c:v>
                </c:pt>
                <c:pt idx="6">
                  <c:v>0.86</c:v>
                </c:pt>
                <c:pt idx="7">
                  <c:v>0.92</c:v>
                </c:pt>
                <c:pt idx="8">
                  <c:v>0.95</c:v>
                </c:pt>
                <c:pt idx="9">
                  <c:v>0.97</c:v>
                </c:pt>
                <c:pt idx="10">
                  <c:v>1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A-48F9-BFB5-7542B26DB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6104'!$B$4</c:f>
              <c:strCache>
                <c:ptCount val="1"/>
                <c:pt idx="0">
                  <c:v>NB </c:v>
                </c:pt>
              </c:strCache>
            </c:strRef>
          </c:tx>
          <c:val>
            <c:numRef>
              <c:f>'PCS 6104'!$B$5:$B$28</c:f>
              <c:numCache>
                <c:formatCode>0.00%</c:formatCode>
                <c:ptCount val="24"/>
                <c:pt idx="0">
                  <c:v>3.3678082191780823E-3</c:v>
                </c:pt>
                <c:pt idx="1">
                  <c:v>2.0410958904109591E-3</c:v>
                </c:pt>
                <c:pt idx="2">
                  <c:v>1.5308219178082193E-3</c:v>
                </c:pt>
                <c:pt idx="3">
                  <c:v>1.1736301369863012E-3</c:v>
                </c:pt>
                <c:pt idx="4">
                  <c:v>1.7859589041095891E-3</c:v>
                </c:pt>
                <c:pt idx="5">
                  <c:v>4.5924657534246573E-3</c:v>
                </c:pt>
                <c:pt idx="6">
                  <c:v>1.102191780821918E-2</c:v>
                </c:pt>
                <c:pt idx="7">
                  <c:v>2.0155821917808219E-2</c:v>
                </c:pt>
                <c:pt idx="8">
                  <c:v>2.4289041095890411E-2</c:v>
                </c:pt>
                <c:pt idx="9">
                  <c:v>3.0208219178082193E-2</c:v>
                </c:pt>
                <c:pt idx="10">
                  <c:v>3.2810616438356165E-2</c:v>
                </c:pt>
                <c:pt idx="11">
                  <c:v>3.4851712328767125E-2</c:v>
                </c:pt>
                <c:pt idx="12">
                  <c:v>3.6535616438356164E-2</c:v>
                </c:pt>
                <c:pt idx="13">
                  <c:v>3.7096917808219179E-2</c:v>
                </c:pt>
                <c:pt idx="14">
                  <c:v>3.7913356164383565E-2</c:v>
                </c:pt>
                <c:pt idx="15">
                  <c:v>3.7760273972602738E-2</c:v>
                </c:pt>
                <c:pt idx="16">
                  <c:v>3.9138013698630139E-2</c:v>
                </c:pt>
                <c:pt idx="17">
                  <c:v>3.8423630136986305E-2</c:v>
                </c:pt>
                <c:pt idx="18">
                  <c:v>3.464760273972603E-2</c:v>
                </c:pt>
                <c:pt idx="19">
                  <c:v>2.8473287671232878E-2</c:v>
                </c:pt>
                <c:pt idx="20">
                  <c:v>2.1635616438356164E-2</c:v>
                </c:pt>
                <c:pt idx="21">
                  <c:v>1.515513698630137E-2</c:v>
                </c:pt>
                <c:pt idx="22">
                  <c:v>9.7972602739726019E-3</c:v>
                </c:pt>
                <c:pt idx="23">
                  <c:v>6.0722602739726027E-3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E-4916-BAF5-1699AB8A8F15}"/>
            </c:ext>
          </c:extLst>
        </c:ser>
        <c:ser>
          <c:idx val="1"/>
          <c:order val="1"/>
          <c:tx>
            <c:strRef>
              <c:f>'PCS 6104'!$C$4</c:f>
              <c:strCache>
                <c:ptCount val="1"/>
                <c:pt idx="0">
                  <c:v>SB </c:v>
                </c:pt>
              </c:strCache>
            </c:strRef>
          </c:tx>
          <c:val>
            <c:numRef>
              <c:f>'PCS 6104'!$C$5:$C$28</c:f>
              <c:numCache>
                <c:formatCode>0.00%</c:formatCode>
                <c:ptCount val="24"/>
                <c:pt idx="0">
                  <c:v>2.9873287671232877E-3</c:v>
                </c:pt>
                <c:pt idx="1">
                  <c:v>1.8609589041095891E-3</c:v>
                </c:pt>
                <c:pt idx="2">
                  <c:v>1.4202054794520548E-3</c:v>
                </c:pt>
                <c:pt idx="3">
                  <c:v>1.4691780821917807E-3</c:v>
                </c:pt>
                <c:pt idx="4">
                  <c:v>2.5955479452054796E-3</c:v>
                </c:pt>
                <c:pt idx="5">
                  <c:v>7.6886986301369859E-3</c:v>
                </c:pt>
                <c:pt idx="6">
                  <c:v>1.3516438356164383E-2</c:v>
                </c:pt>
                <c:pt idx="7">
                  <c:v>2.0715410958904109E-2</c:v>
                </c:pt>
                <c:pt idx="8">
                  <c:v>2.404554794520548E-2</c:v>
                </c:pt>
                <c:pt idx="9">
                  <c:v>3.0216095890410959E-2</c:v>
                </c:pt>
                <c:pt idx="10">
                  <c:v>3.3399315068493148E-2</c:v>
                </c:pt>
                <c:pt idx="11">
                  <c:v>3.4329794520547942E-2</c:v>
                </c:pt>
                <c:pt idx="12">
                  <c:v>3.5309246575342464E-2</c:v>
                </c:pt>
                <c:pt idx="13">
                  <c:v>3.4525684931506845E-2</c:v>
                </c:pt>
                <c:pt idx="14">
                  <c:v>3.5554109589041101E-2</c:v>
                </c:pt>
                <c:pt idx="15">
                  <c:v>3.4917465753424658E-2</c:v>
                </c:pt>
                <c:pt idx="16">
                  <c:v>3.5015410958904106E-2</c:v>
                </c:pt>
                <c:pt idx="17">
                  <c:v>3.4672602739726027E-2</c:v>
                </c:pt>
                <c:pt idx="18">
                  <c:v>3.1097602739726029E-2</c:v>
                </c:pt>
                <c:pt idx="19">
                  <c:v>2.5857534246575341E-2</c:v>
                </c:pt>
                <c:pt idx="20">
                  <c:v>2.0372602739726027E-2</c:v>
                </c:pt>
                <c:pt idx="21">
                  <c:v>1.4153082191780821E-2</c:v>
                </c:pt>
                <c:pt idx="22">
                  <c:v>8.815068493150684E-3</c:v>
                </c:pt>
                <c:pt idx="23">
                  <c:v>5.0931506849315068E-3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E-4916-BAF5-1699AB8A8F15}"/>
            </c:ext>
          </c:extLst>
        </c:ser>
        <c:ser>
          <c:idx val="2"/>
          <c:order val="2"/>
          <c:tx>
            <c:strRef>
              <c:f>'PCS 6104'!$D$4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6104'!$D$5:$D$28</c:f>
              <c:numCache>
                <c:formatCode>0.00%</c:formatCode>
                <c:ptCount val="24"/>
                <c:pt idx="0">
                  <c:v>6.3E-3</c:v>
                </c:pt>
                <c:pt idx="1">
                  <c:v>3.8999999999999998E-3</c:v>
                </c:pt>
                <c:pt idx="2">
                  <c:v>2.8999999999999998E-3</c:v>
                </c:pt>
                <c:pt idx="3">
                  <c:v>2.5999999999999999E-3</c:v>
                </c:pt>
                <c:pt idx="4">
                  <c:v>4.4000000000000003E-3</c:v>
                </c:pt>
                <c:pt idx="5">
                  <c:v>1.2200000000000001E-2</c:v>
                </c:pt>
                <c:pt idx="6">
                  <c:v>2.4500000000000001E-2</c:v>
                </c:pt>
                <c:pt idx="7">
                  <c:v>4.0899999999999999E-2</c:v>
                </c:pt>
                <c:pt idx="8">
                  <c:v>4.8300000000000003E-2</c:v>
                </c:pt>
                <c:pt idx="9">
                  <c:v>6.0400000000000002E-2</c:v>
                </c:pt>
                <c:pt idx="10">
                  <c:v>6.6199999999999995E-2</c:v>
                </c:pt>
                <c:pt idx="11">
                  <c:v>6.9199999999999998E-2</c:v>
                </c:pt>
                <c:pt idx="12">
                  <c:v>7.1800000000000003E-2</c:v>
                </c:pt>
                <c:pt idx="13">
                  <c:v>7.1599999999999997E-2</c:v>
                </c:pt>
                <c:pt idx="14">
                  <c:v>7.3499999999999996E-2</c:v>
                </c:pt>
                <c:pt idx="15">
                  <c:v>7.2700000000000001E-2</c:v>
                </c:pt>
                <c:pt idx="16">
                  <c:v>7.4099999999999999E-2</c:v>
                </c:pt>
                <c:pt idx="17">
                  <c:v>7.3099999999999998E-2</c:v>
                </c:pt>
                <c:pt idx="18">
                  <c:v>6.5699999999999995E-2</c:v>
                </c:pt>
                <c:pt idx="19">
                  <c:v>5.4399999999999997E-2</c:v>
                </c:pt>
                <c:pt idx="20">
                  <c:v>4.2000000000000003E-2</c:v>
                </c:pt>
                <c:pt idx="21">
                  <c:v>2.93E-2</c:v>
                </c:pt>
                <c:pt idx="22">
                  <c:v>1.8599999999999998E-2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E-4916-BAF5-1699AB8A8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6104'!$H$4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6104'!$H$5:$H$16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1.02</c:v>
                </c:pt>
                <c:pt idx="2">
                  <c:v>1.03</c:v>
                </c:pt>
                <c:pt idx="3">
                  <c:v>1.02</c:v>
                </c:pt>
                <c:pt idx="4">
                  <c:v>1.02</c:v>
                </c:pt>
                <c:pt idx="5">
                  <c:v>0.97</c:v>
                </c:pt>
                <c:pt idx="6">
                  <c:v>0.95</c:v>
                </c:pt>
                <c:pt idx="7">
                  <c:v>0.99</c:v>
                </c:pt>
                <c:pt idx="8">
                  <c:v>1.01</c:v>
                </c:pt>
                <c:pt idx="9">
                  <c:v>1.02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1-4EFB-BFFB-A8028C8E8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F62-4CD8-A689-BE2C7117C97A}"/>
            </c:ext>
          </c:extLst>
        </c:ser>
        <c:ser>
          <c:idx val="1"/>
          <c:order val="1"/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1.1399999999999999</c:v>
                </c:pt>
                <c:pt idx="2">
                  <c:v>1.1299999999999999</c:v>
                </c:pt>
                <c:pt idx="3">
                  <c:v>1.04</c:v>
                </c:pt>
                <c:pt idx="4">
                  <c:v>0.98</c:v>
                </c:pt>
                <c:pt idx="5">
                  <c:v>0.96</c:v>
                </c:pt>
                <c:pt idx="6">
                  <c:v>0.93</c:v>
                </c:pt>
                <c:pt idx="7">
                  <c:v>0.91</c:v>
                </c:pt>
                <c:pt idx="8">
                  <c:v>0.92</c:v>
                </c:pt>
                <c:pt idx="9">
                  <c:v>0.96</c:v>
                </c:pt>
                <c:pt idx="10">
                  <c:v>0.99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9-4425-8248-1A7D88E6A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12'!$B$4</c:f>
              <c:strCache>
                <c:ptCount val="1"/>
                <c:pt idx="0">
                  <c:v>NB </c:v>
                </c:pt>
              </c:strCache>
            </c:strRef>
          </c:tx>
          <c:val>
            <c:numRef>
              <c:f>'PCS 12'!$B$5:$B$28</c:f>
              <c:numCache>
                <c:formatCode>0.00%</c:formatCode>
                <c:ptCount val="24"/>
                <c:pt idx="0">
                  <c:v>1.6999999999999999E-3</c:v>
                </c:pt>
                <c:pt idx="1">
                  <c:v>1.2999999999999999E-3</c:v>
                </c:pt>
                <c:pt idx="2">
                  <c:v>1.8000000000000002E-3</c:v>
                </c:pt>
                <c:pt idx="3">
                  <c:v>2.65E-3</c:v>
                </c:pt>
                <c:pt idx="4">
                  <c:v>5.8999999999999999E-3</c:v>
                </c:pt>
                <c:pt idx="5">
                  <c:v>1.47E-2</c:v>
                </c:pt>
                <c:pt idx="6">
                  <c:v>2.9499999999999995E-2</c:v>
                </c:pt>
                <c:pt idx="7">
                  <c:v>4.0500000000000001E-2</c:v>
                </c:pt>
                <c:pt idx="8">
                  <c:v>3.78E-2</c:v>
                </c:pt>
                <c:pt idx="9">
                  <c:v>3.6499999999999998E-2</c:v>
                </c:pt>
                <c:pt idx="10">
                  <c:v>3.6900000000000002E-2</c:v>
                </c:pt>
                <c:pt idx="11">
                  <c:v>3.5900000000000001E-2</c:v>
                </c:pt>
                <c:pt idx="12">
                  <c:v>3.5000000000000003E-2</c:v>
                </c:pt>
                <c:pt idx="13">
                  <c:v>3.3700000000000001E-2</c:v>
                </c:pt>
                <c:pt idx="14">
                  <c:v>3.295E-2</c:v>
                </c:pt>
                <c:pt idx="15">
                  <c:v>3.2250000000000001E-2</c:v>
                </c:pt>
                <c:pt idx="16">
                  <c:v>3.015E-2</c:v>
                </c:pt>
                <c:pt idx="17">
                  <c:v>2.76E-2</c:v>
                </c:pt>
                <c:pt idx="18">
                  <c:v>2.12E-2</c:v>
                </c:pt>
                <c:pt idx="19">
                  <c:v>1.4949999999999998E-2</c:v>
                </c:pt>
                <c:pt idx="20">
                  <c:v>1.11E-2</c:v>
                </c:pt>
                <c:pt idx="21">
                  <c:v>8.0000000000000002E-3</c:v>
                </c:pt>
                <c:pt idx="22">
                  <c:v>5.0000000000000001E-3</c:v>
                </c:pt>
                <c:pt idx="23">
                  <c:v>2.9499999999999999E-3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D-4580-B040-1EA642E0936F}"/>
            </c:ext>
          </c:extLst>
        </c:ser>
        <c:ser>
          <c:idx val="1"/>
          <c:order val="1"/>
          <c:tx>
            <c:strRef>
              <c:f>'PCS 12'!$C$4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12'!$C$5:$C$28</c:f>
              <c:numCache>
                <c:formatCode>0.00%</c:formatCode>
                <c:ptCount val="24"/>
                <c:pt idx="0">
                  <c:v>3.8500000000000001E-3</c:v>
                </c:pt>
                <c:pt idx="1">
                  <c:v>2.4499999999999999E-3</c:v>
                </c:pt>
                <c:pt idx="2">
                  <c:v>1.6000000000000001E-3</c:v>
                </c:pt>
                <c:pt idx="3">
                  <c:v>1.4499999999999999E-3</c:v>
                </c:pt>
                <c:pt idx="4">
                  <c:v>2.2499999999999998E-3</c:v>
                </c:pt>
                <c:pt idx="5">
                  <c:v>5.1500000000000001E-3</c:v>
                </c:pt>
                <c:pt idx="6">
                  <c:v>1.375E-2</c:v>
                </c:pt>
                <c:pt idx="7">
                  <c:v>2.0199999999999999E-2</c:v>
                </c:pt>
                <c:pt idx="8">
                  <c:v>2.3650000000000001E-2</c:v>
                </c:pt>
                <c:pt idx="9">
                  <c:v>2.605E-2</c:v>
                </c:pt>
                <c:pt idx="10">
                  <c:v>2.945E-2</c:v>
                </c:pt>
                <c:pt idx="11">
                  <c:v>3.2399999999999998E-2</c:v>
                </c:pt>
                <c:pt idx="12">
                  <c:v>3.4599999999999999E-2</c:v>
                </c:pt>
                <c:pt idx="13">
                  <c:v>3.6400000000000002E-2</c:v>
                </c:pt>
                <c:pt idx="14">
                  <c:v>3.9100000000000003E-2</c:v>
                </c:pt>
                <c:pt idx="15">
                  <c:v>4.2700000000000002E-2</c:v>
                </c:pt>
                <c:pt idx="16">
                  <c:v>4.5100000000000001E-2</c:v>
                </c:pt>
                <c:pt idx="17">
                  <c:v>4.2949999999999995E-2</c:v>
                </c:pt>
                <c:pt idx="18">
                  <c:v>3.1099999999999999E-2</c:v>
                </c:pt>
                <c:pt idx="19">
                  <c:v>2.215E-2</c:v>
                </c:pt>
                <c:pt idx="20">
                  <c:v>1.6750000000000001E-2</c:v>
                </c:pt>
                <c:pt idx="21">
                  <c:v>1.225E-2</c:v>
                </c:pt>
                <c:pt idx="22">
                  <c:v>8.6499999999999997E-3</c:v>
                </c:pt>
                <c:pt idx="23">
                  <c:v>5.9500000000000004E-3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D-4580-B040-1EA642E0936F}"/>
            </c:ext>
          </c:extLst>
        </c:ser>
        <c:ser>
          <c:idx val="2"/>
          <c:order val="2"/>
          <c:tx>
            <c:strRef>
              <c:f>'PCS 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12'!$D$5:$D$28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3.7000000000000002E-3</c:v>
                </c:pt>
                <c:pt idx="2">
                  <c:v>3.3999999999999998E-3</c:v>
                </c:pt>
                <c:pt idx="3">
                  <c:v>4.1000000000000003E-3</c:v>
                </c:pt>
                <c:pt idx="4">
                  <c:v>8.0999999999999996E-3</c:v>
                </c:pt>
                <c:pt idx="5">
                  <c:v>1.9800000000000002E-2</c:v>
                </c:pt>
                <c:pt idx="6">
                  <c:v>4.3200000000000002E-2</c:v>
                </c:pt>
                <c:pt idx="7">
                  <c:v>6.0699999999999997E-2</c:v>
                </c:pt>
                <c:pt idx="8">
                  <c:v>6.1400000000000003E-2</c:v>
                </c:pt>
                <c:pt idx="9">
                  <c:v>6.2600000000000003E-2</c:v>
                </c:pt>
                <c:pt idx="10">
                  <c:v>6.6400000000000001E-2</c:v>
                </c:pt>
                <c:pt idx="11">
                  <c:v>6.83E-2</c:v>
                </c:pt>
                <c:pt idx="12">
                  <c:v>6.9599999999999995E-2</c:v>
                </c:pt>
                <c:pt idx="13">
                  <c:v>7.0099999999999996E-2</c:v>
                </c:pt>
                <c:pt idx="14">
                  <c:v>7.1999999999999995E-2</c:v>
                </c:pt>
                <c:pt idx="15">
                  <c:v>7.4999999999999997E-2</c:v>
                </c:pt>
                <c:pt idx="16">
                  <c:v>7.5300000000000006E-2</c:v>
                </c:pt>
                <c:pt idx="17">
                  <c:v>7.0599999999999996E-2</c:v>
                </c:pt>
                <c:pt idx="18">
                  <c:v>5.2299999999999999E-2</c:v>
                </c:pt>
                <c:pt idx="19">
                  <c:v>3.7100000000000001E-2</c:v>
                </c:pt>
                <c:pt idx="20">
                  <c:v>2.7900000000000001E-2</c:v>
                </c:pt>
                <c:pt idx="21">
                  <c:v>2.0199999999999999E-2</c:v>
                </c:pt>
                <c:pt idx="22">
                  <c:v>1.37E-2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D-4580-B040-1EA642E09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13'!$B$5:$B$28</c:f>
              <c:numCache>
                <c:formatCode>0.00%</c:formatCode>
                <c:ptCount val="24"/>
                <c:pt idx="0">
                  <c:v>2.1006557377049179E-3</c:v>
                </c:pt>
                <c:pt idx="1">
                  <c:v>1.1236065573770491E-3</c:v>
                </c:pt>
                <c:pt idx="2">
                  <c:v>9.7704918032786897E-4</c:v>
                </c:pt>
                <c:pt idx="3">
                  <c:v>1.319016393442623E-3</c:v>
                </c:pt>
                <c:pt idx="4">
                  <c:v>3.1754098360655737E-3</c:v>
                </c:pt>
                <c:pt idx="5">
                  <c:v>9.9659016393442643E-3</c:v>
                </c:pt>
                <c:pt idx="6">
                  <c:v>2.682E-2</c:v>
                </c:pt>
                <c:pt idx="7">
                  <c:v>3.4343278688524589E-2</c:v>
                </c:pt>
                <c:pt idx="8">
                  <c:v>3.5515737704918032E-2</c:v>
                </c:pt>
                <c:pt idx="9">
                  <c:v>3.6590491803278689E-2</c:v>
                </c:pt>
                <c:pt idx="10">
                  <c:v>3.6297377049180332E-2</c:v>
                </c:pt>
                <c:pt idx="11">
                  <c:v>3.6004262295081968E-2</c:v>
                </c:pt>
                <c:pt idx="12">
                  <c:v>3.49783606557377E-2</c:v>
                </c:pt>
                <c:pt idx="13">
                  <c:v>3.3415081967213114E-2</c:v>
                </c:pt>
                <c:pt idx="14">
                  <c:v>3.20472131147541E-2</c:v>
                </c:pt>
                <c:pt idx="15">
                  <c:v>3.0874754098360657E-2</c:v>
                </c:pt>
                <c:pt idx="16">
                  <c:v>3.0386229508196722E-2</c:v>
                </c:pt>
                <c:pt idx="17">
                  <c:v>2.8383278688524589E-2</c:v>
                </c:pt>
                <c:pt idx="18">
                  <c:v>2.3986557377049179E-2</c:v>
                </c:pt>
                <c:pt idx="19">
                  <c:v>1.7635737704918032E-2</c:v>
                </c:pt>
                <c:pt idx="20">
                  <c:v>1.3092459016393443E-2</c:v>
                </c:pt>
                <c:pt idx="21">
                  <c:v>9.428524590163934E-3</c:v>
                </c:pt>
                <c:pt idx="22">
                  <c:v>6.4485245901639348E-3</c:v>
                </c:pt>
                <c:pt idx="23">
                  <c:v>3.6150819672131147E-3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E-4808-956C-8C15A9098DF9}"/>
            </c:ext>
          </c:extLst>
        </c:ser>
        <c:ser>
          <c:idx val="1"/>
          <c:order val="1"/>
          <c:tx>
            <c:strRef>
              <c:f>'PCS 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13'!$C$5:$C$28</c:f>
              <c:numCache>
                <c:formatCode>0.00%</c:formatCode>
                <c:ptCount val="24"/>
                <c:pt idx="0">
                  <c:v>3.6826229508196721E-3</c:v>
                </c:pt>
                <c:pt idx="1">
                  <c:v>2.4039344262295087E-3</c:v>
                </c:pt>
                <c:pt idx="2">
                  <c:v>1.8413114754098361E-3</c:v>
                </c:pt>
                <c:pt idx="3">
                  <c:v>1.3809836065573771E-3</c:v>
                </c:pt>
                <c:pt idx="4">
                  <c:v>1.2786885245901639E-3</c:v>
                </c:pt>
                <c:pt idx="5">
                  <c:v>2.5062295081967213E-3</c:v>
                </c:pt>
                <c:pt idx="6">
                  <c:v>8.3881967213114764E-3</c:v>
                </c:pt>
                <c:pt idx="7">
                  <c:v>1.6264918032786888E-2</c:v>
                </c:pt>
                <c:pt idx="8">
                  <c:v>2.240262295081967E-2</c:v>
                </c:pt>
                <c:pt idx="9">
                  <c:v>2.5573770491803278E-2</c:v>
                </c:pt>
                <c:pt idx="10">
                  <c:v>2.9460983606557377E-2</c:v>
                </c:pt>
                <c:pt idx="11">
                  <c:v>3.309245901639344E-2</c:v>
                </c:pt>
                <c:pt idx="12">
                  <c:v>3.5803278688524592E-2</c:v>
                </c:pt>
                <c:pt idx="13">
                  <c:v>3.6723934426229517E-2</c:v>
                </c:pt>
                <c:pt idx="14">
                  <c:v>3.9127868852459016E-2</c:v>
                </c:pt>
                <c:pt idx="15">
                  <c:v>4.1582950819672129E-2</c:v>
                </c:pt>
                <c:pt idx="16">
                  <c:v>4.4651803278688527E-2</c:v>
                </c:pt>
                <c:pt idx="17">
                  <c:v>4.593049180327869E-2</c:v>
                </c:pt>
                <c:pt idx="18">
                  <c:v>3.6263606557377051E-2</c:v>
                </c:pt>
                <c:pt idx="19">
                  <c:v>2.7517377049180326E-2</c:v>
                </c:pt>
                <c:pt idx="20">
                  <c:v>2.2044590163934428E-2</c:v>
                </c:pt>
                <c:pt idx="21">
                  <c:v>1.6418360655737704E-2</c:v>
                </c:pt>
                <c:pt idx="22">
                  <c:v>1.0792131147540985E-2</c:v>
                </c:pt>
                <c:pt idx="23">
                  <c:v>6.444590163934426E-3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E-4808-956C-8C15A9098DF9}"/>
            </c:ext>
          </c:extLst>
        </c:ser>
        <c:ser>
          <c:idx val="2"/>
          <c:order val="2"/>
          <c:tx>
            <c:strRef>
              <c:f>'PCS 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13'!$D$5:$D$28</c:f>
              <c:numCache>
                <c:formatCode>0.00%</c:formatCode>
                <c:ptCount val="24"/>
                <c:pt idx="0">
                  <c:v>5.7999999999999996E-3</c:v>
                </c:pt>
                <c:pt idx="1">
                  <c:v>3.5000000000000001E-3</c:v>
                </c:pt>
                <c:pt idx="2">
                  <c:v>2.8E-3</c:v>
                </c:pt>
                <c:pt idx="3">
                  <c:v>2.7000000000000001E-3</c:v>
                </c:pt>
                <c:pt idx="4">
                  <c:v>4.4000000000000003E-3</c:v>
                </c:pt>
                <c:pt idx="5">
                  <c:v>1.2500000000000001E-2</c:v>
                </c:pt>
                <c:pt idx="6">
                  <c:v>3.5200000000000002E-2</c:v>
                </c:pt>
                <c:pt idx="7">
                  <c:v>5.0700000000000002E-2</c:v>
                </c:pt>
                <c:pt idx="8">
                  <c:v>5.8000000000000003E-2</c:v>
                </c:pt>
                <c:pt idx="9">
                  <c:v>6.2199999999999998E-2</c:v>
                </c:pt>
                <c:pt idx="10">
                  <c:v>6.5799999999999997E-2</c:v>
                </c:pt>
                <c:pt idx="11">
                  <c:v>6.9099999999999995E-2</c:v>
                </c:pt>
                <c:pt idx="12">
                  <c:v>7.0800000000000002E-2</c:v>
                </c:pt>
                <c:pt idx="13">
                  <c:v>7.0099999999999996E-2</c:v>
                </c:pt>
                <c:pt idx="14">
                  <c:v>7.1099999999999997E-2</c:v>
                </c:pt>
                <c:pt idx="15">
                  <c:v>7.2400000000000006E-2</c:v>
                </c:pt>
                <c:pt idx="16">
                  <c:v>7.4999999999999997E-2</c:v>
                </c:pt>
                <c:pt idx="17">
                  <c:v>7.4300000000000005E-2</c:v>
                </c:pt>
                <c:pt idx="18">
                  <c:v>6.0199999999999997E-2</c:v>
                </c:pt>
                <c:pt idx="19">
                  <c:v>4.5100000000000001E-2</c:v>
                </c:pt>
                <c:pt idx="20">
                  <c:v>3.5099999999999999E-2</c:v>
                </c:pt>
                <c:pt idx="21">
                  <c:v>2.58E-2</c:v>
                </c:pt>
                <c:pt idx="22">
                  <c:v>1.7299999999999999E-2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E-4808-956C-8C15A9098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5.95583743158385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9DA-476D-8AAD-2C29EC781852}"/>
            </c:ext>
          </c:extLst>
        </c:ser>
        <c:ser>
          <c:idx val="1"/>
          <c:order val="1"/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1.1499999999999999</c:v>
                </c:pt>
                <c:pt idx="2">
                  <c:v>1.1200000000000001</c:v>
                </c:pt>
                <c:pt idx="3">
                  <c:v>1.07</c:v>
                </c:pt>
                <c:pt idx="4">
                  <c:v>0.99</c:v>
                </c:pt>
                <c:pt idx="5">
                  <c:v>0.94</c:v>
                </c:pt>
                <c:pt idx="6">
                  <c:v>0.89</c:v>
                </c:pt>
                <c:pt idx="7">
                  <c:v>0.92</c:v>
                </c:pt>
                <c:pt idx="8">
                  <c:v>0.93</c:v>
                </c:pt>
                <c:pt idx="9">
                  <c:v>0.98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C-4356-9639-2CD92656D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A4E-4F52-9F0F-E5A4405E3AB6}"/>
            </c:ext>
          </c:extLst>
        </c:ser>
        <c:ser>
          <c:idx val="1"/>
          <c:order val="1"/>
          <c:cat>
            <c:strRef>
              <c:f>'PCS 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14'!$H$5:$H$16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1.08</c:v>
                </c:pt>
                <c:pt idx="2">
                  <c:v>1.08</c:v>
                </c:pt>
                <c:pt idx="3">
                  <c:v>1.03</c:v>
                </c:pt>
                <c:pt idx="4">
                  <c:v>1.01</c:v>
                </c:pt>
                <c:pt idx="5">
                  <c:v>0.98</c:v>
                </c:pt>
                <c:pt idx="6">
                  <c:v>0.94</c:v>
                </c:pt>
                <c:pt idx="7">
                  <c:v>0.96</c:v>
                </c:pt>
                <c:pt idx="8">
                  <c:v>0.96</c:v>
                </c:pt>
                <c:pt idx="9">
                  <c:v>0.98</c:v>
                </c:pt>
                <c:pt idx="10">
                  <c:v>0.98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E-4F52-9F0F-E5A4405E3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14'!$B$5:$B$28</c:f>
              <c:numCache>
                <c:formatCode>0.00%</c:formatCode>
                <c:ptCount val="24"/>
                <c:pt idx="0">
                  <c:v>5.3239864864864867E-3</c:v>
                </c:pt>
                <c:pt idx="1">
                  <c:v>3.1317567567567569E-3</c:v>
                </c:pt>
                <c:pt idx="2">
                  <c:v>2.1922297297297297E-3</c:v>
                </c:pt>
                <c:pt idx="3">
                  <c:v>2.3488175675675672E-3</c:v>
                </c:pt>
                <c:pt idx="4">
                  <c:v>3.3405405405405411E-3</c:v>
                </c:pt>
                <c:pt idx="5">
                  <c:v>7.0986486486486478E-3</c:v>
                </c:pt>
                <c:pt idx="6">
                  <c:v>1.7068074324324323E-2</c:v>
                </c:pt>
                <c:pt idx="7">
                  <c:v>3.1787331081081081E-2</c:v>
                </c:pt>
                <c:pt idx="8">
                  <c:v>3.4031756756756751E-2</c:v>
                </c:pt>
                <c:pt idx="9">
                  <c:v>3.4136148648648647E-2</c:v>
                </c:pt>
                <c:pt idx="10">
                  <c:v>3.3248817567567569E-2</c:v>
                </c:pt>
                <c:pt idx="11">
                  <c:v>3.4866891891891891E-2</c:v>
                </c:pt>
                <c:pt idx="12">
                  <c:v>3.4919087837837835E-2</c:v>
                </c:pt>
                <c:pt idx="13">
                  <c:v>3.4762500000000002E-2</c:v>
                </c:pt>
                <c:pt idx="14">
                  <c:v>3.3457601351351354E-2</c:v>
                </c:pt>
                <c:pt idx="15">
                  <c:v>3.3561993243243243E-2</c:v>
                </c:pt>
                <c:pt idx="16">
                  <c:v>3.2465878378378381E-2</c:v>
                </c:pt>
                <c:pt idx="17">
                  <c:v>3.1317567567567567E-2</c:v>
                </c:pt>
                <c:pt idx="18">
                  <c:v>2.975168918918919E-2</c:v>
                </c:pt>
                <c:pt idx="19">
                  <c:v>2.6619932432432429E-2</c:v>
                </c:pt>
                <c:pt idx="20">
                  <c:v>1.9991047297297299E-2</c:v>
                </c:pt>
                <c:pt idx="21">
                  <c:v>1.5606587837837837E-2</c:v>
                </c:pt>
                <c:pt idx="22">
                  <c:v>1.2266047297297297E-2</c:v>
                </c:pt>
                <c:pt idx="23">
                  <c:v>8.6123310810810819E-3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5-4FDD-A706-DFDE548078D4}"/>
            </c:ext>
          </c:extLst>
        </c:ser>
        <c:ser>
          <c:idx val="1"/>
          <c:order val="1"/>
          <c:tx>
            <c:strRef>
              <c:f>'PCS 14'!$C$4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14'!$C$5:$C$28</c:f>
              <c:numCache>
                <c:formatCode>0.00%</c:formatCode>
                <c:ptCount val="24"/>
                <c:pt idx="0">
                  <c:v>6.5013513513513515E-3</c:v>
                </c:pt>
                <c:pt idx="1">
                  <c:v>3.9199324324324328E-3</c:v>
                </c:pt>
                <c:pt idx="2">
                  <c:v>2.6292229729729727E-3</c:v>
                </c:pt>
                <c:pt idx="3">
                  <c:v>2.1033783783783785E-3</c:v>
                </c:pt>
                <c:pt idx="4">
                  <c:v>1.5297297297297298E-3</c:v>
                </c:pt>
                <c:pt idx="5">
                  <c:v>1.9599662162162164E-3</c:v>
                </c:pt>
                <c:pt idx="6">
                  <c:v>5.1628378378378382E-3</c:v>
                </c:pt>
                <c:pt idx="7">
                  <c:v>1.4532432432432433E-2</c:v>
                </c:pt>
                <c:pt idx="8">
                  <c:v>2.3710810810810813E-2</c:v>
                </c:pt>
                <c:pt idx="9">
                  <c:v>2.5097128378378377E-2</c:v>
                </c:pt>
                <c:pt idx="10">
                  <c:v>2.4858108108108106E-2</c:v>
                </c:pt>
                <c:pt idx="11">
                  <c:v>2.6387837837837838E-2</c:v>
                </c:pt>
                <c:pt idx="12">
                  <c:v>2.8491216216216218E-2</c:v>
                </c:pt>
                <c:pt idx="13">
                  <c:v>3.1359459459459463E-2</c:v>
                </c:pt>
                <c:pt idx="14">
                  <c:v>3.231554054054054E-2</c:v>
                </c:pt>
                <c:pt idx="15">
                  <c:v>3.4705743243243242E-2</c:v>
                </c:pt>
                <c:pt idx="16">
                  <c:v>3.8291047297297293E-2</c:v>
                </c:pt>
                <c:pt idx="17">
                  <c:v>3.9390540540540545E-2</c:v>
                </c:pt>
                <c:pt idx="18">
                  <c:v>3.7956418918918919E-2</c:v>
                </c:pt>
                <c:pt idx="19">
                  <c:v>3.0498986486486485E-2</c:v>
                </c:pt>
                <c:pt idx="20">
                  <c:v>2.404543918918919E-2</c:v>
                </c:pt>
                <c:pt idx="21">
                  <c:v>1.8452364864864866E-2</c:v>
                </c:pt>
                <c:pt idx="22">
                  <c:v>1.4341216216216215E-2</c:v>
                </c:pt>
                <c:pt idx="23">
                  <c:v>9.7998310810810813E-3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5-4FDD-A706-DFDE548078D4}"/>
            </c:ext>
          </c:extLst>
        </c:ser>
        <c:ser>
          <c:idx val="2"/>
          <c:order val="2"/>
          <c:tx>
            <c:strRef>
              <c:f>'PCS 14'!$D$4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14'!$D$5:$D$28</c:f>
              <c:numCache>
                <c:formatCode>0.00%</c:formatCode>
                <c:ptCount val="24"/>
                <c:pt idx="0">
                  <c:v>1.18E-2</c:v>
                </c:pt>
                <c:pt idx="1">
                  <c:v>7.0000000000000001E-3</c:v>
                </c:pt>
                <c:pt idx="2">
                  <c:v>4.7999999999999996E-3</c:v>
                </c:pt>
                <c:pt idx="3">
                  <c:v>4.4999999999999997E-3</c:v>
                </c:pt>
                <c:pt idx="4">
                  <c:v>4.8999999999999998E-3</c:v>
                </c:pt>
                <c:pt idx="5">
                  <c:v>9.1000000000000004E-3</c:v>
                </c:pt>
                <c:pt idx="6">
                  <c:v>2.2200000000000001E-2</c:v>
                </c:pt>
                <c:pt idx="7">
                  <c:v>4.6399999999999997E-2</c:v>
                </c:pt>
                <c:pt idx="8">
                  <c:v>5.7700000000000001E-2</c:v>
                </c:pt>
                <c:pt idx="9">
                  <c:v>5.9200000000000003E-2</c:v>
                </c:pt>
                <c:pt idx="10">
                  <c:v>5.8099999999999999E-2</c:v>
                </c:pt>
                <c:pt idx="11">
                  <c:v>6.13E-2</c:v>
                </c:pt>
                <c:pt idx="12">
                  <c:v>6.3399999999999998E-2</c:v>
                </c:pt>
                <c:pt idx="13">
                  <c:v>6.6100000000000006E-2</c:v>
                </c:pt>
                <c:pt idx="14">
                  <c:v>6.5799999999999997E-2</c:v>
                </c:pt>
                <c:pt idx="15">
                  <c:v>6.83E-2</c:v>
                </c:pt>
                <c:pt idx="16">
                  <c:v>7.0800000000000002E-2</c:v>
                </c:pt>
                <c:pt idx="17">
                  <c:v>7.0699999999999999E-2</c:v>
                </c:pt>
                <c:pt idx="18">
                  <c:v>6.7699999999999996E-2</c:v>
                </c:pt>
                <c:pt idx="19">
                  <c:v>5.7099999999999998E-2</c:v>
                </c:pt>
                <c:pt idx="20">
                  <c:v>4.3999999999999997E-2</c:v>
                </c:pt>
                <c:pt idx="21">
                  <c:v>3.4000000000000002E-2</c:v>
                </c:pt>
                <c:pt idx="22">
                  <c:v>2.6599999999999999E-2</c:v>
                </c:pt>
                <c:pt idx="23">
                  <c:v>1.84E-2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5-4FDD-A706-DFDE54807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15'!$B$4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15'!$B$5:$B$28</c:f>
              <c:numCache>
                <c:formatCode>0.00%</c:formatCode>
                <c:ptCount val="24"/>
                <c:pt idx="0">
                  <c:v>1.9034267912772585E-3</c:v>
                </c:pt>
                <c:pt idx="1">
                  <c:v>1.0529595015576322E-3</c:v>
                </c:pt>
                <c:pt idx="2">
                  <c:v>8.909657320872275E-4</c:v>
                </c:pt>
                <c:pt idx="3">
                  <c:v>9.3146417445482863E-4</c:v>
                </c:pt>
                <c:pt idx="4">
                  <c:v>2.1869158878504674E-3</c:v>
                </c:pt>
                <c:pt idx="5">
                  <c:v>4.9813084112149538E-3</c:v>
                </c:pt>
                <c:pt idx="6">
                  <c:v>1.0246105919003115E-2</c:v>
                </c:pt>
                <c:pt idx="7">
                  <c:v>1.6320872274143302E-2</c:v>
                </c:pt>
                <c:pt idx="8">
                  <c:v>1.8791277258566975E-2</c:v>
                </c:pt>
                <c:pt idx="9">
                  <c:v>2.1585669781931462E-2</c:v>
                </c:pt>
                <c:pt idx="10">
                  <c:v>2.5311526479750778E-2</c:v>
                </c:pt>
                <c:pt idx="11">
                  <c:v>2.7903426791277261E-2</c:v>
                </c:pt>
                <c:pt idx="12">
                  <c:v>2.9685358255451717E-2</c:v>
                </c:pt>
                <c:pt idx="13">
                  <c:v>3.0171339563862927E-2</c:v>
                </c:pt>
                <c:pt idx="14">
                  <c:v>3.1345794392523364E-2</c:v>
                </c:pt>
                <c:pt idx="15">
                  <c:v>3.2884735202492209E-2</c:v>
                </c:pt>
                <c:pt idx="16">
                  <c:v>3.4869158878504669E-2</c:v>
                </c:pt>
                <c:pt idx="17">
                  <c:v>3.3654205607476631E-2</c:v>
                </c:pt>
                <c:pt idx="18">
                  <c:v>2.5311526479750778E-2</c:v>
                </c:pt>
                <c:pt idx="19">
                  <c:v>1.8548286604361371E-2</c:v>
                </c:pt>
                <c:pt idx="20">
                  <c:v>1.4214953271028037E-2</c:v>
                </c:pt>
                <c:pt idx="21">
                  <c:v>1.0610591900311528E-2</c:v>
                </c:pt>
                <c:pt idx="22">
                  <c:v>7.4517133956386291E-3</c:v>
                </c:pt>
                <c:pt idx="23">
                  <c:v>4.0903426791277257E-3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6-4664-A965-E6C8EE377229}"/>
            </c:ext>
          </c:extLst>
        </c:ser>
        <c:ser>
          <c:idx val="1"/>
          <c:order val="1"/>
          <c:tx>
            <c:strRef>
              <c:f>'PCS 15'!$C$4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15'!$C$5:$C$28</c:f>
              <c:numCache>
                <c:formatCode>0.00%</c:formatCode>
                <c:ptCount val="24"/>
                <c:pt idx="0">
                  <c:v>3.2725856697819315E-3</c:v>
                </c:pt>
                <c:pt idx="1">
                  <c:v>2.0230529595015576E-3</c:v>
                </c:pt>
                <c:pt idx="2">
                  <c:v>1.42803738317757E-3</c:v>
                </c:pt>
                <c:pt idx="3">
                  <c:v>1.3685358255451714E-3</c:v>
                </c:pt>
                <c:pt idx="4">
                  <c:v>3.3915887850467291E-3</c:v>
                </c:pt>
                <c:pt idx="5">
                  <c:v>9.4607476635514016E-3</c:v>
                </c:pt>
                <c:pt idx="6">
                  <c:v>2.6359190031152648E-2</c:v>
                </c:pt>
                <c:pt idx="7">
                  <c:v>3.8259501557632393E-2</c:v>
                </c:pt>
                <c:pt idx="8">
                  <c:v>4.0996573208722742E-2</c:v>
                </c:pt>
                <c:pt idx="9">
                  <c:v>3.8914018691588788E-2</c:v>
                </c:pt>
                <c:pt idx="10">
                  <c:v>3.9747040498442361E-2</c:v>
                </c:pt>
                <c:pt idx="11">
                  <c:v>4.1234579439252343E-2</c:v>
                </c:pt>
                <c:pt idx="12">
                  <c:v>4.2960124610591899E-2</c:v>
                </c:pt>
                <c:pt idx="13">
                  <c:v>4.2543613707165105E-2</c:v>
                </c:pt>
                <c:pt idx="14">
                  <c:v>4.2305607476635511E-2</c:v>
                </c:pt>
                <c:pt idx="15">
                  <c:v>4.1353582554517133E-2</c:v>
                </c:pt>
                <c:pt idx="16">
                  <c:v>4.0401557632398756E-2</c:v>
                </c:pt>
                <c:pt idx="17">
                  <c:v>3.8676012461059193E-2</c:v>
                </c:pt>
                <c:pt idx="18">
                  <c:v>3.1892834890965734E-2</c:v>
                </c:pt>
                <c:pt idx="19">
                  <c:v>2.3443613707165106E-2</c:v>
                </c:pt>
                <c:pt idx="20">
                  <c:v>1.6898442367601248E-2</c:v>
                </c:pt>
                <c:pt idx="21">
                  <c:v>1.2792834890965731E-2</c:v>
                </c:pt>
                <c:pt idx="22">
                  <c:v>9.2227414330218072E-3</c:v>
                </c:pt>
                <c:pt idx="23">
                  <c:v>6.0691588785046734E-3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6-4664-A965-E6C8EE377229}"/>
            </c:ext>
          </c:extLst>
        </c:ser>
        <c:ser>
          <c:idx val="2"/>
          <c:order val="2"/>
          <c:tx>
            <c:strRef>
              <c:f>'PCS 15'!$D$4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15'!$D$5:$D$28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2.3E-3</c:v>
                </c:pt>
                <c:pt idx="4">
                  <c:v>5.5999999999999999E-3</c:v>
                </c:pt>
                <c:pt idx="5">
                  <c:v>1.44E-2</c:v>
                </c:pt>
                <c:pt idx="6">
                  <c:v>3.6700000000000003E-2</c:v>
                </c:pt>
                <c:pt idx="7">
                  <c:v>5.4600000000000003E-2</c:v>
                </c:pt>
                <c:pt idx="8">
                  <c:v>5.9799999999999999E-2</c:v>
                </c:pt>
                <c:pt idx="9">
                  <c:v>6.0499999999999998E-2</c:v>
                </c:pt>
                <c:pt idx="10">
                  <c:v>6.5100000000000005E-2</c:v>
                </c:pt>
                <c:pt idx="11">
                  <c:v>6.9099999999999995E-2</c:v>
                </c:pt>
                <c:pt idx="12">
                  <c:v>7.2700000000000001E-2</c:v>
                </c:pt>
                <c:pt idx="13">
                  <c:v>7.2700000000000001E-2</c:v>
                </c:pt>
                <c:pt idx="14">
                  <c:v>7.3700000000000002E-2</c:v>
                </c:pt>
                <c:pt idx="15">
                  <c:v>7.4200000000000002E-2</c:v>
                </c:pt>
                <c:pt idx="16">
                  <c:v>7.5200000000000003E-2</c:v>
                </c:pt>
                <c:pt idx="17">
                  <c:v>7.2300000000000003E-2</c:v>
                </c:pt>
                <c:pt idx="18">
                  <c:v>5.7200000000000001E-2</c:v>
                </c:pt>
                <c:pt idx="19">
                  <c:v>4.2000000000000003E-2</c:v>
                </c:pt>
                <c:pt idx="20">
                  <c:v>3.1099999999999999E-2</c:v>
                </c:pt>
                <c:pt idx="21">
                  <c:v>2.3400000000000001E-2</c:v>
                </c:pt>
                <c:pt idx="22">
                  <c:v>1.67E-2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6-4664-A965-E6C8EE377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EE8-48D4-AAB4-621A692A470D}"/>
            </c:ext>
          </c:extLst>
        </c:ser>
        <c:ser>
          <c:idx val="1"/>
          <c:order val="1"/>
          <c:cat>
            <c:strRef>
              <c:f>'PCS 15'!$F$5:$F$16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15'!$H$5:$H$16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1.1200000000000001</c:v>
                </c:pt>
                <c:pt idx="2">
                  <c:v>1.1399999999999999</c:v>
                </c:pt>
                <c:pt idx="3">
                  <c:v>1.06</c:v>
                </c:pt>
                <c:pt idx="4">
                  <c:v>0.96</c:v>
                </c:pt>
                <c:pt idx="5">
                  <c:v>0.9</c:v>
                </c:pt>
                <c:pt idx="6">
                  <c:v>0.89</c:v>
                </c:pt>
                <c:pt idx="7">
                  <c:v>0.9</c:v>
                </c:pt>
                <c:pt idx="8">
                  <c:v>0.91</c:v>
                </c:pt>
                <c:pt idx="9">
                  <c:v>0.98</c:v>
                </c:pt>
                <c:pt idx="10">
                  <c:v>1.03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8-48D4-AAB4-621A692A4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16'!$B$5:$B$28</c:f>
              <c:numCache>
                <c:formatCode>0.00%</c:formatCode>
                <c:ptCount val="24"/>
                <c:pt idx="0">
                  <c:v>3.2192307692307694E-3</c:v>
                </c:pt>
                <c:pt idx="1">
                  <c:v>2.8557692307692307E-3</c:v>
                </c:pt>
                <c:pt idx="2">
                  <c:v>2.8557692307692307E-3</c:v>
                </c:pt>
                <c:pt idx="3">
                  <c:v>2.6999999999999997E-3</c:v>
                </c:pt>
                <c:pt idx="4">
                  <c:v>3.5826923076923076E-3</c:v>
                </c:pt>
                <c:pt idx="5">
                  <c:v>6.0749999999999997E-3</c:v>
                </c:pt>
                <c:pt idx="6">
                  <c:v>1.1423076923076923E-2</c:v>
                </c:pt>
                <c:pt idx="7">
                  <c:v>2.0042307692307693E-2</c:v>
                </c:pt>
                <c:pt idx="8">
                  <c:v>2.6117307692307693E-2</c:v>
                </c:pt>
                <c:pt idx="9">
                  <c:v>2.9180769230769232E-2</c:v>
                </c:pt>
                <c:pt idx="10">
                  <c:v>3.1984615384615389E-2</c:v>
                </c:pt>
                <c:pt idx="11">
                  <c:v>3.5826923076923083E-2</c:v>
                </c:pt>
                <c:pt idx="12">
                  <c:v>3.7176923076923073E-2</c:v>
                </c:pt>
                <c:pt idx="13">
                  <c:v>3.5930769230769231E-2</c:v>
                </c:pt>
                <c:pt idx="14">
                  <c:v>3.764423076923077E-2</c:v>
                </c:pt>
                <c:pt idx="15">
                  <c:v>4.5121153846153846E-2</c:v>
                </c:pt>
                <c:pt idx="16">
                  <c:v>4.8963461538461532E-2</c:v>
                </c:pt>
                <c:pt idx="17">
                  <c:v>4.4757692307692311E-2</c:v>
                </c:pt>
                <c:pt idx="18">
                  <c:v>2.8765384615384616E-2</c:v>
                </c:pt>
                <c:pt idx="19">
                  <c:v>2.0976923076923077E-2</c:v>
                </c:pt>
                <c:pt idx="20">
                  <c:v>1.6771153846153845E-2</c:v>
                </c:pt>
                <c:pt idx="21">
                  <c:v>1.2980769230769231E-2</c:v>
                </c:pt>
                <c:pt idx="22">
                  <c:v>8.9826923076923079E-3</c:v>
                </c:pt>
                <c:pt idx="23">
                  <c:v>5.2961538461538463E-3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0-406F-B2E7-49ECC82C6AE8}"/>
            </c:ext>
          </c:extLst>
        </c:ser>
        <c:ser>
          <c:idx val="1"/>
          <c:order val="1"/>
          <c:tx>
            <c:strRef>
              <c:f>'PCS 16'!$C$4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16'!$C$5:$C$28</c:f>
              <c:numCache>
                <c:formatCode>0.00%</c:formatCode>
                <c:ptCount val="24"/>
                <c:pt idx="0">
                  <c:v>3.5096153846153845E-3</c:v>
                </c:pt>
                <c:pt idx="1">
                  <c:v>3.605769230769231E-3</c:v>
                </c:pt>
                <c:pt idx="2">
                  <c:v>3.4134615384615384E-3</c:v>
                </c:pt>
                <c:pt idx="3">
                  <c:v>3.3173076923076923E-3</c:v>
                </c:pt>
                <c:pt idx="4">
                  <c:v>4.6634615384615382E-3</c:v>
                </c:pt>
                <c:pt idx="5">
                  <c:v>0.01</c:v>
                </c:pt>
                <c:pt idx="6">
                  <c:v>2.9182692307692309E-2</c:v>
                </c:pt>
                <c:pt idx="7">
                  <c:v>3.9326923076923079E-2</c:v>
                </c:pt>
                <c:pt idx="8">
                  <c:v>4.0673076923076923E-2</c:v>
                </c:pt>
                <c:pt idx="9">
                  <c:v>3.6586538461538462E-2</c:v>
                </c:pt>
                <c:pt idx="10">
                  <c:v>3.480769230769231E-2</c:v>
                </c:pt>
                <c:pt idx="11">
                  <c:v>3.3846153846153845E-2</c:v>
                </c:pt>
                <c:pt idx="12">
                  <c:v>3.4471153846153846E-2</c:v>
                </c:pt>
                <c:pt idx="13">
                  <c:v>3.1923076923076922E-2</c:v>
                </c:pt>
                <c:pt idx="14">
                  <c:v>3.0048076923076924E-2</c:v>
                </c:pt>
                <c:pt idx="15">
                  <c:v>2.8221153846153847E-2</c:v>
                </c:pt>
                <c:pt idx="16">
                  <c:v>2.6298076923076924E-2</c:v>
                </c:pt>
                <c:pt idx="17">
                  <c:v>2.4807692307692308E-2</c:v>
                </c:pt>
                <c:pt idx="18">
                  <c:v>2.0432692307692308E-2</c:v>
                </c:pt>
                <c:pt idx="19">
                  <c:v>1.4230769230769231E-2</c:v>
                </c:pt>
                <c:pt idx="20">
                  <c:v>1.0192307692307691E-2</c:v>
                </c:pt>
                <c:pt idx="21">
                  <c:v>8.1249999999999985E-3</c:v>
                </c:pt>
                <c:pt idx="22">
                  <c:v>5.4807692307692309E-3</c:v>
                </c:pt>
                <c:pt idx="23">
                  <c:v>3.6538461538461538E-3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0-406F-B2E7-49ECC82C6AE8}"/>
            </c:ext>
          </c:extLst>
        </c:ser>
        <c:ser>
          <c:idx val="2"/>
          <c:order val="2"/>
          <c:tx>
            <c:strRef>
              <c:f>'PCS 16'!$D$4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16'!$D$5:$D$28</c:f>
              <c:numCache>
                <c:formatCode>0.00%</c:formatCode>
                <c:ptCount val="24"/>
                <c:pt idx="0">
                  <c:v>6.7000000000000002E-3</c:v>
                </c:pt>
                <c:pt idx="1">
                  <c:v>6.4999999999999997E-3</c:v>
                </c:pt>
                <c:pt idx="2">
                  <c:v>6.3E-3</c:v>
                </c:pt>
                <c:pt idx="3">
                  <c:v>6.0000000000000001E-3</c:v>
                </c:pt>
                <c:pt idx="4">
                  <c:v>8.2000000000000007E-3</c:v>
                </c:pt>
                <c:pt idx="5">
                  <c:v>1.61E-2</c:v>
                </c:pt>
                <c:pt idx="6">
                  <c:v>4.0500000000000001E-2</c:v>
                </c:pt>
                <c:pt idx="7">
                  <c:v>5.9299999999999999E-2</c:v>
                </c:pt>
                <c:pt idx="8">
                  <c:v>6.6699999999999995E-2</c:v>
                </c:pt>
                <c:pt idx="9">
                  <c:v>6.5699999999999995E-2</c:v>
                </c:pt>
                <c:pt idx="10">
                  <c:v>6.6799999999999998E-2</c:v>
                </c:pt>
                <c:pt idx="11">
                  <c:v>6.9699999999999998E-2</c:v>
                </c:pt>
                <c:pt idx="12">
                  <c:v>7.17E-2</c:v>
                </c:pt>
                <c:pt idx="13">
                  <c:v>6.7900000000000002E-2</c:v>
                </c:pt>
                <c:pt idx="14">
                  <c:v>6.7699999999999996E-2</c:v>
                </c:pt>
                <c:pt idx="15">
                  <c:v>7.3400000000000007E-2</c:v>
                </c:pt>
                <c:pt idx="16">
                  <c:v>7.5300000000000006E-2</c:v>
                </c:pt>
                <c:pt idx="17">
                  <c:v>6.9699999999999998E-2</c:v>
                </c:pt>
                <c:pt idx="18">
                  <c:v>4.9200000000000001E-2</c:v>
                </c:pt>
                <c:pt idx="19">
                  <c:v>3.5200000000000002E-2</c:v>
                </c:pt>
                <c:pt idx="20">
                  <c:v>2.69E-2</c:v>
                </c:pt>
                <c:pt idx="21">
                  <c:v>2.1100000000000001E-2</c:v>
                </c:pt>
                <c:pt idx="22">
                  <c:v>1.4500000000000001E-2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0-406F-B2E7-49ECC82C6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2'!$B$5:$B$28</c:f>
              <c:numCache>
                <c:formatCode>0.00%</c:formatCode>
                <c:ptCount val="24"/>
                <c:pt idx="0">
                  <c:v>3.2624703087885984E-3</c:v>
                </c:pt>
                <c:pt idx="1">
                  <c:v>2.191211401425178E-3</c:v>
                </c:pt>
                <c:pt idx="2">
                  <c:v>1.8503562945368173E-3</c:v>
                </c:pt>
                <c:pt idx="3">
                  <c:v>1.6068883610451308E-3</c:v>
                </c:pt>
                <c:pt idx="4">
                  <c:v>1.6555819477434681E-3</c:v>
                </c:pt>
                <c:pt idx="5">
                  <c:v>4.0415676959619957E-3</c:v>
                </c:pt>
                <c:pt idx="6">
                  <c:v>1.0517814726840855E-2</c:v>
                </c:pt>
                <c:pt idx="7">
                  <c:v>1.9380047505938244E-2</c:v>
                </c:pt>
                <c:pt idx="8">
                  <c:v>2.3811163895486934E-2</c:v>
                </c:pt>
                <c:pt idx="9">
                  <c:v>2.8729216152019003E-2</c:v>
                </c:pt>
                <c:pt idx="10">
                  <c:v>3.1066508313539191E-2</c:v>
                </c:pt>
                <c:pt idx="11">
                  <c:v>3.3014251781472687E-2</c:v>
                </c:pt>
                <c:pt idx="12">
                  <c:v>3.4913301662707834E-2</c:v>
                </c:pt>
                <c:pt idx="13">
                  <c:v>3.5254156769596201E-2</c:v>
                </c:pt>
                <c:pt idx="14">
                  <c:v>3.8321852731591451E-2</c:v>
                </c:pt>
                <c:pt idx="15">
                  <c:v>3.9149643705463186E-2</c:v>
                </c:pt>
                <c:pt idx="16">
                  <c:v>3.9733966745843237E-2</c:v>
                </c:pt>
                <c:pt idx="17">
                  <c:v>3.9782660332541568E-2</c:v>
                </c:pt>
                <c:pt idx="18">
                  <c:v>2.8339667458432308E-2</c:v>
                </c:pt>
                <c:pt idx="19">
                  <c:v>2.2009501187648453E-2</c:v>
                </c:pt>
                <c:pt idx="20">
                  <c:v>1.8211401425178148E-2</c:v>
                </c:pt>
                <c:pt idx="21">
                  <c:v>1.4559382422802851E-2</c:v>
                </c:pt>
                <c:pt idx="22">
                  <c:v>9.7874109263657964E-3</c:v>
                </c:pt>
                <c:pt idx="23">
                  <c:v>5.6484560570071252E-3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9-4765-A696-39AB7FDCF55F}"/>
            </c:ext>
          </c:extLst>
        </c:ser>
        <c:ser>
          <c:idx val="1"/>
          <c:order val="1"/>
          <c:tx>
            <c:strRef>
              <c:f>'PCS 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2'!$C$5:$C$28</c:f>
              <c:numCache>
                <c:formatCode>0.00%</c:formatCode>
                <c:ptCount val="24"/>
                <c:pt idx="0">
                  <c:v>2.4114014251781475E-3</c:v>
                </c:pt>
                <c:pt idx="1">
                  <c:v>1.4878859857482183E-3</c:v>
                </c:pt>
                <c:pt idx="2">
                  <c:v>1.2313539192399048E-3</c:v>
                </c:pt>
                <c:pt idx="3">
                  <c:v>1.2826603325415678E-3</c:v>
                </c:pt>
                <c:pt idx="4">
                  <c:v>1.8983372921615202E-3</c:v>
                </c:pt>
                <c:pt idx="5">
                  <c:v>5.797624703087886E-3</c:v>
                </c:pt>
                <c:pt idx="6">
                  <c:v>1.9342517814726838E-2</c:v>
                </c:pt>
                <c:pt idx="7">
                  <c:v>3.6478859857482185E-2</c:v>
                </c:pt>
                <c:pt idx="8">
                  <c:v>3.9454631828978619E-2</c:v>
                </c:pt>
                <c:pt idx="9">
                  <c:v>3.724845605700712E-2</c:v>
                </c:pt>
                <c:pt idx="10">
                  <c:v>3.5298812351543939E-2</c:v>
                </c:pt>
                <c:pt idx="11">
                  <c:v>3.6068408551068881E-2</c:v>
                </c:pt>
                <c:pt idx="12">
                  <c:v>3.6119714964370546E-2</c:v>
                </c:pt>
                <c:pt idx="13">
                  <c:v>3.5504038004750597E-2</c:v>
                </c:pt>
                <c:pt idx="14">
                  <c:v>3.5298812351543939E-2</c:v>
                </c:pt>
                <c:pt idx="15">
                  <c:v>3.6273634204275533E-2</c:v>
                </c:pt>
                <c:pt idx="16">
                  <c:v>3.4529216152019003E-2</c:v>
                </c:pt>
                <c:pt idx="17">
                  <c:v>3.1758669833729214E-2</c:v>
                </c:pt>
                <c:pt idx="18">
                  <c:v>2.6320190023752969E-2</c:v>
                </c:pt>
                <c:pt idx="19">
                  <c:v>2.0625178147268407E-2</c:v>
                </c:pt>
                <c:pt idx="20">
                  <c:v>1.5699762470308787E-2</c:v>
                </c:pt>
                <c:pt idx="21">
                  <c:v>1.1595249406175772E-2</c:v>
                </c:pt>
                <c:pt idx="22">
                  <c:v>7.0802850356294529E-3</c:v>
                </c:pt>
                <c:pt idx="23">
                  <c:v>4.2584323040380052E-3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9-4765-A696-39AB7FDCF55F}"/>
            </c:ext>
          </c:extLst>
        </c:ser>
        <c:ser>
          <c:idx val="2"/>
          <c:order val="2"/>
          <c:tx>
            <c:strRef>
              <c:f>'PCS 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3.7000000000000002E-3</c:v>
                </c:pt>
                <c:pt idx="2">
                  <c:v>3.0999999999999999E-3</c:v>
                </c:pt>
                <c:pt idx="3">
                  <c:v>2.8999999999999998E-3</c:v>
                </c:pt>
                <c:pt idx="4">
                  <c:v>3.5999999999999999E-3</c:v>
                </c:pt>
                <c:pt idx="5">
                  <c:v>9.7999999999999997E-3</c:v>
                </c:pt>
                <c:pt idx="6">
                  <c:v>2.9899999999999999E-2</c:v>
                </c:pt>
                <c:pt idx="7">
                  <c:v>5.5800000000000002E-2</c:v>
                </c:pt>
                <c:pt idx="8">
                  <c:v>6.3299999999999995E-2</c:v>
                </c:pt>
                <c:pt idx="9">
                  <c:v>6.6000000000000003E-2</c:v>
                </c:pt>
                <c:pt idx="10">
                  <c:v>6.6400000000000001E-2</c:v>
                </c:pt>
                <c:pt idx="11">
                  <c:v>6.9099999999999995E-2</c:v>
                </c:pt>
                <c:pt idx="12">
                  <c:v>7.0999999999999994E-2</c:v>
                </c:pt>
                <c:pt idx="13">
                  <c:v>7.0699999999999999E-2</c:v>
                </c:pt>
                <c:pt idx="14">
                  <c:v>7.3599999999999999E-2</c:v>
                </c:pt>
                <c:pt idx="15">
                  <c:v>7.5399999999999995E-2</c:v>
                </c:pt>
                <c:pt idx="16">
                  <c:v>7.4300000000000005E-2</c:v>
                </c:pt>
                <c:pt idx="17">
                  <c:v>7.1499999999999994E-2</c:v>
                </c:pt>
                <c:pt idx="18">
                  <c:v>5.4600000000000003E-2</c:v>
                </c:pt>
                <c:pt idx="19">
                  <c:v>4.2700000000000002E-2</c:v>
                </c:pt>
                <c:pt idx="20">
                  <c:v>3.39E-2</c:v>
                </c:pt>
                <c:pt idx="21">
                  <c:v>2.6200000000000001E-2</c:v>
                </c:pt>
                <c:pt idx="22">
                  <c:v>1.6899999999999998E-2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39-4765-A696-39AB7FDCF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AB5-493A-A67C-0BD9512B8993}"/>
            </c:ext>
          </c:extLst>
        </c:ser>
        <c:ser>
          <c:idx val="1"/>
          <c:order val="1"/>
          <c:tx>
            <c:strRef>
              <c:f>'PCS 16'!$H$4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1.18</c:v>
                </c:pt>
                <c:pt idx="2">
                  <c:v>1.18</c:v>
                </c:pt>
                <c:pt idx="3">
                  <c:v>1.08</c:v>
                </c:pt>
                <c:pt idx="4">
                  <c:v>0.99</c:v>
                </c:pt>
                <c:pt idx="5">
                  <c:v>0.92</c:v>
                </c:pt>
                <c:pt idx="6">
                  <c:v>0.86</c:v>
                </c:pt>
                <c:pt idx="7">
                  <c:v>0.89</c:v>
                </c:pt>
                <c:pt idx="8">
                  <c:v>0.88</c:v>
                </c:pt>
                <c:pt idx="9">
                  <c:v>0.98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5-493A-A67C-0BD9512B8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17'!$B$5:$B$28</c:f>
              <c:numCache>
                <c:formatCode>0.00%</c:formatCode>
                <c:ptCount val="24"/>
                <c:pt idx="0">
                  <c:v>2.2192982456140349E-3</c:v>
                </c:pt>
                <c:pt idx="1">
                  <c:v>1.3991228070175438E-3</c:v>
                </c:pt>
                <c:pt idx="2">
                  <c:v>1.3508771929824561E-3</c:v>
                </c:pt>
                <c:pt idx="3">
                  <c:v>2.0263157894736842E-3</c:v>
                </c:pt>
                <c:pt idx="4">
                  <c:v>3.8114035087719301E-3</c:v>
                </c:pt>
                <c:pt idx="5">
                  <c:v>1.0324561403508771E-2</c:v>
                </c:pt>
                <c:pt idx="6">
                  <c:v>2.9912280701754387E-2</c:v>
                </c:pt>
                <c:pt idx="7">
                  <c:v>5.229824561403508E-2</c:v>
                </c:pt>
                <c:pt idx="8">
                  <c:v>3.9030701754385964E-2</c:v>
                </c:pt>
                <c:pt idx="9">
                  <c:v>3.0539473684210526E-2</c:v>
                </c:pt>
                <c:pt idx="10">
                  <c:v>2.8513157894736844E-2</c:v>
                </c:pt>
                <c:pt idx="11">
                  <c:v>2.8320175438596492E-2</c:v>
                </c:pt>
                <c:pt idx="12">
                  <c:v>2.914035087719298E-2</c:v>
                </c:pt>
                <c:pt idx="13">
                  <c:v>2.8175438596491229E-2</c:v>
                </c:pt>
                <c:pt idx="14">
                  <c:v>2.9478070175438596E-2</c:v>
                </c:pt>
                <c:pt idx="15">
                  <c:v>3.0828947368421053E-2</c:v>
                </c:pt>
                <c:pt idx="16">
                  <c:v>3.2179824561403503E-2</c:v>
                </c:pt>
                <c:pt idx="17">
                  <c:v>3.0250000000000003E-2</c:v>
                </c:pt>
                <c:pt idx="18">
                  <c:v>2.3640350877192982E-2</c:v>
                </c:pt>
                <c:pt idx="19">
                  <c:v>1.6934210526315788E-2</c:v>
                </c:pt>
                <c:pt idx="20">
                  <c:v>1.2736842105263158E-2</c:v>
                </c:pt>
                <c:pt idx="21">
                  <c:v>9.4078947368421047E-3</c:v>
                </c:pt>
                <c:pt idx="22">
                  <c:v>6.0307017543859646E-3</c:v>
                </c:pt>
                <c:pt idx="23">
                  <c:v>3.9561403508771931E-3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C-4909-88EB-2DA8CFD7E029}"/>
            </c:ext>
          </c:extLst>
        </c:ser>
        <c:ser>
          <c:idx val="1"/>
          <c:order val="1"/>
          <c:tx>
            <c:strRef>
              <c:f>'PCS 17'!$C$4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17'!$C$5:$C$28</c:f>
              <c:numCache>
                <c:formatCode>0.00%</c:formatCode>
                <c:ptCount val="24"/>
                <c:pt idx="0">
                  <c:v>4.5543859649122805E-3</c:v>
                </c:pt>
                <c:pt idx="1">
                  <c:v>3.0535087719298247E-3</c:v>
                </c:pt>
                <c:pt idx="2">
                  <c:v>2.6912280701754387E-3</c:v>
                </c:pt>
                <c:pt idx="3">
                  <c:v>1.7596491228070174E-3</c:v>
                </c:pt>
                <c:pt idx="4">
                  <c:v>1.863157894736842E-3</c:v>
                </c:pt>
                <c:pt idx="5">
                  <c:v>4.2438596491228076E-3</c:v>
                </c:pt>
                <c:pt idx="6">
                  <c:v>1.1592982456140351E-2</c:v>
                </c:pt>
                <c:pt idx="7">
                  <c:v>1.8217543859649122E-2</c:v>
                </c:pt>
                <c:pt idx="8">
                  <c:v>2.1271052631578944E-2</c:v>
                </c:pt>
                <c:pt idx="9">
                  <c:v>2.3807017543859648E-2</c:v>
                </c:pt>
                <c:pt idx="10">
                  <c:v>2.5670175438596489E-2</c:v>
                </c:pt>
                <c:pt idx="11">
                  <c:v>2.8723684210526314E-2</c:v>
                </c:pt>
                <c:pt idx="12">
                  <c:v>3.322631578947368E-2</c:v>
                </c:pt>
                <c:pt idx="13">
                  <c:v>3.5089473684210525E-2</c:v>
                </c:pt>
                <c:pt idx="14">
                  <c:v>3.7314912280701752E-2</c:v>
                </c:pt>
                <c:pt idx="15">
                  <c:v>4.2852631578947364E-2</c:v>
                </c:pt>
                <c:pt idx="16">
                  <c:v>5.0201754385964921E-2</c:v>
                </c:pt>
                <c:pt idx="17">
                  <c:v>5.2116666666666665E-2</c:v>
                </c:pt>
                <c:pt idx="18">
                  <c:v>3.5917543859649126E-2</c:v>
                </c:pt>
                <c:pt idx="19">
                  <c:v>2.6860526315789477E-2</c:v>
                </c:pt>
                <c:pt idx="20">
                  <c:v>2.0701754385964912E-2</c:v>
                </c:pt>
                <c:pt idx="21">
                  <c:v>1.6354385964912285E-2</c:v>
                </c:pt>
                <c:pt idx="22">
                  <c:v>1.1851754385964914E-2</c:v>
                </c:pt>
                <c:pt idx="23">
                  <c:v>7.607894736842106E-3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C-4909-88EB-2DA8CFD7E029}"/>
            </c:ext>
          </c:extLst>
        </c:ser>
        <c:ser>
          <c:idx val="2"/>
          <c:order val="2"/>
          <c:tx>
            <c:strRef>
              <c:f>'PCS 17'!$D$4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17'!$D$5:$D$28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4.4999999999999997E-3</c:v>
                </c:pt>
                <c:pt idx="2">
                  <c:v>4.0000000000000001E-3</c:v>
                </c:pt>
                <c:pt idx="3">
                  <c:v>3.8E-3</c:v>
                </c:pt>
                <c:pt idx="4">
                  <c:v>5.5999999999999999E-3</c:v>
                </c:pt>
                <c:pt idx="5">
                  <c:v>1.4500000000000001E-2</c:v>
                </c:pt>
                <c:pt idx="6">
                  <c:v>4.1500000000000002E-2</c:v>
                </c:pt>
                <c:pt idx="7">
                  <c:v>7.0499999999999993E-2</c:v>
                </c:pt>
                <c:pt idx="8">
                  <c:v>6.0199999999999997E-2</c:v>
                </c:pt>
                <c:pt idx="9">
                  <c:v>5.4300000000000001E-2</c:v>
                </c:pt>
                <c:pt idx="10">
                  <c:v>5.4199999999999998E-2</c:v>
                </c:pt>
                <c:pt idx="11">
                  <c:v>5.7099999999999998E-2</c:v>
                </c:pt>
                <c:pt idx="12">
                  <c:v>6.2399999999999997E-2</c:v>
                </c:pt>
                <c:pt idx="13">
                  <c:v>6.3299999999999995E-2</c:v>
                </c:pt>
                <c:pt idx="14">
                  <c:v>6.6799999999999998E-2</c:v>
                </c:pt>
                <c:pt idx="15">
                  <c:v>7.3700000000000002E-2</c:v>
                </c:pt>
                <c:pt idx="16">
                  <c:v>8.2400000000000001E-2</c:v>
                </c:pt>
                <c:pt idx="17">
                  <c:v>8.2400000000000001E-2</c:v>
                </c:pt>
                <c:pt idx="18">
                  <c:v>5.9499999999999997E-2</c:v>
                </c:pt>
                <c:pt idx="19">
                  <c:v>4.3799999999999999E-2</c:v>
                </c:pt>
                <c:pt idx="20">
                  <c:v>3.3500000000000002E-2</c:v>
                </c:pt>
                <c:pt idx="21">
                  <c:v>2.5700000000000001E-2</c:v>
                </c:pt>
                <c:pt idx="22">
                  <c:v>1.7899999999999999E-2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C-4909-88EB-2DA8CFD7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63A-464E-95B4-86223969DCAA}"/>
            </c:ext>
          </c:extLst>
        </c:ser>
        <c:ser>
          <c:idx val="1"/>
          <c:order val="1"/>
          <c:tx>
            <c:strRef>
              <c:f>'PCS 17'!$H$4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17'!$H$5:$H$16</c:f>
              <c:numCache>
                <c:formatCode>0.00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1.1100000000000001</c:v>
                </c:pt>
                <c:pt idx="3">
                  <c:v>1.03</c:v>
                </c:pt>
                <c:pt idx="4">
                  <c:v>1.01</c:v>
                </c:pt>
                <c:pt idx="5">
                  <c:v>0.97</c:v>
                </c:pt>
                <c:pt idx="6">
                  <c:v>0.91</c:v>
                </c:pt>
                <c:pt idx="7">
                  <c:v>0.95</c:v>
                </c:pt>
                <c:pt idx="8">
                  <c:v>0.95</c:v>
                </c:pt>
                <c:pt idx="9">
                  <c:v>0.99</c:v>
                </c:pt>
                <c:pt idx="10">
                  <c:v>0.98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3-43FE-AEFE-1AF93F834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18'!$B$5:$B$28</c:f>
              <c:numCache>
                <c:formatCode>0.00%</c:formatCode>
                <c:ptCount val="24"/>
                <c:pt idx="0">
                  <c:v>2.4521739130434787E-3</c:v>
                </c:pt>
                <c:pt idx="1">
                  <c:v>1.5652173913043477E-3</c:v>
                </c:pt>
                <c:pt idx="2">
                  <c:v>1.2521739130434782E-3</c:v>
                </c:pt>
                <c:pt idx="3">
                  <c:v>1.0434782608695653E-3</c:v>
                </c:pt>
                <c:pt idx="4">
                  <c:v>1.8260869565217394E-3</c:v>
                </c:pt>
                <c:pt idx="5">
                  <c:v>4.2782608695652175E-3</c:v>
                </c:pt>
                <c:pt idx="6">
                  <c:v>1.048695652173913E-2</c:v>
                </c:pt>
                <c:pt idx="7">
                  <c:v>2.0713043478260869E-2</c:v>
                </c:pt>
                <c:pt idx="8">
                  <c:v>2.2800000000000001E-2</c:v>
                </c:pt>
                <c:pt idx="9">
                  <c:v>2.660869565217391E-2</c:v>
                </c:pt>
                <c:pt idx="10">
                  <c:v>3.1200000000000002E-2</c:v>
                </c:pt>
                <c:pt idx="11">
                  <c:v>3.6156521739130434E-2</c:v>
                </c:pt>
                <c:pt idx="12">
                  <c:v>3.8713043478260871E-2</c:v>
                </c:pt>
                <c:pt idx="13">
                  <c:v>3.699130434782609E-2</c:v>
                </c:pt>
                <c:pt idx="14">
                  <c:v>3.9234782608695659E-2</c:v>
                </c:pt>
                <c:pt idx="15">
                  <c:v>4.2626086956521737E-2</c:v>
                </c:pt>
                <c:pt idx="16">
                  <c:v>4.643478260869565E-2</c:v>
                </c:pt>
                <c:pt idx="17">
                  <c:v>5.0191304347826086E-2</c:v>
                </c:pt>
                <c:pt idx="18">
                  <c:v>3.6208695652173911E-2</c:v>
                </c:pt>
                <c:pt idx="19">
                  <c:v>2.645217391304348E-2</c:v>
                </c:pt>
                <c:pt idx="20">
                  <c:v>1.8052173913043479E-2</c:v>
                </c:pt>
                <c:pt idx="21">
                  <c:v>1.2313043478260869E-2</c:v>
                </c:pt>
                <c:pt idx="22">
                  <c:v>8.6086956521739134E-3</c:v>
                </c:pt>
                <c:pt idx="23">
                  <c:v>5.4260869565217387E-3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9-42DA-B5F2-4B6D0C230967}"/>
            </c:ext>
          </c:extLst>
        </c:ser>
        <c:ser>
          <c:idx val="1"/>
          <c:order val="1"/>
          <c:tx>
            <c:strRef>
              <c:f>'PCS 18'!$C$4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18'!$C$5:$C$28</c:f>
              <c:numCache>
                <c:formatCode>0.00%</c:formatCode>
                <c:ptCount val="24"/>
                <c:pt idx="0">
                  <c:v>1.817391304347826E-3</c:v>
                </c:pt>
                <c:pt idx="1">
                  <c:v>1.1000000000000001E-3</c:v>
                </c:pt>
                <c:pt idx="2">
                  <c:v>9.5652173913043481E-4</c:v>
                </c:pt>
                <c:pt idx="3">
                  <c:v>1.3391304347826086E-3</c:v>
                </c:pt>
                <c:pt idx="4">
                  <c:v>3.6347826086956521E-3</c:v>
                </c:pt>
                <c:pt idx="5">
                  <c:v>1.2530434782608695E-2</c:v>
                </c:pt>
                <c:pt idx="6">
                  <c:v>3.7256521739130431E-2</c:v>
                </c:pt>
                <c:pt idx="7">
                  <c:v>4.1321739130434784E-2</c:v>
                </c:pt>
                <c:pt idx="8">
                  <c:v>3.6156521739130434E-2</c:v>
                </c:pt>
                <c:pt idx="9">
                  <c:v>2.9413043478260872E-2</c:v>
                </c:pt>
                <c:pt idx="10">
                  <c:v>2.8982608695652178E-2</c:v>
                </c:pt>
                <c:pt idx="11">
                  <c:v>3.0608695652173914E-2</c:v>
                </c:pt>
                <c:pt idx="12">
                  <c:v>3.2808695652173911E-2</c:v>
                </c:pt>
                <c:pt idx="13">
                  <c:v>3.2378260869565217E-2</c:v>
                </c:pt>
                <c:pt idx="14">
                  <c:v>3.1804347826086959E-2</c:v>
                </c:pt>
                <c:pt idx="15">
                  <c:v>2.8886956521739133E-2</c:v>
                </c:pt>
                <c:pt idx="16">
                  <c:v>2.7308695652173913E-2</c:v>
                </c:pt>
                <c:pt idx="17">
                  <c:v>2.5204347826086958E-2</c:v>
                </c:pt>
                <c:pt idx="18">
                  <c:v>2.372173913043478E-2</c:v>
                </c:pt>
                <c:pt idx="19">
                  <c:v>1.8173913043478259E-2</c:v>
                </c:pt>
                <c:pt idx="20">
                  <c:v>1.3582608695652176E-2</c:v>
                </c:pt>
                <c:pt idx="21">
                  <c:v>9.8043478260869572E-3</c:v>
                </c:pt>
                <c:pt idx="22">
                  <c:v>6.1217391304347829E-3</c:v>
                </c:pt>
                <c:pt idx="23">
                  <c:v>3.3478260869565218E-3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9-42DA-B5F2-4B6D0C230967}"/>
            </c:ext>
          </c:extLst>
        </c:ser>
        <c:ser>
          <c:idx val="2"/>
          <c:order val="2"/>
          <c:tx>
            <c:strRef>
              <c:f>'PCS 18'!$D$4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18'!$D$5:$D$28</c:f>
              <c:numCache>
                <c:formatCode>0.00%</c:formatCode>
                <c:ptCount val="24"/>
                <c:pt idx="0">
                  <c:v>4.3E-3</c:v>
                </c:pt>
                <c:pt idx="1">
                  <c:v>2.7000000000000001E-3</c:v>
                </c:pt>
                <c:pt idx="2">
                  <c:v>2.2000000000000001E-3</c:v>
                </c:pt>
                <c:pt idx="3">
                  <c:v>2.3999999999999998E-3</c:v>
                </c:pt>
                <c:pt idx="4">
                  <c:v>5.4000000000000003E-3</c:v>
                </c:pt>
                <c:pt idx="5">
                  <c:v>1.6799999999999999E-2</c:v>
                </c:pt>
                <c:pt idx="6">
                  <c:v>4.7699999999999999E-2</c:v>
                </c:pt>
                <c:pt idx="7">
                  <c:v>6.2E-2</c:v>
                </c:pt>
                <c:pt idx="8">
                  <c:v>5.8900000000000001E-2</c:v>
                </c:pt>
                <c:pt idx="9">
                  <c:v>5.6000000000000001E-2</c:v>
                </c:pt>
                <c:pt idx="10">
                  <c:v>6.0199999999999997E-2</c:v>
                </c:pt>
                <c:pt idx="11">
                  <c:v>6.6799999999999998E-2</c:v>
                </c:pt>
                <c:pt idx="12">
                  <c:v>7.1499999999999994E-2</c:v>
                </c:pt>
                <c:pt idx="13">
                  <c:v>6.9400000000000003E-2</c:v>
                </c:pt>
                <c:pt idx="14">
                  <c:v>7.0999999999999994E-2</c:v>
                </c:pt>
                <c:pt idx="15">
                  <c:v>7.1499999999999994E-2</c:v>
                </c:pt>
                <c:pt idx="16">
                  <c:v>7.3800000000000004E-2</c:v>
                </c:pt>
                <c:pt idx="17">
                  <c:v>7.5499999999999998E-2</c:v>
                </c:pt>
                <c:pt idx="18">
                  <c:v>0.06</c:v>
                </c:pt>
                <c:pt idx="19">
                  <c:v>4.4600000000000001E-2</c:v>
                </c:pt>
                <c:pt idx="20">
                  <c:v>3.1699999999999999E-2</c:v>
                </c:pt>
                <c:pt idx="21">
                  <c:v>2.2100000000000002E-2</c:v>
                </c:pt>
                <c:pt idx="22">
                  <c:v>1.47E-2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9-42DA-B5F2-4B6D0C23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5.64438190473339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E1D-4858-9533-1F59B9DCBB41}"/>
            </c:ext>
          </c:extLst>
        </c:ser>
        <c:ser>
          <c:idx val="1"/>
          <c:order val="1"/>
          <c:tx>
            <c:strRef>
              <c:f>'PCS 18'!$H$4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1.1100000000000001</c:v>
                </c:pt>
                <c:pt idx="2">
                  <c:v>1.1000000000000001</c:v>
                </c:pt>
                <c:pt idx="3">
                  <c:v>1.04</c:v>
                </c:pt>
                <c:pt idx="4">
                  <c:v>0.99</c:v>
                </c:pt>
                <c:pt idx="5">
                  <c:v>0.98</c:v>
                </c:pt>
                <c:pt idx="6">
                  <c:v>0.9</c:v>
                </c:pt>
                <c:pt idx="7">
                  <c:v>0.94</c:v>
                </c:pt>
                <c:pt idx="8">
                  <c:v>0.93</c:v>
                </c:pt>
                <c:pt idx="9">
                  <c:v>0.96</c:v>
                </c:pt>
                <c:pt idx="10">
                  <c:v>0.95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5-40A1-A48D-D8D954566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19'!$B$5:$B$28</c:f>
              <c:numCache>
                <c:formatCode>0.00%</c:formatCode>
                <c:ptCount val="24"/>
                <c:pt idx="0">
                  <c:v>3.030065359477124E-3</c:v>
                </c:pt>
                <c:pt idx="1">
                  <c:v>1.3908496732026145E-3</c:v>
                </c:pt>
                <c:pt idx="2">
                  <c:v>8.9411764705882356E-4</c:v>
                </c:pt>
                <c:pt idx="3">
                  <c:v>7.9477124183006541E-4</c:v>
                </c:pt>
                <c:pt idx="4">
                  <c:v>1.1424836601307189E-3</c:v>
                </c:pt>
                <c:pt idx="5">
                  <c:v>2.5333333333333336E-3</c:v>
                </c:pt>
                <c:pt idx="6">
                  <c:v>5.8614379084967316E-3</c:v>
                </c:pt>
                <c:pt idx="7">
                  <c:v>1.2467973856209152E-2</c:v>
                </c:pt>
                <c:pt idx="8">
                  <c:v>1.9471895424836603E-2</c:v>
                </c:pt>
                <c:pt idx="9">
                  <c:v>2.4786928104575164E-2</c:v>
                </c:pt>
                <c:pt idx="10">
                  <c:v>2.9853594771241828E-2</c:v>
                </c:pt>
                <c:pt idx="11">
                  <c:v>3.3579084967320261E-2</c:v>
                </c:pt>
                <c:pt idx="12">
                  <c:v>3.626143790849673E-2</c:v>
                </c:pt>
                <c:pt idx="13">
                  <c:v>3.8198692810457513E-2</c:v>
                </c:pt>
                <c:pt idx="14">
                  <c:v>4.1079738562091503E-2</c:v>
                </c:pt>
                <c:pt idx="15">
                  <c:v>4.4854901960784323E-2</c:v>
                </c:pt>
                <c:pt idx="16">
                  <c:v>4.7487581699346408E-2</c:v>
                </c:pt>
                <c:pt idx="17">
                  <c:v>4.4457516339869274E-2</c:v>
                </c:pt>
                <c:pt idx="18">
                  <c:v>3.626143790849673E-2</c:v>
                </c:pt>
                <c:pt idx="19">
                  <c:v>2.5035294117647062E-2</c:v>
                </c:pt>
                <c:pt idx="20">
                  <c:v>1.7584313725490196E-2</c:v>
                </c:pt>
                <c:pt idx="21">
                  <c:v>1.4405228758169936E-2</c:v>
                </c:pt>
                <c:pt idx="22">
                  <c:v>9.7359477124183014E-3</c:v>
                </c:pt>
                <c:pt idx="23">
                  <c:v>5.5137254901960787E-3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4-4189-877C-6359C69E9745}"/>
            </c:ext>
          </c:extLst>
        </c:ser>
        <c:ser>
          <c:idx val="1"/>
          <c:order val="1"/>
          <c:tx>
            <c:strRef>
              <c:f>'PCS 19'!$C$4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19'!$C$5:$C$28</c:f>
              <c:numCache>
                <c:formatCode>0.00%</c:formatCode>
                <c:ptCount val="24"/>
                <c:pt idx="0">
                  <c:v>2.3653594771241835E-3</c:v>
                </c:pt>
                <c:pt idx="1">
                  <c:v>1.4091503267973854E-3</c:v>
                </c:pt>
                <c:pt idx="2">
                  <c:v>9.5620915032679742E-4</c:v>
                </c:pt>
                <c:pt idx="3">
                  <c:v>8.5555555555555558E-4</c:v>
                </c:pt>
                <c:pt idx="4">
                  <c:v>1.4594771241830064E-3</c:v>
                </c:pt>
                <c:pt idx="5">
                  <c:v>5.1333333333333335E-3</c:v>
                </c:pt>
                <c:pt idx="6">
                  <c:v>1.7312418300653595E-2</c:v>
                </c:pt>
                <c:pt idx="7">
                  <c:v>3.2360130718954244E-2</c:v>
                </c:pt>
                <c:pt idx="8">
                  <c:v>3.935555555555556E-2</c:v>
                </c:pt>
                <c:pt idx="9">
                  <c:v>4.0362091503267972E-2</c:v>
                </c:pt>
                <c:pt idx="10">
                  <c:v>3.935555555555556E-2</c:v>
                </c:pt>
                <c:pt idx="11">
                  <c:v>3.890261437908496E-2</c:v>
                </c:pt>
                <c:pt idx="12">
                  <c:v>3.9053594771241831E-2</c:v>
                </c:pt>
                <c:pt idx="13">
                  <c:v>3.8047058823529413E-2</c:v>
                </c:pt>
                <c:pt idx="14">
                  <c:v>3.5933333333333338E-2</c:v>
                </c:pt>
                <c:pt idx="15">
                  <c:v>3.3618300653594772E-2</c:v>
                </c:pt>
                <c:pt idx="16">
                  <c:v>3.1303267973856207E-2</c:v>
                </c:pt>
                <c:pt idx="17">
                  <c:v>2.7881045751633984E-2</c:v>
                </c:pt>
                <c:pt idx="18">
                  <c:v>2.3301307189542483E-2</c:v>
                </c:pt>
                <c:pt idx="19">
                  <c:v>1.8620915032679736E-2</c:v>
                </c:pt>
                <c:pt idx="20">
                  <c:v>1.429281045751634E-2</c:v>
                </c:pt>
                <c:pt idx="21">
                  <c:v>1.0115686274509804E-2</c:v>
                </c:pt>
                <c:pt idx="22">
                  <c:v>6.9954248366013065E-3</c:v>
                </c:pt>
                <c:pt idx="23">
                  <c:v>4.2777777777777779E-3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4-4189-877C-6359C69E9745}"/>
            </c:ext>
          </c:extLst>
        </c:ser>
        <c:ser>
          <c:idx val="2"/>
          <c:order val="2"/>
          <c:tx>
            <c:strRef>
              <c:f>'PCS 19'!$D$4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19'!$D$5:$D$28</c:f>
              <c:numCache>
                <c:formatCode>0.00%</c:formatCode>
                <c:ptCount val="24"/>
                <c:pt idx="0">
                  <c:v>5.4000000000000003E-3</c:v>
                </c:pt>
                <c:pt idx="1">
                  <c:v>2.8E-3</c:v>
                </c:pt>
                <c:pt idx="2">
                  <c:v>1.8E-3</c:v>
                </c:pt>
                <c:pt idx="3">
                  <c:v>1.6999999999999999E-3</c:v>
                </c:pt>
                <c:pt idx="4">
                  <c:v>2.5999999999999999E-3</c:v>
                </c:pt>
                <c:pt idx="5">
                  <c:v>7.7000000000000002E-3</c:v>
                </c:pt>
                <c:pt idx="6">
                  <c:v>2.3199999999999998E-2</c:v>
                </c:pt>
                <c:pt idx="7">
                  <c:v>4.48E-2</c:v>
                </c:pt>
                <c:pt idx="8">
                  <c:v>5.8799999999999998E-2</c:v>
                </c:pt>
                <c:pt idx="9">
                  <c:v>6.5100000000000005E-2</c:v>
                </c:pt>
                <c:pt idx="10">
                  <c:v>6.9199999999999998E-2</c:v>
                </c:pt>
                <c:pt idx="11">
                  <c:v>7.2499999999999995E-2</c:v>
                </c:pt>
                <c:pt idx="12">
                  <c:v>7.5300000000000006E-2</c:v>
                </c:pt>
                <c:pt idx="13">
                  <c:v>7.6300000000000007E-2</c:v>
                </c:pt>
                <c:pt idx="14">
                  <c:v>7.6999999999999999E-2</c:v>
                </c:pt>
                <c:pt idx="15">
                  <c:v>7.85E-2</c:v>
                </c:pt>
                <c:pt idx="16">
                  <c:v>7.8799999999999995E-2</c:v>
                </c:pt>
                <c:pt idx="17">
                  <c:v>7.2400000000000006E-2</c:v>
                </c:pt>
                <c:pt idx="18">
                  <c:v>5.96E-2</c:v>
                </c:pt>
                <c:pt idx="19">
                  <c:v>4.3700000000000003E-2</c:v>
                </c:pt>
                <c:pt idx="20">
                  <c:v>3.1899999999999998E-2</c:v>
                </c:pt>
                <c:pt idx="21">
                  <c:v>2.46E-2</c:v>
                </c:pt>
                <c:pt idx="22">
                  <c:v>1.67E-2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4-4189-877C-6359C69E9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D23-4E71-91F7-E14D4312539C}"/>
            </c:ext>
          </c:extLst>
        </c:ser>
        <c:ser>
          <c:idx val="1"/>
          <c:order val="1"/>
          <c:tx>
            <c:strRef>
              <c:f>'PCS 19'!$H$4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19'!$H$5:$H$16</c:f>
              <c:numCache>
                <c:formatCode>General</c:formatCode>
                <c:ptCount val="12"/>
                <c:pt idx="2">
                  <c:v>1.1599999999999999</c:v>
                </c:pt>
                <c:pt idx="3">
                  <c:v>1.08</c:v>
                </c:pt>
                <c:pt idx="4">
                  <c:v>1</c:v>
                </c:pt>
                <c:pt idx="5">
                  <c:v>0.96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1</c:v>
                </c:pt>
                <c:pt idx="10">
                  <c:v>1.06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B-4C79-95A7-2CB472FEA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20'!$B$5:$B$28</c:f>
              <c:numCache>
                <c:formatCode>0.00%</c:formatCode>
                <c:ptCount val="24"/>
                <c:pt idx="0">
                  <c:v>4.4202626641651034E-3</c:v>
                </c:pt>
                <c:pt idx="1">
                  <c:v>3.2570356472795495E-3</c:v>
                </c:pt>
                <c:pt idx="2">
                  <c:v>3.3035647279549721E-3</c:v>
                </c:pt>
                <c:pt idx="3">
                  <c:v>3.2570356472795495E-3</c:v>
                </c:pt>
                <c:pt idx="4">
                  <c:v>5.5369606003752344E-3</c:v>
                </c:pt>
                <c:pt idx="5">
                  <c:v>1.1213508442776734E-2</c:v>
                </c:pt>
                <c:pt idx="6">
                  <c:v>2.2380487804878047E-2</c:v>
                </c:pt>
                <c:pt idx="7">
                  <c:v>2.5963227016885557E-2</c:v>
                </c:pt>
                <c:pt idx="8">
                  <c:v>2.4660412757973732E-2</c:v>
                </c:pt>
                <c:pt idx="9">
                  <c:v>2.4102063789868667E-2</c:v>
                </c:pt>
                <c:pt idx="10">
                  <c:v>2.4148592870544092E-2</c:v>
                </c:pt>
                <c:pt idx="11">
                  <c:v>2.568405253283302E-2</c:v>
                </c:pt>
                <c:pt idx="12">
                  <c:v>2.7452157598499057E-2</c:v>
                </c:pt>
                <c:pt idx="13">
                  <c:v>2.8336210131332085E-2</c:v>
                </c:pt>
                <c:pt idx="14">
                  <c:v>3.08953095684803E-2</c:v>
                </c:pt>
                <c:pt idx="15">
                  <c:v>3.5175984990619136E-2</c:v>
                </c:pt>
                <c:pt idx="16">
                  <c:v>3.65718574108818E-2</c:v>
                </c:pt>
                <c:pt idx="17">
                  <c:v>3.1034896810506564E-2</c:v>
                </c:pt>
                <c:pt idx="18">
                  <c:v>2.7033395872420259E-2</c:v>
                </c:pt>
                <c:pt idx="19">
                  <c:v>2.2054784240150095E-2</c:v>
                </c:pt>
                <c:pt idx="20">
                  <c:v>1.7587992495309568E-2</c:v>
                </c:pt>
                <c:pt idx="21">
                  <c:v>1.414484052532833E-2</c:v>
                </c:pt>
                <c:pt idx="22">
                  <c:v>1.0143339587242025E-2</c:v>
                </c:pt>
                <c:pt idx="23">
                  <c:v>6.8863039399624766E-3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0-4660-8191-43C1888B3D5B}"/>
            </c:ext>
          </c:extLst>
        </c:ser>
        <c:ser>
          <c:idx val="1"/>
          <c:order val="1"/>
          <c:tx>
            <c:strRef>
              <c:f>'PCS 20'!$C$4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20'!$C$5:$C$28</c:f>
              <c:numCache>
                <c:formatCode>0.00%</c:formatCode>
                <c:ptCount val="24"/>
                <c:pt idx="0">
                  <c:v>4.2776735459662289E-3</c:v>
                </c:pt>
                <c:pt idx="1">
                  <c:v>3.1547842401500937E-3</c:v>
                </c:pt>
                <c:pt idx="2">
                  <c:v>2.6735459662288932E-3</c:v>
                </c:pt>
                <c:pt idx="3">
                  <c:v>3.475609756097561E-3</c:v>
                </c:pt>
                <c:pt idx="4">
                  <c:v>6.9512195121951221E-3</c:v>
                </c:pt>
                <c:pt idx="5">
                  <c:v>1.8500938086303941E-2</c:v>
                </c:pt>
                <c:pt idx="6">
                  <c:v>3.8071294559099439E-2</c:v>
                </c:pt>
                <c:pt idx="7">
                  <c:v>4.2830206378986865E-2</c:v>
                </c:pt>
                <c:pt idx="8">
                  <c:v>3.9354596622889301E-2</c:v>
                </c:pt>
                <c:pt idx="9">
                  <c:v>3.2831144465290805E-2</c:v>
                </c:pt>
                <c:pt idx="10">
                  <c:v>3.1280487804878049E-2</c:v>
                </c:pt>
                <c:pt idx="11">
                  <c:v>3.037148217636023E-2</c:v>
                </c:pt>
                <c:pt idx="12">
                  <c:v>3.0852720450281427E-2</c:v>
                </c:pt>
                <c:pt idx="13">
                  <c:v>3.0692307692307692E-2</c:v>
                </c:pt>
                <c:pt idx="14">
                  <c:v>3.1333958724202624E-2</c:v>
                </c:pt>
                <c:pt idx="15">
                  <c:v>3.1547842401500936E-2</c:v>
                </c:pt>
                <c:pt idx="16">
                  <c:v>3.2189493433395867E-2</c:v>
                </c:pt>
                <c:pt idx="17">
                  <c:v>3.1120075046904318E-2</c:v>
                </c:pt>
                <c:pt idx="18">
                  <c:v>2.8018761726078801E-2</c:v>
                </c:pt>
                <c:pt idx="19">
                  <c:v>2.0586303939962476E-2</c:v>
                </c:pt>
                <c:pt idx="20">
                  <c:v>1.5560037523452159E-2</c:v>
                </c:pt>
                <c:pt idx="21">
                  <c:v>1.2405253283302062E-2</c:v>
                </c:pt>
                <c:pt idx="22">
                  <c:v>9.7317073170731724E-3</c:v>
                </c:pt>
                <c:pt idx="23">
                  <c:v>6.7908067542213884E-3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0-4660-8191-43C1888B3D5B}"/>
            </c:ext>
          </c:extLst>
        </c:ser>
        <c:ser>
          <c:idx val="2"/>
          <c:order val="2"/>
          <c:tx>
            <c:strRef>
              <c:f>'PCS 20'!$D$4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20'!$D$5:$D$28</c:f>
              <c:numCache>
                <c:formatCode>0.00%</c:formatCode>
                <c:ptCount val="24"/>
                <c:pt idx="0">
                  <c:v>8.6999999999999994E-3</c:v>
                </c:pt>
                <c:pt idx="1">
                  <c:v>6.4000000000000003E-3</c:v>
                </c:pt>
                <c:pt idx="2">
                  <c:v>6.0000000000000001E-3</c:v>
                </c:pt>
                <c:pt idx="3">
                  <c:v>6.7000000000000002E-3</c:v>
                </c:pt>
                <c:pt idx="4">
                  <c:v>1.2500000000000001E-2</c:v>
                </c:pt>
                <c:pt idx="5">
                  <c:v>2.98E-2</c:v>
                </c:pt>
                <c:pt idx="6">
                  <c:v>6.0400000000000002E-2</c:v>
                </c:pt>
                <c:pt idx="7">
                  <c:v>6.88E-2</c:v>
                </c:pt>
                <c:pt idx="8">
                  <c:v>6.4100000000000004E-2</c:v>
                </c:pt>
                <c:pt idx="9">
                  <c:v>5.7000000000000002E-2</c:v>
                </c:pt>
                <c:pt idx="10">
                  <c:v>5.5500000000000001E-2</c:v>
                </c:pt>
                <c:pt idx="11">
                  <c:v>5.6099999999999997E-2</c:v>
                </c:pt>
                <c:pt idx="12">
                  <c:v>5.8299999999999998E-2</c:v>
                </c:pt>
                <c:pt idx="13">
                  <c:v>5.8999999999999997E-2</c:v>
                </c:pt>
                <c:pt idx="14">
                  <c:v>6.2199999999999998E-2</c:v>
                </c:pt>
                <c:pt idx="15">
                  <c:v>6.6699999999999995E-2</c:v>
                </c:pt>
                <c:pt idx="16">
                  <c:v>6.8699999999999997E-2</c:v>
                </c:pt>
                <c:pt idx="17">
                  <c:v>6.2199999999999998E-2</c:v>
                </c:pt>
                <c:pt idx="18">
                  <c:v>5.5100000000000003E-2</c:v>
                </c:pt>
                <c:pt idx="19">
                  <c:v>4.2599999999999999E-2</c:v>
                </c:pt>
                <c:pt idx="20">
                  <c:v>3.3099999999999997E-2</c:v>
                </c:pt>
                <c:pt idx="21">
                  <c:v>2.6599999999999999E-2</c:v>
                </c:pt>
                <c:pt idx="22">
                  <c:v>1.9900000000000001E-2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0-4660-8191-43C1888B3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D98-4CAD-9F90-2B989B59AA2F}"/>
            </c:ext>
          </c:extLst>
        </c:ser>
        <c:ser>
          <c:idx val="1"/>
          <c:order val="1"/>
          <c:tx>
            <c:strRef>
              <c:f>'PCS 20'!$H$4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1.0900000000000001</c:v>
                </c:pt>
                <c:pt idx="3">
                  <c:v>1.04</c:v>
                </c:pt>
                <c:pt idx="4">
                  <c:v>1.02</c:v>
                </c:pt>
                <c:pt idx="5">
                  <c:v>0.97</c:v>
                </c:pt>
                <c:pt idx="6">
                  <c:v>0.91</c:v>
                </c:pt>
                <c:pt idx="7">
                  <c:v>0.95</c:v>
                </c:pt>
                <c:pt idx="8">
                  <c:v>0.95</c:v>
                </c:pt>
                <c:pt idx="9">
                  <c:v>0.97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E-4259-97AB-5C0AABFB8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21'!$B$5:$B$28</c:f>
              <c:numCache>
                <c:formatCode>0.00%</c:formatCode>
                <c:ptCount val="24"/>
                <c:pt idx="0">
                  <c:v>6.4140659340659349E-3</c:v>
                </c:pt>
                <c:pt idx="1">
                  <c:v>4.2593406593406597E-3</c:v>
                </c:pt>
                <c:pt idx="2">
                  <c:v>3.1068131868131864E-3</c:v>
                </c:pt>
                <c:pt idx="3">
                  <c:v>2.405274725274725E-3</c:v>
                </c:pt>
                <c:pt idx="4">
                  <c:v>2.906373626373626E-3</c:v>
                </c:pt>
                <c:pt idx="5">
                  <c:v>6.1134065934065939E-3</c:v>
                </c:pt>
                <c:pt idx="6">
                  <c:v>1.1926153846153845E-2</c:v>
                </c:pt>
                <c:pt idx="7">
                  <c:v>1.6586373626373625E-2</c:v>
                </c:pt>
                <c:pt idx="8">
                  <c:v>1.6937142857142855E-2</c:v>
                </c:pt>
                <c:pt idx="9">
                  <c:v>1.7187692307692307E-2</c:v>
                </c:pt>
                <c:pt idx="10">
                  <c:v>1.8741098901098902E-2</c:v>
                </c:pt>
                <c:pt idx="11">
                  <c:v>2.1447032967032965E-2</c:v>
                </c:pt>
                <c:pt idx="12">
                  <c:v>2.4804395604395606E-2</c:v>
                </c:pt>
                <c:pt idx="13">
                  <c:v>2.8412307692307692E-2</c:v>
                </c:pt>
                <c:pt idx="14">
                  <c:v>3.3473406593406592E-2</c:v>
                </c:pt>
                <c:pt idx="15">
                  <c:v>4.1090109890109895E-2</c:v>
                </c:pt>
                <c:pt idx="16">
                  <c:v>4.7654505494505499E-2</c:v>
                </c:pt>
                <c:pt idx="17">
                  <c:v>5.0210109890109891E-2</c:v>
                </c:pt>
                <c:pt idx="18">
                  <c:v>4.2242637362637364E-2</c:v>
                </c:pt>
                <c:pt idx="19">
                  <c:v>3.297230769230769E-2</c:v>
                </c:pt>
                <c:pt idx="20">
                  <c:v>2.6007032967032967E-2</c:v>
                </c:pt>
                <c:pt idx="21">
                  <c:v>2.0394725274725276E-2</c:v>
                </c:pt>
                <c:pt idx="22">
                  <c:v>1.5333626373626372E-2</c:v>
                </c:pt>
                <c:pt idx="23">
                  <c:v>1.0472967032967033E-2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4-4B48-A6CE-5412AA42B005}"/>
            </c:ext>
          </c:extLst>
        </c:ser>
        <c:ser>
          <c:idx val="1"/>
          <c:order val="1"/>
          <c:tx>
            <c:strRef>
              <c:f>'PCS 21'!$C$4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21'!$C$5:$C$28</c:f>
              <c:numCache>
                <c:formatCode>0.00%</c:formatCode>
                <c:ptCount val="24"/>
                <c:pt idx="0">
                  <c:v>3.7417582417582419E-3</c:v>
                </c:pt>
                <c:pt idx="1">
                  <c:v>2.7938461538461541E-3</c:v>
                </c:pt>
                <c:pt idx="2">
                  <c:v>3.0432967032967034E-3</c:v>
                </c:pt>
                <c:pt idx="3">
                  <c:v>4.889230769230769E-3</c:v>
                </c:pt>
                <c:pt idx="4">
                  <c:v>1.1624395604395606E-2</c:v>
                </c:pt>
                <c:pt idx="5">
                  <c:v>3.2278901098901094E-2</c:v>
                </c:pt>
                <c:pt idx="6">
                  <c:v>4.4102857142857145E-2</c:v>
                </c:pt>
                <c:pt idx="7">
                  <c:v>3.9912087912087911E-2</c:v>
                </c:pt>
                <c:pt idx="8">
                  <c:v>3.4224615384615381E-2</c:v>
                </c:pt>
                <c:pt idx="9">
                  <c:v>3.0632527472527472E-2</c:v>
                </c:pt>
                <c:pt idx="10">
                  <c:v>2.7888571428571429E-2</c:v>
                </c:pt>
                <c:pt idx="11">
                  <c:v>2.6192307692307692E-2</c:v>
                </c:pt>
                <c:pt idx="12">
                  <c:v>2.6042637362637365E-2</c:v>
                </c:pt>
                <c:pt idx="13">
                  <c:v>2.6391868131868137E-2</c:v>
                </c:pt>
                <c:pt idx="14">
                  <c:v>2.6840879120879121E-2</c:v>
                </c:pt>
                <c:pt idx="15">
                  <c:v>2.6641318681318683E-2</c:v>
                </c:pt>
                <c:pt idx="16">
                  <c:v>2.6142417582417584E-2</c:v>
                </c:pt>
                <c:pt idx="17">
                  <c:v>2.6292087912087911E-2</c:v>
                </c:pt>
                <c:pt idx="18">
                  <c:v>2.359802197802198E-2</c:v>
                </c:pt>
                <c:pt idx="19">
                  <c:v>1.8559120879120879E-2</c:v>
                </c:pt>
                <c:pt idx="20">
                  <c:v>1.3719780219780219E-2</c:v>
                </c:pt>
                <c:pt idx="21">
                  <c:v>1.0427032967032965E-2</c:v>
                </c:pt>
                <c:pt idx="22">
                  <c:v>7.7329670329670331E-3</c:v>
                </c:pt>
                <c:pt idx="23">
                  <c:v>5.1885714285714278E-3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4-4B48-A6CE-5412AA42B005}"/>
            </c:ext>
          </c:extLst>
        </c:ser>
        <c:ser>
          <c:idx val="2"/>
          <c:order val="2"/>
          <c:tx>
            <c:strRef>
              <c:f>'PCS 21'!$D$4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21'!$D$5:$D$28</c:f>
              <c:numCache>
                <c:formatCode>0.00%</c:formatCode>
                <c:ptCount val="24"/>
                <c:pt idx="0">
                  <c:v>1.01E-2</c:v>
                </c:pt>
                <c:pt idx="1">
                  <c:v>7.1000000000000004E-3</c:v>
                </c:pt>
                <c:pt idx="2">
                  <c:v>6.1999999999999998E-3</c:v>
                </c:pt>
                <c:pt idx="3">
                  <c:v>7.3000000000000001E-3</c:v>
                </c:pt>
                <c:pt idx="4">
                  <c:v>1.4500000000000001E-2</c:v>
                </c:pt>
                <c:pt idx="5">
                  <c:v>3.85E-2</c:v>
                </c:pt>
                <c:pt idx="6">
                  <c:v>5.6000000000000001E-2</c:v>
                </c:pt>
                <c:pt idx="7">
                  <c:v>5.6599999999999998E-2</c:v>
                </c:pt>
                <c:pt idx="8">
                  <c:v>5.1299999999999998E-2</c:v>
                </c:pt>
                <c:pt idx="9">
                  <c:v>4.8000000000000001E-2</c:v>
                </c:pt>
                <c:pt idx="10">
                  <c:v>4.6800000000000001E-2</c:v>
                </c:pt>
                <c:pt idx="11">
                  <c:v>4.7800000000000002E-2</c:v>
                </c:pt>
                <c:pt idx="12">
                  <c:v>5.0799999999999998E-2</c:v>
                </c:pt>
                <c:pt idx="13">
                  <c:v>5.4699999999999999E-2</c:v>
                </c:pt>
                <c:pt idx="14">
                  <c:v>6.0400000000000002E-2</c:v>
                </c:pt>
                <c:pt idx="15">
                  <c:v>6.7699999999999996E-2</c:v>
                </c:pt>
                <c:pt idx="16">
                  <c:v>7.3700000000000002E-2</c:v>
                </c:pt>
                <c:pt idx="17">
                  <c:v>7.6399999999999996E-2</c:v>
                </c:pt>
                <c:pt idx="18">
                  <c:v>6.5699999999999995E-2</c:v>
                </c:pt>
                <c:pt idx="19">
                  <c:v>5.1400000000000001E-2</c:v>
                </c:pt>
                <c:pt idx="20">
                  <c:v>3.9699999999999999E-2</c:v>
                </c:pt>
                <c:pt idx="21">
                  <c:v>3.0700000000000002E-2</c:v>
                </c:pt>
                <c:pt idx="22">
                  <c:v>2.3E-2</c:v>
                </c:pt>
                <c:pt idx="23">
                  <c:v>1.5599999999999999E-2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4-4B48-A6CE-5412AA42B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2'!$F$5:$F$16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</c:strCache>
            </c:strRef>
          </c:cat>
          <c:val>
            <c:numRef>
              <c:f>'PCS 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D05-4E77-99D3-299134B6BD26}"/>
            </c:ext>
          </c:extLst>
        </c:ser>
        <c:ser>
          <c:idx val="1"/>
          <c:order val="1"/>
          <c:cat>
            <c:strRef>
              <c:f>'PCS 2'!$F$5:$F$16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</c:strCache>
            </c:strRef>
          </c:cat>
          <c:val>
            <c:numRef>
              <c:f>'PCS 2'!$H$5:$H$16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1.1200000000000001</c:v>
                </c:pt>
                <c:pt idx="2">
                  <c:v>1.0900000000000001</c:v>
                </c:pt>
                <c:pt idx="3">
                  <c:v>1.04</c:v>
                </c:pt>
                <c:pt idx="4">
                  <c:v>0.94</c:v>
                </c:pt>
                <c:pt idx="5">
                  <c:v>0.95</c:v>
                </c:pt>
                <c:pt idx="6">
                  <c:v>0.95</c:v>
                </c:pt>
                <c:pt idx="7">
                  <c:v>0.96</c:v>
                </c:pt>
                <c:pt idx="8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5-4E77-99D3-299134B6B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15135275390956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9C4-4DBD-B153-4D0178DE43F9}"/>
            </c:ext>
          </c:extLst>
        </c:ser>
        <c:ser>
          <c:idx val="1"/>
          <c:order val="1"/>
          <c:tx>
            <c:strRef>
              <c:f>'PCS 21'!$H$4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1.03</c:v>
                </c:pt>
                <c:pt idx="2">
                  <c:v>1.03</c:v>
                </c:pt>
                <c:pt idx="3">
                  <c:v>1.01</c:v>
                </c:pt>
                <c:pt idx="4">
                  <c:v>1</c:v>
                </c:pt>
                <c:pt idx="5">
                  <c:v>0.98</c:v>
                </c:pt>
                <c:pt idx="6">
                  <c:v>0.94</c:v>
                </c:pt>
                <c:pt idx="7">
                  <c:v>1</c:v>
                </c:pt>
                <c:pt idx="8">
                  <c:v>1</c:v>
                </c:pt>
                <c:pt idx="9">
                  <c:v>1.03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4-4DBD-B153-4D0178DE4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22'!$B$5:$B$28</c:f>
              <c:numCache>
                <c:formatCode>0.00%</c:formatCode>
                <c:ptCount val="24"/>
                <c:pt idx="0">
                  <c:v>5.0171693735498839E-3</c:v>
                </c:pt>
                <c:pt idx="1">
                  <c:v>3.0988399071925753E-3</c:v>
                </c:pt>
                <c:pt idx="2">
                  <c:v>2.4593967517401393E-3</c:v>
                </c:pt>
                <c:pt idx="3">
                  <c:v>1.5740139211136892E-3</c:v>
                </c:pt>
                <c:pt idx="4">
                  <c:v>1.9183294663573083E-3</c:v>
                </c:pt>
                <c:pt idx="5">
                  <c:v>4.0334106728538285E-3</c:v>
                </c:pt>
                <c:pt idx="6">
                  <c:v>9.7392111368909528E-3</c:v>
                </c:pt>
                <c:pt idx="7">
                  <c:v>1.4362877030162412E-2</c:v>
                </c:pt>
                <c:pt idx="8">
                  <c:v>1.8593039443155452E-2</c:v>
                </c:pt>
                <c:pt idx="9">
                  <c:v>2.0412993039443158E-2</c:v>
                </c:pt>
                <c:pt idx="10">
                  <c:v>2.2626450116009278E-2</c:v>
                </c:pt>
                <c:pt idx="11">
                  <c:v>2.5528538283062643E-2</c:v>
                </c:pt>
                <c:pt idx="12">
                  <c:v>2.9611136890951278E-2</c:v>
                </c:pt>
                <c:pt idx="13">
                  <c:v>3.2316473317865427E-2</c:v>
                </c:pt>
                <c:pt idx="14">
                  <c:v>3.4874245939675176E-2</c:v>
                </c:pt>
                <c:pt idx="15">
                  <c:v>3.9251972157772624E-2</c:v>
                </c:pt>
                <c:pt idx="16">
                  <c:v>4.3678886310904878E-2</c:v>
                </c:pt>
                <c:pt idx="17">
                  <c:v>4.3924825986078886E-2</c:v>
                </c:pt>
                <c:pt idx="18">
                  <c:v>3.9842227378190258E-2</c:v>
                </c:pt>
                <c:pt idx="19">
                  <c:v>3.0791647331786545E-2</c:v>
                </c:pt>
                <c:pt idx="20">
                  <c:v>2.4938283062645016E-2</c:v>
                </c:pt>
                <c:pt idx="21">
                  <c:v>1.9921113689095129E-2</c:v>
                </c:pt>
                <c:pt idx="22">
                  <c:v>1.4116937354988398E-2</c:v>
                </c:pt>
                <c:pt idx="23">
                  <c:v>9.1489559164733177E-3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1-49DB-BBBE-EA7D676F29BE}"/>
            </c:ext>
          </c:extLst>
        </c:ser>
        <c:ser>
          <c:idx val="1"/>
          <c:order val="1"/>
          <c:tx>
            <c:strRef>
              <c:f>'PCS 22'!$C$4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22'!$C$5:$C$28</c:f>
              <c:numCache>
                <c:formatCode>0.00%</c:formatCode>
                <c:ptCount val="24"/>
                <c:pt idx="0">
                  <c:v>2.7946635730858468E-3</c:v>
                </c:pt>
                <c:pt idx="1">
                  <c:v>1.9308584686774941E-3</c:v>
                </c:pt>
                <c:pt idx="2">
                  <c:v>1.9308584686774941E-3</c:v>
                </c:pt>
                <c:pt idx="3">
                  <c:v>3.1503480278422275E-3</c:v>
                </c:pt>
                <c:pt idx="4">
                  <c:v>7.7234338747099764E-3</c:v>
                </c:pt>
                <c:pt idx="5">
                  <c:v>2.4084918793503479E-2</c:v>
                </c:pt>
                <c:pt idx="6">
                  <c:v>4.232645011600928E-2</c:v>
                </c:pt>
                <c:pt idx="7">
                  <c:v>3.5822505800464033E-2</c:v>
                </c:pt>
                <c:pt idx="8">
                  <c:v>3.3790023201856152E-2</c:v>
                </c:pt>
                <c:pt idx="9">
                  <c:v>3.3840835266821349E-2</c:v>
                </c:pt>
                <c:pt idx="10">
                  <c:v>3.2011600928074244E-2</c:v>
                </c:pt>
                <c:pt idx="11">
                  <c:v>3.0487238979118328E-2</c:v>
                </c:pt>
                <c:pt idx="12">
                  <c:v>3.0029930394431553E-2</c:v>
                </c:pt>
                <c:pt idx="13">
                  <c:v>2.8962877030162412E-2</c:v>
                </c:pt>
                <c:pt idx="14">
                  <c:v>2.9115313225058004E-2</c:v>
                </c:pt>
                <c:pt idx="15">
                  <c:v>2.7845011600928078E-2</c:v>
                </c:pt>
                <c:pt idx="16">
                  <c:v>2.774338747099768E-2</c:v>
                </c:pt>
                <c:pt idx="17">
                  <c:v>2.7438515081206493E-2</c:v>
                </c:pt>
                <c:pt idx="18">
                  <c:v>2.5304408352668211E-2</c:v>
                </c:pt>
                <c:pt idx="19">
                  <c:v>2.0680510440835267E-2</c:v>
                </c:pt>
                <c:pt idx="20">
                  <c:v>1.5954988399071925E-2</c:v>
                </c:pt>
                <c:pt idx="21">
                  <c:v>1.2093271461716938E-2</c:v>
                </c:pt>
                <c:pt idx="22">
                  <c:v>8.2315545243619483E-3</c:v>
                </c:pt>
                <c:pt idx="23">
                  <c:v>4.8271461716937348E-3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1-49DB-BBBE-EA7D676F29BE}"/>
            </c:ext>
          </c:extLst>
        </c:ser>
        <c:ser>
          <c:idx val="2"/>
          <c:order val="2"/>
          <c:tx>
            <c:strRef>
              <c:f>'PCS 22'!$D$4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22'!$D$5:$D$28</c:f>
              <c:numCache>
                <c:formatCode>0.00%</c:formatCode>
                <c:ptCount val="24"/>
                <c:pt idx="0">
                  <c:v>7.7999999999999996E-3</c:v>
                </c:pt>
                <c:pt idx="1">
                  <c:v>5.0000000000000001E-3</c:v>
                </c:pt>
                <c:pt idx="2">
                  <c:v>4.4000000000000003E-3</c:v>
                </c:pt>
                <c:pt idx="3">
                  <c:v>4.7000000000000002E-3</c:v>
                </c:pt>
                <c:pt idx="4">
                  <c:v>9.5999999999999992E-3</c:v>
                </c:pt>
                <c:pt idx="5">
                  <c:v>2.81E-2</c:v>
                </c:pt>
                <c:pt idx="6">
                  <c:v>5.1999999999999998E-2</c:v>
                </c:pt>
                <c:pt idx="7">
                  <c:v>5.0099999999999999E-2</c:v>
                </c:pt>
                <c:pt idx="8">
                  <c:v>5.2400000000000002E-2</c:v>
                </c:pt>
                <c:pt idx="9">
                  <c:v>5.4199999999999998E-2</c:v>
                </c:pt>
                <c:pt idx="10">
                  <c:v>5.4600000000000003E-2</c:v>
                </c:pt>
                <c:pt idx="11">
                  <c:v>5.6000000000000001E-2</c:v>
                </c:pt>
                <c:pt idx="12">
                  <c:v>5.9700000000000003E-2</c:v>
                </c:pt>
                <c:pt idx="13">
                  <c:v>6.13E-2</c:v>
                </c:pt>
                <c:pt idx="14">
                  <c:v>6.4000000000000001E-2</c:v>
                </c:pt>
                <c:pt idx="15">
                  <c:v>6.7100000000000007E-2</c:v>
                </c:pt>
                <c:pt idx="16">
                  <c:v>7.1400000000000005E-2</c:v>
                </c:pt>
                <c:pt idx="17">
                  <c:v>7.1400000000000005E-2</c:v>
                </c:pt>
                <c:pt idx="18">
                  <c:v>6.5199999999999994E-2</c:v>
                </c:pt>
                <c:pt idx="19">
                  <c:v>5.1499999999999997E-2</c:v>
                </c:pt>
                <c:pt idx="20">
                  <c:v>4.0899999999999999E-2</c:v>
                </c:pt>
                <c:pt idx="21">
                  <c:v>3.2000000000000001E-2</c:v>
                </c:pt>
                <c:pt idx="22">
                  <c:v>2.24E-2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71-49DB-BBBE-EA7D676F2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5.95583743158385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9A7-4AF8-93BC-1D8962B35A56}"/>
            </c:ext>
          </c:extLst>
        </c:ser>
        <c:ser>
          <c:idx val="1"/>
          <c:order val="1"/>
          <c:tx>
            <c:strRef>
              <c:f>'PCS 22'!$H$4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1.22</c:v>
                </c:pt>
                <c:pt idx="2">
                  <c:v>1.05</c:v>
                </c:pt>
                <c:pt idx="3">
                  <c:v>0.99</c:v>
                </c:pt>
                <c:pt idx="4">
                  <c:v>1</c:v>
                </c:pt>
                <c:pt idx="5">
                  <c:v>0.97</c:v>
                </c:pt>
                <c:pt idx="6">
                  <c:v>0.94</c:v>
                </c:pt>
                <c:pt idx="7">
                  <c:v>0.97</c:v>
                </c:pt>
                <c:pt idx="8">
                  <c:v>0.98</c:v>
                </c:pt>
                <c:pt idx="9">
                  <c:v>0.99</c:v>
                </c:pt>
                <c:pt idx="10">
                  <c:v>0.97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7-4AF8-93BC-1D8962B35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23'!$B$5:$B$28</c:f>
              <c:numCache>
                <c:formatCode>0.00%</c:formatCode>
                <c:ptCount val="24"/>
                <c:pt idx="0">
                  <c:v>2.9241379310344824E-3</c:v>
                </c:pt>
                <c:pt idx="1">
                  <c:v>1.7994694960212203E-3</c:v>
                </c:pt>
                <c:pt idx="2">
                  <c:v>1.4058355437665782E-3</c:v>
                </c:pt>
                <c:pt idx="3">
                  <c:v>9.5596816976127315E-4</c:v>
                </c:pt>
                <c:pt idx="4">
                  <c:v>1.7994694960212203E-3</c:v>
                </c:pt>
                <c:pt idx="5">
                  <c:v>3.7676392572944294E-3</c:v>
                </c:pt>
                <c:pt idx="6">
                  <c:v>9.2785145888594159E-3</c:v>
                </c:pt>
                <c:pt idx="7">
                  <c:v>1.9119363395225467E-2</c:v>
                </c:pt>
                <c:pt idx="8">
                  <c:v>2.6654641909814324E-2</c:v>
                </c:pt>
                <c:pt idx="9">
                  <c:v>2.9747480106100795E-2</c:v>
                </c:pt>
                <c:pt idx="10">
                  <c:v>3.3346419098143239E-2</c:v>
                </c:pt>
                <c:pt idx="11">
                  <c:v>3.8632360742705568E-2</c:v>
                </c:pt>
                <c:pt idx="12">
                  <c:v>4.2399999999999993E-2</c:v>
                </c:pt>
                <c:pt idx="13">
                  <c:v>4.2343766578249342E-2</c:v>
                </c:pt>
                <c:pt idx="14">
                  <c:v>4.3637135278514594E-2</c:v>
                </c:pt>
                <c:pt idx="15">
                  <c:v>4.8248275862068965E-2</c:v>
                </c:pt>
                <c:pt idx="16">
                  <c:v>5.0553846153846151E-2</c:v>
                </c:pt>
                <c:pt idx="17">
                  <c:v>4.9091777188328911E-2</c:v>
                </c:pt>
                <c:pt idx="18">
                  <c:v>3.6439257294429706E-2</c:v>
                </c:pt>
                <c:pt idx="19">
                  <c:v>2.7216976127320953E-2</c:v>
                </c:pt>
                <c:pt idx="20">
                  <c:v>2.1256233421750665E-2</c:v>
                </c:pt>
                <c:pt idx="21">
                  <c:v>1.5632891246684349E-2</c:v>
                </c:pt>
                <c:pt idx="22">
                  <c:v>1.0065782493368699E-2</c:v>
                </c:pt>
                <c:pt idx="23">
                  <c:v>5.9607427055702921E-3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8-40C4-B558-A937F030EADD}"/>
            </c:ext>
          </c:extLst>
        </c:ser>
        <c:ser>
          <c:idx val="1"/>
          <c:order val="1"/>
          <c:tx>
            <c:strRef>
              <c:f>'PCS 23'!$C$4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23'!$C$5:$C$28</c:f>
              <c:numCache>
                <c:formatCode>0.00%</c:formatCode>
                <c:ptCount val="24"/>
                <c:pt idx="0">
                  <c:v>1.4442970822281169E-3</c:v>
                </c:pt>
                <c:pt idx="1">
                  <c:v>8.3156498673740058E-4</c:v>
                </c:pt>
                <c:pt idx="2">
                  <c:v>6.1273209549071619E-4</c:v>
                </c:pt>
                <c:pt idx="3">
                  <c:v>7.0026525198939001E-4</c:v>
                </c:pt>
                <c:pt idx="4">
                  <c:v>1.7506631299734749E-3</c:v>
                </c:pt>
                <c:pt idx="5">
                  <c:v>6.0397877984084873E-3</c:v>
                </c:pt>
                <c:pt idx="6">
                  <c:v>1.9125994694960215E-2</c:v>
                </c:pt>
                <c:pt idx="7">
                  <c:v>3.1380636604774532E-2</c:v>
                </c:pt>
                <c:pt idx="8">
                  <c:v>3.5669761273209546E-2</c:v>
                </c:pt>
                <c:pt idx="9">
                  <c:v>3.2212201591511939E-2</c:v>
                </c:pt>
                <c:pt idx="10">
                  <c:v>3.0461538461538457E-2</c:v>
                </c:pt>
                <c:pt idx="11">
                  <c:v>3.1468169761273215E-2</c:v>
                </c:pt>
                <c:pt idx="12">
                  <c:v>3.2649867374005305E-2</c:v>
                </c:pt>
                <c:pt idx="13">
                  <c:v>3.1774535809018567E-2</c:v>
                </c:pt>
                <c:pt idx="14">
                  <c:v>3.0155172413793108E-2</c:v>
                </c:pt>
                <c:pt idx="15">
                  <c:v>2.9279840848806363E-2</c:v>
                </c:pt>
                <c:pt idx="16">
                  <c:v>2.879840848806366E-2</c:v>
                </c:pt>
                <c:pt idx="17">
                  <c:v>2.8010610079575598E-2</c:v>
                </c:pt>
                <c:pt idx="18">
                  <c:v>2.1358090185676394E-2</c:v>
                </c:pt>
                <c:pt idx="19">
                  <c:v>1.5493368700265252E-2</c:v>
                </c:pt>
                <c:pt idx="20">
                  <c:v>1.1379310344827587E-2</c:v>
                </c:pt>
                <c:pt idx="21">
                  <c:v>8.6220159151193625E-3</c:v>
                </c:pt>
                <c:pt idx="22">
                  <c:v>5.5145888594164459E-3</c:v>
                </c:pt>
                <c:pt idx="23">
                  <c:v>2.9323607427055704E-3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8-40C4-B558-A937F030EADD}"/>
            </c:ext>
          </c:extLst>
        </c:ser>
        <c:ser>
          <c:idx val="2"/>
          <c:order val="2"/>
          <c:tx>
            <c:strRef>
              <c:f>'PCS 23'!$D$4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23'!$D$5:$D$28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2.5000000000000001E-3</c:v>
                </c:pt>
                <c:pt idx="2">
                  <c:v>1.9E-3</c:v>
                </c:pt>
                <c:pt idx="3">
                  <c:v>1.4E-3</c:v>
                </c:pt>
                <c:pt idx="4">
                  <c:v>2.5999999999999999E-3</c:v>
                </c:pt>
                <c:pt idx="5">
                  <c:v>8.5000000000000006E-3</c:v>
                </c:pt>
                <c:pt idx="6">
                  <c:v>2.7900000000000001E-2</c:v>
                </c:pt>
                <c:pt idx="7">
                  <c:v>5.1200000000000002E-2</c:v>
                </c:pt>
                <c:pt idx="8">
                  <c:v>6.2700000000000006E-2</c:v>
                </c:pt>
                <c:pt idx="9">
                  <c:v>6.2E-2</c:v>
                </c:pt>
                <c:pt idx="10">
                  <c:v>6.4699999999999994E-2</c:v>
                </c:pt>
                <c:pt idx="11">
                  <c:v>7.0800000000000002E-2</c:v>
                </c:pt>
                <c:pt idx="12">
                  <c:v>7.5600000000000001E-2</c:v>
                </c:pt>
                <c:pt idx="13">
                  <c:v>7.4499999999999997E-2</c:v>
                </c:pt>
                <c:pt idx="14">
                  <c:v>7.4200000000000002E-2</c:v>
                </c:pt>
                <c:pt idx="15">
                  <c:v>7.7499999999999999E-2</c:v>
                </c:pt>
                <c:pt idx="16">
                  <c:v>7.9200000000000007E-2</c:v>
                </c:pt>
                <c:pt idx="17">
                  <c:v>7.6999999999999999E-2</c:v>
                </c:pt>
                <c:pt idx="18">
                  <c:v>5.7700000000000001E-2</c:v>
                </c:pt>
                <c:pt idx="19">
                  <c:v>4.2700000000000002E-2</c:v>
                </c:pt>
                <c:pt idx="20">
                  <c:v>3.2500000000000001E-2</c:v>
                </c:pt>
                <c:pt idx="21">
                  <c:v>2.4199999999999999E-2</c:v>
                </c:pt>
                <c:pt idx="22">
                  <c:v>1.55E-2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8-40C4-B558-A937F030E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253560518049997"/>
          <c:y val="6.5698121068199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EF4-41D9-8211-A3B4DC472059}"/>
            </c:ext>
          </c:extLst>
        </c:ser>
        <c:ser>
          <c:idx val="1"/>
          <c:order val="1"/>
          <c:tx>
            <c:strRef>
              <c:f>'PCS 23'!$H$4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23'!$H$5:$H$16</c:f>
              <c:numCache>
                <c:formatCode>General</c:formatCode>
                <c:ptCount val="12"/>
                <c:pt idx="0">
                  <c:v>1.1100000000000001</c:v>
                </c:pt>
                <c:pt idx="1">
                  <c:v>1.1599999999999999</c:v>
                </c:pt>
                <c:pt idx="2">
                  <c:v>1.1499999999999999</c:v>
                </c:pt>
                <c:pt idx="3">
                  <c:v>1.07</c:v>
                </c:pt>
                <c:pt idx="4">
                  <c:v>0.95</c:v>
                </c:pt>
                <c:pt idx="5">
                  <c:v>0.86</c:v>
                </c:pt>
                <c:pt idx="6">
                  <c:v>0.86</c:v>
                </c:pt>
                <c:pt idx="7">
                  <c:v>0.87</c:v>
                </c:pt>
                <c:pt idx="8">
                  <c:v>0.88</c:v>
                </c:pt>
                <c:pt idx="9">
                  <c:v>0.96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4-41D9-8211-A3B4DC47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25'!$B$5:$B$28</c:f>
              <c:numCache>
                <c:formatCode>0.00%</c:formatCode>
                <c:ptCount val="24"/>
                <c:pt idx="0">
                  <c:v>2.9987155963302754E-3</c:v>
                </c:pt>
                <c:pt idx="1">
                  <c:v>1.7788990825688075E-3</c:v>
                </c:pt>
                <c:pt idx="2">
                  <c:v>1.4739449541284404E-3</c:v>
                </c:pt>
                <c:pt idx="3">
                  <c:v>9.1486238532110088E-4</c:v>
                </c:pt>
                <c:pt idx="4">
                  <c:v>1.3214678899082569E-3</c:v>
                </c:pt>
                <c:pt idx="5">
                  <c:v>3.6086238532110093E-3</c:v>
                </c:pt>
                <c:pt idx="6">
                  <c:v>1.2045688073394496E-2</c:v>
                </c:pt>
                <c:pt idx="7">
                  <c:v>2.1905871559633024E-2</c:v>
                </c:pt>
                <c:pt idx="8">
                  <c:v>2.4142201834862386E-2</c:v>
                </c:pt>
                <c:pt idx="9">
                  <c:v>2.5870275229357798E-2</c:v>
                </c:pt>
                <c:pt idx="10">
                  <c:v>2.8360733944954131E-2</c:v>
                </c:pt>
                <c:pt idx="11">
                  <c:v>3.1562752293577981E-2</c:v>
                </c:pt>
                <c:pt idx="12">
                  <c:v>3.471394495412844E-2</c:v>
                </c:pt>
                <c:pt idx="13">
                  <c:v>3.5323853211009178E-2</c:v>
                </c:pt>
                <c:pt idx="14">
                  <c:v>3.8220917431192658E-2</c:v>
                </c:pt>
                <c:pt idx="15">
                  <c:v>4.1168807339449547E-2</c:v>
                </c:pt>
                <c:pt idx="16">
                  <c:v>4.5285688073394496E-2</c:v>
                </c:pt>
                <c:pt idx="17">
                  <c:v>4.5641467889908256E-2</c:v>
                </c:pt>
                <c:pt idx="18">
                  <c:v>3.471394495412844E-2</c:v>
                </c:pt>
                <c:pt idx="19">
                  <c:v>2.4142201834862386E-2</c:v>
                </c:pt>
                <c:pt idx="20">
                  <c:v>1.9212110091743118E-2</c:v>
                </c:pt>
                <c:pt idx="21">
                  <c:v>1.6010091743119265E-2</c:v>
                </c:pt>
                <c:pt idx="22">
                  <c:v>1.1740733944954129E-2</c:v>
                </c:pt>
                <c:pt idx="23">
                  <c:v>6.0482568807339451E-3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7A-42E7-B315-06073831A263}"/>
            </c:ext>
          </c:extLst>
        </c:ser>
        <c:ser>
          <c:idx val="1"/>
          <c:order val="1"/>
          <c:tx>
            <c:strRef>
              <c:f>'PCS 25'!$C$4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25'!$C$5:$C$28</c:f>
              <c:numCache>
                <c:formatCode>0.00%</c:formatCode>
                <c:ptCount val="24"/>
                <c:pt idx="0">
                  <c:v>2.1636697247706424E-3</c:v>
                </c:pt>
                <c:pt idx="1">
                  <c:v>1.5735779816513763E-3</c:v>
                </c:pt>
                <c:pt idx="2">
                  <c:v>1.1801834862385321E-3</c:v>
                </c:pt>
                <c:pt idx="3">
                  <c:v>1.1801834862385321E-3</c:v>
                </c:pt>
                <c:pt idx="4">
                  <c:v>2.7045871559633022E-3</c:v>
                </c:pt>
                <c:pt idx="5">
                  <c:v>8.3104587155963302E-3</c:v>
                </c:pt>
                <c:pt idx="6">
                  <c:v>2.4242935779816514E-2</c:v>
                </c:pt>
                <c:pt idx="7">
                  <c:v>3.7569174311926606E-2</c:v>
                </c:pt>
                <c:pt idx="8">
                  <c:v>3.8454311926605506E-2</c:v>
                </c:pt>
                <c:pt idx="9">
                  <c:v>3.3536880733944952E-2</c:v>
                </c:pt>
                <c:pt idx="10">
                  <c:v>3.176660550458716E-2</c:v>
                </c:pt>
                <c:pt idx="11">
                  <c:v>3.240587155963303E-2</c:v>
                </c:pt>
                <c:pt idx="12">
                  <c:v>3.294678899082569E-2</c:v>
                </c:pt>
                <c:pt idx="13">
                  <c:v>3.240587155963303E-2</c:v>
                </c:pt>
                <c:pt idx="14">
                  <c:v>3.2553394495412842E-2</c:v>
                </c:pt>
                <c:pt idx="15">
                  <c:v>3.3684403669724777E-2</c:v>
                </c:pt>
                <c:pt idx="16">
                  <c:v>3.4471192660550452E-2</c:v>
                </c:pt>
                <c:pt idx="17">
                  <c:v>3.4077798165137618E-2</c:v>
                </c:pt>
                <c:pt idx="18">
                  <c:v>2.5078899082568808E-2</c:v>
                </c:pt>
                <c:pt idx="19">
                  <c:v>1.8046972477064223E-2</c:v>
                </c:pt>
                <c:pt idx="20">
                  <c:v>1.3178715596330276E-2</c:v>
                </c:pt>
                <c:pt idx="21">
                  <c:v>1.0031559633027523E-2</c:v>
                </c:pt>
                <c:pt idx="22">
                  <c:v>6.6877064220183481E-3</c:v>
                </c:pt>
                <c:pt idx="23">
                  <c:v>3.5897247706422023E-3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7A-42E7-B315-06073831A263}"/>
            </c:ext>
          </c:extLst>
        </c:ser>
        <c:ser>
          <c:idx val="2"/>
          <c:order val="2"/>
          <c:tx>
            <c:strRef>
              <c:f>'PCS 25'!$D$4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25'!$D$5:$D$28</c:f>
              <c:numCache>
                <c:formatCode>0.00%</c:formatCode>
                <c:ptCount val="24"/>
                <c:pt idx="0">
                  <c:v>5.1000000000000004E-3</c:v>
                </c:pt>
                <c:pt idx="1">
                  <c:v>3.3E-3</c:v>
                </c:pt>
                <c:pt idx="2">
                  <c:v>2.7000000000000001E-3</c:v>
                </c:pt>
                <c:pt idx="3">
                  <c:v>2.0999999999999999E-3</c:v>
                </c:pt>
                <c:pt idx="4">
                  <c:v>4.0000000000000001E-3</c:v>
                </c:pt>
                <c:pt idx="5">
                  <c:v>1.1900000000000001E-2</c:v>
                </c:pt>
                <c:pt idx="6">
                  <c:v>3.6299999999999999E-2</c:v>
                </c:pt>
                <c:pt idx="7">
                  <c:v>5.9499999999999997E-2</c:v>
                </c:pt>
                <c:pt idx="8">
                  <c:v>6.2600000000000003E-2</c:v>
                </c:pt>
                <c:pt idx="9">
                  <c:v>5.9400000000000001E-2</c:v>
                </c:pt>
                <c:pt idx="10">
                  <c:v>6.0100000000000001E-2</c:v>
                </c:pt>
                <c:pt idx="11">
                  <c:v>6.3899999999999998E-2</c:v>
                </c:pt>
                <c:pt idx="12">
                  <c:v>6.7699999999999996E-2</c:v>
                </c:pt>
                <c:pt idx="13">
                  <c:v>6.7699999999999996E-2</c:v>
                </c:pt>
                <c:pt idx="14">
                  <c:v>7.0800000000000002E-2</c:v>
                </c:pt>
                <c:pt idx="15">
                  <c:v>7.4899999999999994E-2</c:v>
                </c:pt>
                <c:pt idx="16">
                  <c:v>7.9799999999999996E-2</c:v>
                </c:pt>
                <c:pt idx="17">
                  <c:v>7.9699999999999993E-2</c:v>
                </c:pt>
                <c:pt idx="18">
                  <c:v>5.9799999999999999E-2</c:v>
                </c:pt>
                <c:pt idx="19">
                  <c:v>4.2200000000000001E-2</c:v>
                </c:pt>
                <c:pt idx="20">
                  <c:v>3.2399999999999998E-2</c:v>
                </c:pt>
                <c:pt idx="21">
                  <c:v>2.5999999999999999E-2</c:v>
                </c:pt>
                <c:pt idx="22">
                  <c:v>1.84E-2</c:v>
                </c:pt>
                <c:pt idx="23">
                  <c:v>9.5999999999999992E-3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7A-42E7-B315-06073831A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06014873140857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8F1-4129-B404-6AE8D50BB371}"/>
            </c:ext>
          </c:extLst>
        </c:ser>
        <c:ser>
          <c:idx val="1"/>
          <c:order val="1"/>
          <c:tx>
            <c:strRef>
              <c:f>'PCS 25'!$H$4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1.1299999999999999</c:v>
                </c:pt>
                <c:pt idx="2">
                  <c:v>1.1200000000000001</c:v>
                </c:pt>
                <c:pt idx="3">
                  <c:v>1.04</c:v>
                </c:pt>
                <c:pt idx="4">
                  <c:v>0.98</c:v>
                </c:pt>
                <c:pt idx="5">
                  <c:v>0.94</c:v>
                </c:pt>
                <c:pt idx="6">
                  <c:v>0.87</c:v>
                </c:pt>
                <c:pt idx="7">
                  <c:v>0.93</c:v>
                </c:pt>
                <c:pt idx="8">
                  <c:v>0.93</c:v>
                </c:pt>
                <c:pt idx="9">
                  <c:v>0.99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1-4129-B404-6AE8D50BB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27'!$B$5:$B$28</c:f>
              <c:numCache>
                <c:formatCode>0.00%</c:formatCode>
                <c:ptCount val="24"/>
                <c:pt idx="0">
                  <c:v>1.75E-3</c:v>
                </c:pt>
                <c:pt idx="1">
                  <c:v>9.5E-4</c:v>
                </c:pt>
                <c:pt idx="2">
                  <c:v>5.9999999999999995E-4</c:v>
                </c:pt>
                <c:pt idx="3">
                  <c:v>5.9999999999999995E-4</c:v>
                </c:pt>
                <c:pt idx="4">
                  <c:v>1.5E-3</c:v>
                </c:pt>
                <c:pt idx="5">
                  <c:v>4.0499999999999998E-3</c:v>
                </c:pt>
                <c:pt idx="6">
                  <c:v>1.03E-2</c:v>
                </c:pt>
                <c:pt idx="7">
                  <c:v>1.695E-2</c:v>
                </c:pt>
                <c:pt idx="8">
                  <c:v>2.9600000000000001E-2</c:v>
                </c:pt>
                <c:pt idx="9">
                  <c:v>3.5700000000000003E-2</c:v>
                </c:pt>
                <c:pt idx="10">
                  <c:v>0.04</c:v>
                </c:pt>
                <c:pt idx="11">
                  <c:v>4.2549999999999998E-2</c:v>
                </c:pt>
                <c:pt idx="12">
                  <c:v>4.4850000000000001E-2</c:v>
                </c:pt>
                <c:pt idx="13">
                  <c:v>4.3749999999999997E-2</c:v>
                </c:pt>
                <c:pt idx="14">
                  <c:v>4.3150000000000001E-2</c:v>
                </c:pt>
                <c:pt idx="15">
                  <c:v>4.3700000000000003E-2</c:v>
                </c:pt>
                <c:pt idx="16">
                  <c:v>3.9100000000000003E-2</c:v>
                </c:pt>
                <c:pt idx="17">
                  <c:v>3.4599999999999999E-2</c:v>
                </c:pt>
                <c:pt idx="18">
                  <c:v>2.3699999999999999E-2</c:v>
                </c:pt>
                <c:pt idx="19">
                  <c:v>1.67E-2</c:v>
                </c:pt>
                <c:pt idx="20">
                  <c:v>1.15E-2</c:v>
                </c:pt>
                <c:pt idx="21">
                  <c:v>7.0000000000000001E-3</c:v>
                </c:pt>
                <c:pt idx="22">
                  <c:v>4.8500000000000001E-3</c:v>
                </c:pt>
                <c:pt idx="23">
                  <c:v>2.5500000000000002E-3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8-4A62-89E3-EB85CB372C14}"/>
            </c:ext>
          </c:extLst>
        </c:ser>
        <c:ser>
          <c:idx val="1"/>
          <c:order val="1"/>
          <c:tx>
            <c:strRef>
              <c:f>'PCS 27'!$C$4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27'!$C$5:$C$28</c:f>
              <c:numCache>
                <c:formatCode>0.00%</c:formatCode>
                <c:ptCount val="24"/>
                <c:pt idx="0">
                  <c:v>1.3500000000000001E-3</c:v>
                </c:pt>
                <c:pt idx="1">
                  <c:v>7.5000000000000002E-4</c:v>
                </c:pt>
                <c:pt idx="2">
                  <c:v>4.4999999999999999E-4</c:v>
                </c:pt>
                <c:pt idx="3">
                  <c:v>4.0000000000000002E-4</c:v>
                </c:pt>
                <c:pt idx="4">
                  <c:v>6.9999999999999999E-4</c:v>
                </c:pt>
                <c:pt idx="5">
                  <c:v>1.9499999999999999E-3</c:v>
                </c:pt>
                <c:pt idx="6">
                  <c:v>7.2500000000000004E-3</c:v>
                </c:pt>
                <c:pt idx="7">
                  <c:v>2.2849999999999999E-2</c:v>
                </c:pt>
                <c:pt idx="8">
                  <c:v>3.3099999999999997E-2</c:v>
                </c:pt>
                <c:pt idx="9">
                  <c:v>3.85E-2</c:v>
                </c:pt>
                <c:pt idx="10">
                  <c:v>4.0250000000000001E-2</c:v>
                </c:pt>
                <c:pt idx="11">
                  <c:v>4.4850000000000001E-2</c:v>
                </c:pt>
                <c:pt idx="12">
                  <c:v>4.7050000000000002E-2</c:v>
                </c:pt>
                <c:pt idx="13">
                  <c:v>4.4499999999999998E-2</c:v>
                </c:pt>
                <c:pt idx="14">
                  <c:v>4.1200000000000001E-2</c:v>
                </c:pt>
                <c:pt idx="15">
                  <c:v>3.9149999999999997E-2</c:v>
                </c:pt>
                <c:pt idx="16">
                  <c:v>3.5450000000000002E-2</c:v>
                </c:pt>
                <c:pt idx="17">
                  <c:v>3.075E-2</c:v>
                </c:pt>
                <c:pt idx="18">
                  <c:v>2.3550000000000001E-2</c:v>
                </c:pt>
                <c:pt idx="19">
                  <c:v>1.745E-2</c:v>
                </c:pt>
                <c:pt idx="20">
                  <c:v>1.285E-2</c:v>
                </c:pt>
                <c:pt idx="21">
                  <c:v>8.3000000000000001E-3</c:v>
                </c:pt>
                <c:pt idx="22">
                  <c:v>4.7999999999999996E-3</c:v>
                </c:pt>
                <c:pt idx="23">
                  <c:v>2.5000000000000001E-3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8-4A62-89E3-EB85CB372C14}"/>
            </c:ext>
          </c:extLst>
        </c:ser>
        <c:ser>
          <c:idx val="2"/>
          <c:order val="2"/>
          <c:tx>
            <c:strRef>
              <c:f>'PCS 27'!$D$4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27'!$D$5:$D$28</c:f>
              <c:numCache>
                <c:formatCode>0.00%</c:formatCode>
                <c:ptCount val="24"/>
                <c:pt idx="0">
                  <c:v>3.0999999999999999E-3</c:v>
                </c:pt>
                <c:pt idx="1">
                  <c:v>1.6999999999999999E-3</c:v>
                </c:pt>
                <c:pt idx="2">
                  <c:v>1E-3</c:v>
                </c:pt>
                <c:pt idx="3">
                  <c:v>1E-3</c:v>
                </c:pt>
                <c:pt idx="4">
                  <c:v>2.2000000000000001E-3</c:v>
                </c:pt>
                <c:pt idx="5">
                  <c:v>6.0000000000000001E-3</c:v>
                </c:pt>
                <c:pt idx="6">
                  <c:v>1.7600000000000001E-2</c:v>
                </c:pt>
                <c:pt idx="7">
                  <c:v>3.9800000000000002E-2</c:v>
                </c:pt>
                <c:pt idx="8">
                  <c:v>6.2700000000000006E-2</c:v>
                </c:pt>
                <c:pt idx="9">
                  <c:v>7.4200000000000002E-2</c:v>
                </c:pt>
                <c:pt idx="10">
                  <c:v>8.0199999999999994E-2</c:v>
                </c:pt>
                <c:pt idx="11">
                  <c:v>8.7400000000000005E-2</c:v>
                </c:pt>
                <c:pt idx="12">
                  <c:v>9.1899999999999996E-2</c:v>
                </c:pt>
                <c:pt idx="13">
                  <c:v>8.8300000000000003E-2</c:v>
                </c:pt>
                <c:pt idx="14">
                  <c:v>8.43E-2</c:v>
                </c:pt>
                <c:pt idx="15">
                  <c:v>8.2900000000000001E-2</c:v>
                </c:pt>
                <c:pt idx="16">
                  <c:v>7.4499999999999997E-2</c:v>
                </c:pt>
                <c:pt idx="17">
                  <c:v>6.54E-2</c:v>
                </c:pt>
                <c:pt idx="18">
                  <c:v>4.7300000000000002E-2</c:v>
                </c:pt>
                <c:pt idx="19">
                  <c:v>3.4099999999999998E-2</c:v>
                </c:pt>
                <c:pt idx="20">
                  <c:v>2.4400000000000002E-2</c:v>
                </c:pt>
                <c:pt idx="21">
                  <c:v>1.5299999999999999E-2</c:v>
                </c:pt>
                <c:pt idx="22">
                  <c:v>9.5999999999999992E-3</c:v>
                </c:pt>
                <c:pt idx="23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8-4A62-89E3-EB85CB37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17994362614325"/>
          <c:y val="6.4109000026873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568-42AD-BF6A-3847B2A7E5B7}"/>
            </c:ext>
          </c:extLst>
        </c:ser>
        <c:ser>
          <c:idx val="1"/>
          <c:order val="1"/>
          <c:tx>
            <c:strRef>
              <c:f>'PCS 27'!$H$4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1.29</c:v>
                </c:pt>
                <c:pt idx="2">
                  <c:v>1.29</c:v>
                </c:pt>
                <c:pt idx="3">
                  <c:v>1.1200000000000001</c:v>
                </c:pt>
                <c:pt idx="4">
                  <c:v>0.98</c:v>
                </c:pt>
                <c:pt idx="5">
                  <c:v>0.89</c:v>
                </c:pt>
                <c:pt idx="6">
                  <c:v>0.84</c:v>
                </c:pt>
                <c:pt idx="7">
                  <c:v>0.82</c:v>
                </c:pt>
                <c:pt idx="8">
                  <c:v>0.82</c:v>
                </c:pt>
                <c:pt idx="9">
                  <c:v>0.86</c:v>
                </c:pt>
                <c:pt idx="10">
                  <c:v>0.95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8-42AD-BF6A-3847B2A7E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28'!$B$5:$B$28</c:f>
              <c:numCache>
                <c:formatCode>0.00%</c:formatCode>
                <c:ptCount val="24"/>
                <c:pt idx="0">
                  <c:v>4.2222222222222227E-3</c:v>
                </c:pt>
                <c:pt idx="1">
                  <c:v>3.0740740740740741E-3</c:v>
                </c:pt>
                <c:pt idx="2">
                  <c:v>2.8518518518518519E-3</c:v>
                </c:pt>
                <c:pt idx="3">
                  <c:v>1.8518518518518519E-3</c:v>
                </c:pt>
                <c:pt idx="4">
                  <c:v>1.9259259259259258E-3</c:v>
                </c:pt>
                <c:pt idx="5">
                  <c:v>4.2592592592592595E-3</c:v>
                </c:pt>
                <c:pt idx="6">
                  <c:v>9.3333333333333324E-3</c:v>
                </c:pt>
                <c:pt idx="7">
                  <c:v>1.3703703703703704E-2</c:v>
                </c:pt>
                <c:pt idx="8">
                  <c:v>1.4814814814814815E-2</c:v>
                </c:pt>
                <c:pt idx="9">
                  <c:v>1.748148148148148E-2</c:v>
                </c:pt>
                <c:pt idx="10">
                  <c:v>1.9592592592592592E-2</c:v>
                </c:pt>
                <c:pt idx="11">
                  <c:v>2.2222222222222223E-2</c:v>
                </c:pt>
                <c:pt idx="12">
                  <c:v>2.5148148148148149E-2</c:v>
                </c:pt>
                <c:pt idx="13">
                  <c:v>2.6111111111111106E-2</c:v>
                </c:pt>
                <c:pt idx="14">
                  <c:v>2.7000000000000003E-2</c:v>
                </c:pt>
                <c:pt idx="15">
                  <c:v>2.8481481481481479E-2</c:v>
                </c:pt>
                <c:pt idx="16">
                  <c:v>3.037037037037037E-2</c:v>
                </c:pt>
                <c:pt idx="17">
                  <c:v>3.1407407407407405E-2</c:v>
                </c:pt>
                <c:pt idx="18">
                  <c:v>2.5703703703703708E-2</c:v>
                </c:pt>
                <c:pt idx="19">
                  <c:v>1.9259259259259261E-2</c:v>
                </c:pt>
                <c:pt idx="20">
                  <c:v>1.4777777777777777E-2</c:v>
                </c:pt>
                <c:pt idx="21">
                  <c:v>1.1666666666666667E-2</c:v>
                </c:pt>
                <c:pt idx="22">
                  <c:v>8.8148148148148153E-3</c:v>
                </c:pt>
                <c:pt idx="23">
                  <c:v>6.2962962962962964E-3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A-4B18-959A-CDF10310DCE7}"/>
            </c:ext>
          </c:extLst>
        </c:ser>
        <c:ser>
          <c:idx val="1"/>
          <c:order val="1"/>
          <c:tx>
            <c:strRef>
              <c:f>'PCS 28'!$C$4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28'!$C$5:$C$28</c:f>
              <c:numCache>
                <c:formatCode>0.00%</c:formatCode>
                <c:ptCount val="24"/>
                <c:pt idx="0">
                  <c:v>4.9740740740740743E-3</c:v>
                </c:pt>
                <c:pt idx="1">
                  <c:v>3.5259259259259258E-3</c:v>
                </c:pt>
                <c:pt idx="2">
                  <c:v>3.4000000000000002E-3</c:v>
                </c:pt>
                <c:pt idx="3">
                  <c:v>2.3925925925925929E-3</c:v>
                </c:pt>
                <c:pt idx="4">
                  <c:v>3.9037037037037035E-3</c:v>
                </c:pt>
                <c:pt idx="5">
                  <c:v>8.7518518518518527E-3</c:v>
                </c:pt>
                <c:pt idx="6">
                  <c:v>2.6003703703703706E-2</c:v>
                </c:pt>
                <c:pt idx="7">
                  <c:v>4.4514814814814813E-2</c:v>
                </c:pt>
                <c:pt idx="8">
                  <c:v>4.5648148148148146E-2</c:v>
                </c:pt>
                <c:pt idx="9">
                  <c:v>4.073703703703703E-2</c:v>
                </c:pt>
                <c:pt idx="10">
                  <c:v>3.9603703703703703E-2</c:v>
                </c:pt>
                <c:pt idx="11">
                  <c:v>4.073703703703703E-2</c:v>
                </c:pt>
                <c:pt idx="12">
                  <c:v>4.3633333333333336E-2</c:v>
                </c:pt>
                <c:pt idx="13">
                  <c:v>4.2374074074074071E-2</c:v>
                </c:pt>
                <c:pt idx="14">
                  <c:v>4.187037037037037E-2</c:v>
                </c:pt>
                <c:pt idx="15">
                  <c:v>4.1618518518518527E-2</c:v>
                </c:pt>
                <c:pt idx="16">
                  <c:v>4.2437037037037044E-2</c:v>
                </c:pt>
                <c:pt idx="17">
                  <c:v>4.1555555555555554E-2</c:v>
                </c:pt>
                <c:pt idx="18">
                  <c:v>3.2362962962962968E-2</c:v>
                </c:pt>
                <c:pt idx="19">
                  <c:v>2.505925925925926E-2</c:v>
                </c:pt>
                <c:pt idx="20">
                  <c:v>1.9518518518518518E-2</c:v>
                </c:pt>
                <c:pt idx="21">
                  <c:v>1.5677777777777777E-2</c:v>
                </c:pt>
                <c:pt idx="22">
                  <c:v>1.1522222222222222E-2</c:v>
                </c:pt>
                <c:pt idx="23">
                  <c:v>7.7444444444444444E-3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A-4B18-959A-CDF10310DCE7}"/>
            </c:ext>
          </c:extLst>
        </c:ser>
        <c:ser>
          <c:idx val="2"/>
          <c:order val="2"/>
          <c:tx>
            <c:strRef>
              <c:f>'PCS 28'!$D$4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28'!$D$5:$D$28</c:f>
              <c:numCache>
                <c:formatCode>0.00%</c:formatCode>
                <c:ptCount val="24"/>
                <c:pt idx="0">
                  <c:v>9.1999999999999998E-3</c:v>
                </c:pt>
                <c:pt idx="1">
                  <c:v>6.6E-3</c:v>
                </c:pt>
                <c:pt idx="2">
                  <c:v>6.1999999999999998E-3</c:v>
                </c:pt>
                <c:pt idx="3">
                  <c:v>4.3E-3</c:v>
                </c:pt>
                <c:pt idx="4">
                  <c:v>5.7999999999999996E-3</c:v>
                </c:pt>
                <c:pt idx="5">
                  <c:v>1.2999999999999999E-2</c:v>
                </c:pt>
                <c:pt idx="6">
                  <c:v>3.5299999999999998E-2</c:v>
                </c:pt>
                <c:pt idx="7">
                  <c:v>5.8200000000000002E-2</c:v>
                </c:pt>
                <c:pt idx="8">
                  <c:v>6.0499999999999998E-2</c:v>
                </c:pt>
                <c:pt idx="9">
                  <c:v>5.8200000000000002E-2</c:v>
                </c:pt>
                <c:pt idx="10">
                  <c:v>5.9200000000000003E-2</c:v>
                </c:pt>
                <c:pt idx="11">
                  <c:v>6.2899999999999998E-2</c:v>
                </c:pt>
                <c:pt idx="12">
                  <c:v>6.88E-2</c:v>
                </c:pt>
                <c:pt idx="13">
                  <c:v>6.8500000000000005E-2</c:v>
                </c:pt>
                <c:pt idx="14">
                  <c:v>6.8900000000000003E-2</c:v>
                </c:pt>
                <c:pt idx="15">
                  <c:v>7.0099999999999996E-2</c:v>
                </c:pt>
                <c:pt idx="16">
                  <c:v>7.2800000000000004E-2</c:v>
                </c:pt>
                <c:pt idx="17">
                  <c:v>7.2999999999999995E-2</c:v>
                </c:pt>
                <c:pt idx="18">
                  <c:v>5.8099999999999999E-2</c:v>
                </c:pt>
                <c:pt idx="19">
                  <c:v>4.4400000000000002E-2</c:v>
                </c:pt>
                <c:pt idx="20">
                  <c:v>3.4299999999999997E-2</c:v>
                </c:pt>
                <c:pt idx="21">
                  <c:v>2.7400000000000001E-2</c:v>
                </c:pt>
                <c:pt idx="22">
                  <c:v>2.0299999999999999E-2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A-4B18-959A-CDF10310D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3'!$B$5:$B$28</c:f>
              <c:numCache>
                <c:formatCode>0.00%</c:formatCode>
                <c:ptCount val="24"/>
                <c:pt idx="0">
                  <c:v>2.6669902912621361E-3</c:v>
                </c:pt>
                <c:pt idx="1">
                  <c:v>1.5611650485436892E-3</c:v>
                </c:pt>
                <c:pt idx="2">
                  <c:v>9.1067961165048554E-4</c:v>
                </c:pt>
                <c:pt idx="3">
                  <c:v>9.7572815533980594E-4</c:v>
                </c:pt>
                <c:pt idx="4">
                  <c:v>2.1466019417475729E-3</c:v>
                </c:pt>
                <c:pt idx="5">
                  <c:v>5.9844660194174754E-3</c:v>
                </c:pt>
                <c:pt idx="6">
                  <c:v>1.7758252427184467E-2</c:v>
                </c:pt>
                <c:pt idx="7">
                  <c:v>2.9597087378640773E-2</c:v>
                </c:pt>
                <c:pt idx="8">
                  <c:v>3.6557281553398061E-2</c:v>
                </c:pt>
                <c:pt idx="9">
                  <c:v>4.4883495145631072E-2</c:v>
                </c:pt>
                <c:pt idx="10">
                  <c:v>5.0477669902912616E-2</c:v>
                </c:pt>
                <c:pt idx="11">
                  <c:v>5.0933009708737868E-2</c:v>
                </c:pt>
                <c:pt idx="12">
                  <c:v>5.0607766990291264E-2</c:v>
                </c:pt>
                <c:pt idx="13">
                  <c:v>5.0542718446601943E-2</c:v>
                </c:pt>
                <c:pt idx="14">
                  <c:v>4.9111650485436892E-2</c:v>
                </c:pt>
                <c:pt idx="15">
                  <c:v>4.9827184466019421E-2</c:v>
                </c:pt>
                <c:pt idx="16">
                  <c:v>4.9436893203883496E-2</c:v>
                </c:pt>
                <c:pt idx="17">
                  <c:v>4.846116504854369E-2</c:v>
                </c:pt>
                <c:pt idx="18">
                  <c:v>3.9939805825242716E-2</c:v>
                </c:pt>
                <c:pt idx="19">
                  <c:v>2.4913592233009711E-2</c:v>
                </c:pt>
                <c:pt idx="20">
                  <c:v>1.7433009708737863E-2</c:v>
                </c:pt>
                <c:pt idx="21">
                  <c:v>1.3139805825242719E-2</c:v>
                </c:pt>
                <c:pt idx="22">
                  <c:v>8.0660194174757283E-3</c:v>
                </c:pt>
                <c:pt idx="23">
                  <c:v>4.6834951456310682E-3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1-4890-A1DC-E4F378C2D9BF}"/>
            </c:ext>
          </c:extLst>
        </c:ser>
        <c:ser>
          <c:idx val="1"/>
          <c:order val="1"/>
          <c:tx>
            <c:strRef>
              <c:f>'PCS 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3'!$C$5:$C$28</c:f>
              <c:numCache>
                <c:formatCode>0.00%</c:formatCode>
                <c:ptCount val="24"/>
                <c:pt idx="0">
                  <c:v>1.9572815533980582E-3</c:v>
                </c:pt>
                <c:pt idx="1">
                  <c:v>1.1184466019417477E-3</c:v>
                </c:pt>
                <c:pt idx="2">
                  <c:v>6.990291262135923E-4</c:v>
                </c:pt>
                <c:pt idx="3">
                  <c:v>5.242718446601942E-4</c:v>
                </c:pt>
                <c:pt idx="4">
                  <c:v>5.9417475728155327E-4</c:v>
                </c:pt>
                <c:pt idx="5">
                  <c:v>2.0271844660194175E-3</c:v>
                </c:pt>
                <c:pt idx="6">
                  <c:v>7.3048543689320381E-3</c:v>
                </c:pt>
                <c:pt idx="7">
                  <c:v>1.4749514563106797E-2</c:v>
                </c:pt>
                <c:pt idx="8">
                  <c:v>1.9153398058252426E-2</c:v>
                </c:pt>
                <c:pt idx="9">
                  <c:v>2.0796116504854367E-2</c:v>
                </c:pt>
                <c:pt idx="10">
                  <c:v>2.3033009708737864E-2</c:v>
                </c:pt>
                <c:pt idx="11">
                  <c:v>2.5304854368932043E-2</c:v>
                </c:pt>
                <c:pt idx="12">
                  <c:v>2.7157281553398062E-2</c:v>
                </c:pt>
                <c:pt idx="13">
                  <c:v>2.7996116504854372E-2</c:v>
                </c:pt>
                <c:pt idx="14">
                  <c:v>2.8345631067961168E-2</c:v>
                </c:pt>
                <c:pt idx="15">
                  <c:v>2.7856310679611647E-2</c:v>
                </c:pt>
                <c:pt idx="16">
                  <c:v>2.6912621359223302E-2</c:v>
                </c:pt>
                <c:pt idx="17">
                  <c:v>2.5479611650485436E-2</c:v>
                </c:pt>
                <c:pt idx="18">
                  <c:v>2.1914563106796119E-2</c:v>
                </c:pt>
                <c:pt idx="19">
                  <c:v>1.6427184466019415E-2</c:v>
                </c:pt>
                <c:pt idx="20">
                  <c:v>1.2163106796116504E-2</c:v>
                </c:pt>
                <c:pt idx="21">
                  <c:v>8.807766990291262E-3</c:v>
                </c:pt>
                <c:pt idx="22">
                  <c:v>5.7669902912621364E-3</c:v>
                </c:pt>
                <c:pt idx="23">
                  <c:v>3.3902912621359225E-3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1-4890-A1DC-E4F378C2D9BF}"/>
            </c:ext>
          </c:extLst>
        </c:ser>
        <c:ser>
          <c:idx val="2"/>
          <c:order val="2"/>
          <c:tx>
            <c:strRef>
              <c:f>'PCS 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2.7000000000000001E-3</c:v>
                </c:pt>
                <c:pt idx="2">
                  <c:v>1.6000000000000001E-3</c:v>
                </c:pt>
                <c:pt idx="3">
                  <c:v>1.5E-3</c:v>
                </c:pt>
                <c:pt idx="4">
                  <c:v>2.7000000000000001E-3</c:v>
                </c:pt>
                <c:pt idx="5">
                  <c:v>8.0000000000000002E-3</c:v>
                </c:pt>
                <c:pt idx="6">
                  <c:v>2.5000000000000001E-2</c:v>
                </c:pt>
                <c:pt idx="7">
                  <c:v>4.4400000000000002E-2</c:v>
                </c:pt>
                <c:pt idx="8">
                  <c:v>5.57E-2</c:v>
                </c:pt>
                <c:pt idx="9">
                  <c:v>6.5699999999999995E-2</c:v>
                </c:pt>
                <c:pt idx="10">
                  <c:v>7.3499999999999996E-2</c:v>
                </c:pt>
                <c:pt idx="11">
                  <c:v>7.6200000000000004E-2</c:v>
                </c:pt>
                <c:pt idx="12">
                  <c:v>7.7700000000000005E-2</c:v>
                </c:pt>
                <c:pt idx="13">
                  <c:v>7.8600000000000003E-2</c:v>
                </c:pt>
                <c:pt idx="14">
                  <c:v>7.7399999999999997E-2</c:v>
                </c:pt>
                <c:pt idx="15">
                  <c:v>7.7700000000000005E-2</c:v>
                </c:pt>
                <c:pt idx="16">
                  <c:v>7.6399999999999996E-2</c:v>
                </c:pt>
                <c:pt idx="17">
                  <c:v>7.3899999999999993E-2</c:v>
                </c:pt>
                <c:pt idx="18">
                  <c:v>6.1800000000000001E-2</c:v>
                </c:pt>
                <c:pt idx="19">
                  <c:v>4.1300000000000003E-2</c:v>
                </c:pt>
                <c:pt idx="20">
                  <c:v>2.9600000000000001E-2</c:v>
                </c:pt>
                <c:pt idx="21">
                  <c:v>2.1999999999999999E-2</c:v>
                </c:pt>
                <c:pt idx="22">
                  <c:v>1.38E-2</c:v>
                </c:pt>
                <c:pt idx="23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41-4890-A1DC-E4F378C2D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169445418512969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FF8-484D-86C2-B17E7B392663}"/>
            </c:ext>
          </c:extLst>
        </c:ser>
        <c:ser>
          <c:idx val="1"/>
          <c:order val="1"/>
          <c:tx>
            <c:strRef>
              <c:f>'PCS 28'!$H$4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28'!$H$5:$H$16</c:f>
              <c:numCache>
                <c:formatCode>#,##0.00</c:formatCode>
                <c:ptCount val="12"/>
                <c:pt idx="0">
                  <c:v>1</c:v>
                </c:pt>
                <c:pt idx="1">
                  <c:v>1.07</c:v>
                </c:pt>
                <c:pt idx="2">
                  <c:v>1.1000000000000001</c:v>
                </c:pt>
                <c:pt idx="3">
                  <c:v>1.03</c:v>
                </c:pt>
                <c:pt idx="4">
                  <c:v>1.01</c:v>
                </c:pt>
                <c:pt idx="5">
                  <c:v>1</c:v>
                </c:pt>
                <c:pt idx="6">
                  <c:v>0.95</c:v>
                </c:pt>
                <c:pt idx="7">
                  <c:v>0.98</c:v>
                </c:pt>
                <c:pt idx="8">
                  <c:v>0.97</c:v>
                </c:pt>
                <c:pt idx="9">
                  <c:v>0.99</c:v>
                </c:pt>
                <c:pt idx="10">
                  <c:v>0.96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8-484D-86C2-B17E7B39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#,##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29'!$B$5:$B$28</c:f>
              <c:numCache>
                <c:formatCode>0.00%</c:formatCode>
                <c:ptCount val="24"/>
                <c:pt idx="0">
                  <c:v>4.4032258064516131E-3</c:v>
                </c:pt>
                <c:pt idx="1">
                  <c:v>2.5161290322580645E-3</c:v>
                </c:pt>
                <c:pt idx="2">
                  <c:v>1.6451612903225807E-3</c:v>
                </c:pt>
                <c:pt idx="3">
                  <c:v>1.2096774193548388E-3</c:v>
                </c:pt>
                <c:pt idx="4">
                  <c:v>1.1129032258064516E-3</c:v>
                </c:pt>
                <c:pt idx="5">
                  <c:v>2.4193548387096775E-3</c:v>
                </c:pt>
                <c:pt idx="6">
                  <c:v>7.0645161290322578E-3</c:v>
                </c:pt>
                <c:pt idx="7">
                  <c:v>1.732258064516129E-2</c:v>
                </c:pt>
                <c:pt idx="8">
                  <c:v>2.7725806451612902E-2</c:v>
                </c:pt>
                <c:pt idx="9">
                  <c:v>2.8112903225806452E-2</c:v>
                </c:pt>
                <c:pt idx="10">
                  <c:v>2.7629032258064515E-2</c:v>
                </c:pt>
                <c:pt idx="11">
                  <c:v>2.932258064516129E-2</c:v>
                </c:pt>
                <c:pt idx="12">
                  <c:v>3.1403225806451614E-2</c:v>
                </c:pt>
                <c:pt idx="13">
                  <c:v>3.3629032258064517E-2</c:v>
                </c:pt>
                <c:pt idx="14">
                  <c:v>3.4258064516129033E-2</c:v>
                </c:pt>
                <c:pt idx="15">
                  <c:v>3.4451612903225806E-2</c:v>
                </c:pt>
                <c:pt idx="16">
                  <c:v>3.7548387096774195E-2</c:v>
                </c:pt>
                <c:pt idx="17">
                  <c:v>3.9483870967741933E-2</c:v>
                </c:pt>
                <c:pt idx="18">
                  <c:v>3.7838709677419355E-2</c:v>
                </c:pt>
                <c:pt idx="19">
                  <c:v>2.903225806451613E-2</c:v>
                </c:pt>
                <c:pt idx="20">
                  <c:v>2.0564516129032259E-2</c:v>
                </c:pt>
                <c:pt idx="21">
                  <c:v>1.5629032258064519E-2</c:v>
                </c:pt>
                <c:pt idx="22">
                  <c:v>1.1758064516129032E-2</c:v>
                </c:pt>
                <c:pt idx="23">
                  <c:v>7.5967741935483862E-3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F-4DBB-ADD6-38998D84A82A}"/>
            </c:ext>
          </c:extLst>
        </c:ser>
        <c:ser>
          <c:idx val="1"/>
          <c:order val="1"/>
          <c:tx>
            <c:strRef>
              <c:f>'PCS 29'!$C$4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29'!$C$5:$C$28</c:f>
              <c:numCache>
                <c:formatCode>0.00%</c:formatCode>
                <c:ptCount val="24"/>
                <c:pt idx="0">
                  <c:v>5.1612903225806452E-3</c:v>
                </c:pt>
                <c:pt idx="1">
                  <c:v>3.2000000000000002E-3</c:v>
                </c:pt>
                <c:pt idx="2">
                  <c:v>2.529032258064516E-3</c:v>
                </c:pt>
                <c:pt idx="3">
                  <c:v>1.961290322580645E-3</c:v>
                </c:pt>
                <c:pt idx="4">
                  <c:v>1.3935483870967742E-3</c:v>
                </c:pt>
                <c:pt idx="5">
                  <c:v>2.6838709677419357E-3</c:v>
                </c:pt>
                <c:pt idx="6">
                  <c:v>9.9612903225806456E-3</c:v>
                </c:pt>
                <c:pt idx="7">
                  <c:v>2.5961290322580644E-2</c:v>
                </c:pt>
                <c:pt idx="8">
                  <c:v>3.5819354838709683E-2</c:v>
                </c:pt>
                <c:pt idx="9">
                  <c:v>3.5251612903225808E-2</c:v>
                </c:pt>
                <c:pt idx="10">
                  <c:v>3.2154838709677419E-2</c:v>
                </c:pt>
                <c:pt idx="11">
                  <c:v>3.1793548387096776E-2</c:v>
                </c:pt>
                <c:pt idx="12">
                  <c:v>3.3290322580645161E-2</c:v>
                </c:pt>
                <c:pt idx="13">
                  <c:v>3.4477419354838709E-2</c:v>
                </c:pt>
                <c:pt idx="14">
                  <c:v>3.3858064516129036E-2</c:v>
                </c:pt>
                <c:pt idx="15">
                  <c:v>3.4477419354838709E-2</c:v>
                </c:pt>
                <c:pt idx="16">
                  <c:v>3.5251612903225808E-2</c:v>
                </c:pt>
                <c:pt idx="17">
                  <c:v>3.8141935483870966E-2</c:v>
                </c:pt>
                <c:pt idx="18">
                  <c:v>3.638709677419355E-2</c:v>
                </c:pt>
                <c:pt idx="19">
                  <c:v>2.5290322580645161E-2</c:v>
                </c:pt>
                <c:pt idx="20">
                  <c:v>1.9561290322580648E-2</c:v>
                </c:pt>
                <c:pt idx="21">
                  <c:v>1.6567741935483868E-2</c:v>
                </c:pt>
                <c:pt idx="22">
                  <c:v>1.2748387096774193E-2</c:v>
                </c:pt>
                <c:pt idx="23">
                  <c:v>8.1032258064516124E-3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F-4DBB-ADD6-38998D84A82A}"/>
            </c:ext>
          </c:extLst>
        </c:ser>
        <c:ser>
          <c:idx val="2"/>
          <c:order val="2"/>
          <c:tx>
            <c:strRef>
              <c:f>'PCS 29'!$D$4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29'!$D$5:$D$28</c:f>
              <c:numCache>
                <c:formatCode>0.00%</c:formatCode>
                <c:ptCount val="24"/>
                <c:pt idx="0">
                  <c:v>9.4999999999999998E-3</c:v>
                </c:pt>
                <c:pt idx="1">
                  <c:v>5.7000000000000002E-3</c:v>
                </c:pt>
                <c:pt idx="2">
                  <c:v>4.1999999999999997E-3</c:v>
                </c:pt>
                <c:pt idx="3">
                  <c:v>3.2000000000000002E-3</c:v>
                </c:pt>
                <c:pt idx="4">
                  <c:v>2.5000000000000001E-3</c:v>
                </c:pt>
                <c:pt idx="5">
                  <c:v>5.1000000000000004E-3</c:v>
                </c:pt>
                <c:pt idx="6">
                  <c:v>1.7000000000000001E-2</c:v>
                </c:pt>
                <c:pt idx="7">
                  <c:v>4.3299999999999998E-2</c:v>
                </c:pt>
                <c:pt idx="8">
                  <c:v>6.3500000000000001E-2</c:v>
                </c:pt>
                <c:pt idx="9">
                  <c:v>6.3299999999999995E-2</c:v>
                </c:pt>
                <c:pt idx="10">
                  <c:v>5.9799999999999999E-2</c:v>
                </c:pt>
                <c:pt idx="11">
                  <c:v>6.1100000000000002E-2</c:v>
                </c:pt>
                <c:pt idx="12">
                  <c:v>6.4699999999999994E-2</c:v>
                </c:pt>
                <c:pt idx="13">
                  <c:v>6.8099999999999994E-2</c:v>
                </c:pt>
                <c:pt idx="14">
                  <c:v>6.8099999999999994E-2</c:v>
                </c:pt>
                <c:pt idx="15">
                  <c:v>6.9000000000000006E-2</c:v>
                </c:pt>
                <c:pt idx="16">
                  <c:v>7.2900000000000006E-2</c:v>
                </c:pt>
                <c:pt idx="17">
                  <c:v>7.7700000000000005E-2</c:v>
                </c:pt>
                <c:pt idx="18">
                  <c:v>7.4300000000000005E-2</c:v>
                </c:pt>
                <c:pt idx="19">
                  <c:v>5.4399999999999997E-2</c:v>
                </c:pt>
                <c:pt idx="20">
                  <c:v>4.02E-2</c:v>
                </c:pt>
                <c:pt idx="21">
                  <c:v>3.2199999999999999E-2</c:v>
                </c:pt>
                <c:pt idx="22">
                  <c:v>2.4500000000000001E-2</c:v>
                </c:pt>
                <c:pt idx="23">
                  <c:v>1.5699999999999999E-2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F-4DBB-ADD6-38998D84A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9894958556376"/>
          <c:y val="7.83965337666125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83E-426B-8FEC-DDC0A542D14C}"/>
            </c:ext>
          </c:extLst>
        </c:ser>
        <c:ser>
          <c:idx val="1"/>
          <c:order val="1"/>
          <c:tx>
            <c:strRef>
              <c:f>'PCS 29'!$H$4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1.1100000000000001</c:v>
                </c:pt>
                <c:pt idx="3">
                  <c:v>1.07</c:v>
                </c:pt>
                <c:pt idx="4">
                  <c:v>1.03</c:v>
                </c:pt>
                <c:pt idx="5">
                  <c:v>0.99</c:v>
                </c:pt>
                <c:pt idx="6">
                  <c:v>0.95</c:v>
                </c:pt>
                <c:pt idx="7">
                  <c:v>0.98</c:v>
                </c:pt>
                <c:pt idx="8">
                  <c:v>0.96</c:v>
                </c:pt>
                <c:pt idx="9">
                  <c:v>0.98</c:v>
                </c:pt>
                <c:pt idx="10">
                  <c:v>0.97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3E-426B-8FEC-DDC0A542D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27077805588081"/>
          <c:y val="0.19342752650641429"/>
          <c:w val="0.8280101071949908"/>
          <c:h val="0.59043789147962145"/>
        </c:manualLayout>
      </c:layout>
      <c:lineChart>
        <c:grouping val="standard"/>
        <c:varyColors val="0"/>
        <c:ser>
          <c:idx val="0"/>
          <c:order val="0"/>
          <c:tx>
            <c:strRef>
              <c:f>'PCS 30'!$B$4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30'!$B$5:$B$28</c:f>
              <c:numCache>
                <c:formatCode>0.00%</c:formatCode>
                <c:ptCount val="24"/>
                <c:pt idx="0">
                  <c:v>2.7444668008048292E-3</c:v>
                </c:pt>
                <c:pt idx="1">
                  <c:v>1.8462776659959759E-3</c:v>
                </c:pt>
                <c:pt idx="2">
                  <c:v>1.5967806841046277E-3</c:v>
                </c:pt>
                <c:pt idx="3">
                  <c:v>1.9460764587525151E-3</c:v>
                </c:pt>
                <c:pt idx="4">
                  <c:v>3.6925553319919519E-3</c:v>
                </c:pt>
                <c:pt idx="5">
                  <c:v>7.4849094567404429E-3</c:v>
                </c:pt>
                <c:pt idx="6">
                  <c:v>1.8213279678068409E-2</c:v>
                </c:pt>
                <c:pt idx="7">
                  <c:v>2.7294969818913481E-2</c:v>
                </c:pt>
                <c:pt idx="8">
                  <c:v>2.7893762575452716E-2</c:v>
                </c:pt>
                <c:pt idx="9">
                  <c:v>2.7344869215291751E-2</c:v>
                </c:pt>
                <c:pt idx="10">
                  <c:v>3.0338832997987925E-2</c:v>
                </c:pt>
                <c:pt idx="11">
                  <c:v>3.3133199195171027E-2</c:v>
                </c:pt>
                <c:pt idx="12">
                  <c:v>3.5827766599597591E-2</c:v>
                </c:pt>
                <c:pt idx="13">
                  <c:v>3.6825754527162975E-2</c:v>
                </c:pt>
                <c:pt idx="14">
                  <c:v>3.7674044265593558E-2</c:v>
                </c:pt>
                <c:pt idx="15">
                  <c:v>3.8073239436619721E-2</c:v>
                </c:pt>
                <c:pt idx="16">
                  <c:v>3.7574245472837026E-2</c:v>
                </c:pt>
                <c:pt idx="17">
                  <c:v>3.4630181086519114E-2</c:v>
                </c:pt>
                <c:pt idx="18">
                  <c:v>2.8292957746478876E-2</c:v>
                </c:pt>
                <c:pt idx="19">
                  <c:v>2.1855935613682091E-2</c:v>
                </c:pt>
                <c:pt idx="20">
                  <c:v>1.7614486921529175E-2</c:v>
                </c:pt>
                <c:pt idx="21">
                  <c:v>1.3273239436619717E-2</c:v>
                </c:pt>
                <c:pt idx="22">
                  <c:v>8.9319919517102612E-3</c:v>
                </c:pt>
                <c:pt idx="23">
                  <c:v>4.8901408450704228E-3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3-48EF-ABD8-3D63AFE6DB0B}"/>
            </c:ext>
          </c:extLst>
        </c:ser>
        <c:ser>
          <c:idx val="1"/>
          <c:order val="1"/>
          <c:tx>
            <c:strRef>
              <c:f>'PCS 30'!$C$4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30'!$C$5:$C$28</c:f>
              <c:numCache>
                <c:formatCode>0.00%</c:formatCode>
                <c:ptCount val="24"/>
                <c:pt idx="0">
                  <c:v>3.1062374245472836E-3</c:v>
                </c:pt>
                <c:pt idx="1">
                  <c:v>2.0541247484909459E-3</c:v>
                </c:pt>
                <c:pt idx="2">
                  <c:v>1.4028169014084506E-3</c:v>
                </c:pt>
                <c:pt idx="3">
                  <c:v>1.5030181086519115E-3</c:v>
                </c:pt>
                <c:pt idx="4">
                  <c:v>2.3046277665995972E-3</c:v>
                </c:pt>
                <c:pt idx="5">
                  <c:v>5.5611670020120725E-3</c:v>
                </c:pt>
                <c:pt idx="6">
                  <c:v>1.5080281690140845E-2</c:v>
                </c:pt>
                <c:pt idx="7">
                  <c:v>2.7104426559356139E-2</c:v>
                </c:pt>
                <c:pt idx="8">
                  <c:v>3.1162575452716296E-2</c:v>
                </c:pt>
                <c:pt idx="9">
                  <c:v>3.1613480885311872E-2</c:v>
                </c:pt>
                <c:pt idx="10">
                  <c:v>3.3567404426559359E-2</c:v>
                </c:pt>
                <c:pt idx="11">
                  <c:v>3.6122535211267605E-2</c:v>
                </c:pt>
                <c:pt idx="12">
                  <c:v>3.7224748490945675E-2</c:v>
                </c:pt>
                <c:pt idx="13">
                  <c:v>3.6072434607645872E-2</c:v>
                </c:pt>
                <c:pt idx="14">
                  <c:v>3.5872032193158952E-2</c:v>
                </c:pt>
                <c:pt idx="15">
                  <c:v>3.6874044265593556E-2</c:v>
                </c:pt>
                <c:pt idx="16">
                  <c:v>3.8076458752515085E-2</c:v>
                </c:pt>
                <c:pt idx="17">
                  <c:v>3.6573440643863177E-2</c:v>
                </c:pt>
                <c:pt idx="18">
                  <c:v>2.7405030181086518E-2</c:v>
                </c:pt>
                <c:pt idx="19">
                  <c:v>2.2044265593561367E-2</c:v>
                </c:pt>
                <c:pt idx="20">
                  <c:v>1.5781690140845069E-2</c:v>
                </c:pt>
                <c:pt idx="21">
                  <c:v>1.1473038229376259E-2</c:v>
                </c:pt>
                <c:pt idx="22">
                  <c:v>7.8156941649899399E-3</c:v>
                </c:pt>
                <c:pt idx="23">
                  <c:v>5.3607645875251514E-3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3-48EF-ABD8-3D63AFE6DB0B}"/>
            </c:ext>
          </c:extLst>
        </c:ser>
        <c:ser>
          <c:idx val="2"/>
          <c:order val="2"/>
          <c:tx>
            <c:strRef>
              <c:f>'PCS 30'!$D$4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30'!$D$5:$D$28</c:f>
              <c:numCache>
                <c:formatCode>0.00%</c:formatCode>
                <c:ptCount val="24"/>
                <c:pt idx="0">
                  <c:v>5.7999999999999996E-3</c:v>
                </c:pt>
                <c:pt idx="1">
                  <c:v>3.8999999999999998E-3</c:v>
                </c:pt>
                <c:pt idx="2">
                  <c:v>3.0000000000000001E-3</c:v>
                </c:pt>
                <c:pt idx="3">
                  <c:v>3.3999999999999998E-3</c:v>
                </c:pt>
                <c:pt idx="4">
                  <c:v>6.0000000000000001E-3</c:v>
                </c:pt>
                <c:pt idx="5">
                  <c:v>1.3100000000000001E-2</c:v>
                </c:pt>
                <c:pt idx="6">
                  <c:v>3.32E-2</c:v>
                </c:pt>
                <c:pt idx="7">
                  <c:v>5.4300000000000001E-2</c:v>
                </c:pt>
                <c:pt idx="8">
                  <c:v>5.8999999999999997E-2</c:v>
                </c:pt>
                <c:pt idx="9">
                  <c:v>5.8900000000000001E-2</c:v>
                </c:pt>
                <c:pt idx="10">
                  <c:v>6.3899999999999998E-2</c:v>
                </c:pt>
                <c:pt idx="11">
                  <c:v>6.93E-2</c:v>
                </c:pt>
                <c:pt idx="12">
                  <c:v>7.3099999999999998E-2</c:v>
                </c:pt>
                <c:pt idx="13">
                  <c:v>7.2900000000000006E-2</c:v>
                </c:pt>
                <c:pt idx="14">
                  <c:v>7.3599999999999999E-2</c:v>
                </c:pt>
                <c:pt idx="15">
                  <c:v>7.4899999999999994E-2</c:v>
                </c:pt>
                <c:pt idx="16">
                  <c:v>7.5600000000000001E-2</c:v>
                </c:pt>
                <c:pt idx="17">
                  <c:v>7.1199999999999999E-2</c:v>
                </c:pt>
                <c:pt idx="18">
                  <c:v>5.57E-2</c:v>
                </c:pt>
                <c:pt idx="19">
                  <c:v>4.3900000000000002E-2</c:v>
                </c:pt>
                <c:pt idx="20">
                  <c:v>3.3399999999999999E-2</c:v>
                </c:pt>
                <c:pt idx="21">
                  <c:v>2.4799999999999999E-2</c:v>
                </c:pt>
                <c:pt idx="22">
                  <c:v>1.6799999999999999E-2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3-48EF-ABD8-3D63AFE6D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993-49D0-BD01-1FA1BE8C7599}"/>
            </c:ext>
          </c:extLst>
        </c:ser>
        <c:ser>
          <c:idx val="1"/>
          <c:order val="1"/>
          <c:tx>
            <c:strRef>
              <c:f>'PCS 30'!$H$4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30'!$H$5:$H$16</c:f>
              <c:numCache>
                <c:formatCode>General</c:formatCode>
                <c:ptCount val="12"/>
                <c:pt idx="1">
                  <c:v>1.1299999999999999</c:v>
                </c:pt>
                <c:pt idx="2">
                  <c:v>1.1200000000000001</c:v>
                </c:pt>
                <c:pt idx="3">
                  <c:v>1.07</c:v>
                </c:pt>
                <c:pt idx="4">
                  <c:v>1.03</c:v>
                </c:pt>
                <c:pt idx="5">
                  <c:v>0.99</c:v>
                </c:pt>
                <c:pt idx="6">
                  <c:v>0.95</c:v>
                </c:pt>
                <c:pt idx="7">
                  <c:v>0.93</c:v>
                </c:pt>
                <c:pt idx="8">
                  <c:v>1.02</c:v>
                </c:pt>
                <c:pt idx="9">
                  <c:v>1.06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3-49D0-BD01-1FA1BE8C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31'!$B$5:$B$28</c:f>
              <c:numCache>
                <c:formatCode>0.00%</c:formatCode>
                <c:ptCount val="24"/>
                <c:pt idx="0">
                  <c:v>3.1169415292353823E-3</c:v>
                </c:pt>
                <c:pt idx="1">
                  <c:v>1.9790104947526236E-3</c:v>
                </c:pt>
                <c:pt idx="2">
                  <c:v>1.7316341829085456E-3</c:v>
                </c:pt>
                <c:pt idx="3">
                  <c:v>2.1769115442278864E-3</c:v>
                </c:pt>
                <c:pt idx="4">
                  <c:v>3.9580209895052473E-3</c:v>
                </c:pt>
                <c:pt idx="5">
                  <c:v>7.3223388305847081E-3</c:v>
                </c:pt>
                <c:pt idx="6">
                  <c:v>1.5386806596701649E-2</c:v>
                </c:pt>
                <c:pt idx="7">
                  <c:v>2.5578710644677663E-2</c:v>
                </c:pt>
                <c:pt idx="8">
                  <c:v>2.572713643178411E-2</c:v>
                </c:pt>
                <c:pt idx="9">
                  <c:v>2.617241379310345E-2</c:v>
                </c:pt>
                <c:pt idx="10">
                  <c:v>2.8844077961019489E-2</c:v>
                </c:pt>
                <c:pt idx="11">
                  <c:v>3.1515742128935535E-2</c:v>
                </c:pt>
                <c:pt idx="12">
                  <c:v>3.2901049475262366E-2</c:v>
                </c:pt>
                <c:pt idx="13">
                  <c:v>3.3890554722638681E-2</c:v>
                </c:pt>
                <c:pt idx="14">
                  <c:v>3.6562218890554721E-2</c:v>
                </c:pt>
                <c:pt idx="15">
                  <c:v>3.9184407796101953E-2</c:v>
                </c:pt>
                <c:pt idx="16">
                  <c:v>3.8194902548725644E-2</c:v>
                </c:pt>
                <c:pt idx="17">
                  <c:v>3.5523238380809598E-2</c:v>
                </c:pt>
                <c:pt idx="18">
                  <c:v>2.9982008995502248E-2</c:v>
                </c:pt>
                <c:pt idx="19">
                  <c:v>2.5826086956521742E-2</c:v>
                </c:pt>
                <c:pt idx="20">
                  <c:v>1.8949025487256372E-2</c:v>
                </c:pt>
                <c:pt idx="21">
                  <c:v>1.3754122938530735E-2</c:v>
                </c:pt>
                <c:pt idx="22">
                  <c:v>9.9445277361319331E-3</c:v>
                </c:pt>
                <c:pt idx="23">
                  <c:v>6.5307346326836588E-3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E-4C71-9C2C-39EEA2009242}"/>
            </c:ext>
          </c:extLst>
        </c:ser>
        <c:ser>
          <c:idx val="1"/>
          <c:order val="1"/>
          <c:tx>
            <c:strRef>
              <c:f>'PCS 31'!$C$4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31'!$C$5:$C$28</c:f>
              <c:numCache>
                <c:formatCode>0.00%</c:formatCode>
                <c:ptCount val="24"/>
                <c:pt idx="0">
                  <c:v>3.3346326836581706E-3</c:v>
                </c:pt>
                <c:pt idx="1">
                  <c:v>2.2230884557721139E-3</c:v>
                </c:pt>
                <c:pt idx="2">
                  <c:v>1.5157421289355324E-3</c:v>
                </c:pt>
                <c:pt idx="3">
                  <c:v>1.6167916041979011E-3</c:v>
                </c:pt>
                <c:pt idx="4">
                  <c:v>3.3346326836581706E-3</c:v>
                </c:pt>
                <c:pt idx="5">
                  <c:v>1.0155472263868067E-2</c:v>
                </c:pt>
                <c:pt idx="6">
                  <c:v>2.6171814092953521E-2</c:v>
                </c:pt>
                <c:pt idx="7">
                  <c:v>3.3497901049475261E-2</c:v>
                </c:pt>
                <c:pt idx="8">
                  <c:v>3.2891604197901055E-2</c:v>
                </c:pt>
                <c:pt idx="9">
                  <c:v>3.3093703148425788E-2</c:v>
                </c:pt>
                <c:pt idx="10">
                  <c:v>3.4104197901049474E-2</c:v>
                </c:pt>
                <c:pt idx="11">
                  <c:v>3.3952623688155922E-2</c:v>
                </c:pt>
                <c:pt idx="12">
                  <c:v>3.5367316341829089E-2</c:v>
                </c:pt>
                <c:pt idx="13">
                  <c:v>3.4558920539730136E-2</c:v>
                </c:pt>
                <c:pt idx="14">
                  <c:v>3.3902098950524741E-2</c:v>
                </c:pt>
                <c:pt idx="15">
                  <c:v>3.3093703148425788E-2</c:v>
                </c:pt>
                <c:pt idx="16">
                  <c:v>3.2638980509745126E-2</c:v>
                </c:pt>
                <c:pt idx="17">
                  <c:v>3.2133733133433283E-2</c:v>
                </c:pt>
                <c:pt idx="18">
                  <c:v>2.8597001499250374E-2</c:v>
                </c:pt>
                <c:pt idx="19">
                  <c:v>1.9098350824587704E-2</c:v>
                </c:pt>
                <c:pt idx="20">
                  <c:v>1.4702698650674664E-2</c:v>
                </c:pt>
                <c:pt idx="21">
                  <c:v>1.1317541229385308E-2</c:v>
                </c:pt>
                <c:pt idx="22">
                  <c:v>8.4376311844077956E-3</c:v>
                </c:pt>
                <c:pt idx="23">
                  <c:v>5.5577211394302849E-3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E-4C71-9C2C-39EEA2009242}"/>
            </c:ext>
          </c:extLst>
        </c:ser>
        <c:ser>
          <c:idx val="2"/>
          <c:order val="2"/>
          <c:tx>
            <c:strRef>
              <c:f>'PCS 31'!$D$4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31'!$D$5:$D$28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4.1999999999999997E-3</c:v>
                </c:pt>
                <c:pt idx="2">
                  <c:v>3.2000000000000002E-3</c:v>
                </c:pt>
                <c:pt idx="3">
                  <c:v>3.8E-3</c:v>
                </c:pt>
                <c:pt idx="4">
                  <c:v>7.3000000000000001E-3</c:v>
                </c:pt>
                <c:pt idx="5">
                  <c:v>1.7500000000000002E-2</c:v>
                </c:pt>
                <c:pt idx="6">
                  <c:v>4.1500000000000002E-2</c:v>
                </c:pt>
                <c:pt idx="7">
                  <c:v>5.8999999999999997E-2</c:v>
                </c:pt>
                <c:pt idx="8">
                  <c:v>5.8599999999999999E-2</c:v>
                </c:pt>
                <c:pt idx="9">
                  <c:v>5.9200000000000003E-2</c:v>
                </c:pt>
                <c:pt idx="10">
                  <c:v>6.2899999999999998E-2</c:v>
                </c:pt>
                <c:pt idx="11">
                  <c:v>6.5500000000000003E-2</c:v>
                </c:pt>
                <c:pt idx="12">
                  <c:v>6.83E-2</c:v>
                </c:pt>
                <c:pt idx="13">
                  <c:v>6.8400000000000002E-2</c:v>
                </c:pt>
                <c:pt idx="14">
                  <c:v>7.0499999999999993E-2</c:v>
                </c:pt>
                <c:pt idx="15">
                  <c:v>7.2300000000000003E-2</c:v>
                </c:pt>
                <c:pt idx="16">
                  <c:v>7.0800000000000002E-2</c:v>
                </c:pt>
                <c:pt idx="17">
                  <c:v>6.7699999999999996E-2</c:v>
                </c:pt>
                <c:pt idx="18">
                  <c:v>5.8599999999999999E-2</c:v>
                </c:pt>
                <c:pt idx="19">
                  <c:v>4.4999999999999998E-2</c:v>
                </c:pt>
                <c:pt idx="20">
                  <c:v>3.3700000000000001E-2</c:v>
                </c:pt>
                <c:pt idx="21">
                  <c:v>2.5100000000000001E-2</c:v>
                </c:pt>
                <c:pt idx="22">
                  <c:v>1.84E-2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E-4C71-9C2C-39EEA2009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114-427B-9ED6-E568F436C572}"/>
            </c:ext>
          </c:extLst>
        </c:ser>
        <c:ser>
          <c:idx val="1"/>
          <c:order val="1"/>
          <c:tx>
            <c:strRef>
              <c:f>'PCS 31'!$H$4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1.07</c:v>
                </c:pt>
                <c:pt idx="2">
                  <c:v>1.07</c:v>
                </c:pt>
                <c:pt idx="3">
                  <c:v>1.02</c:v>
                </c:pt>
                <c:pt idx="4">
                  <c:v>1.01</c:v>
                </c:pt>
                <c:pt idx="5">
                  <c:v>0.94</c:v>
                </c:pt>
                <c:pt idx="6">
                  <c:v>0.92</c:v>
                </c:pt>
                <c:pt idx="7">
                  <c:v>0.94</c:v>
                </c:pt>
                <c:pt idx="8">
                  <c:v>0.95</c:v>
                </c:pt>
                <c:pt idx="9">
                  <c:v>1.01</c:v>
                </c:pt>
                <c:pt idx="10">
                  <c:v>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4-427B-9ED6-E568F436C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34'!$B$5:$B$28</c:f>
              <c:numCache>
                <c:formatCode>0.00%</c:formatCode>
                <c:ptCount val="24"/>
                <c:pt idx="0">
                  <c:v>4.122834645669292E-3</c:v>
                </c:pt>
                <c:pt idx="1">
                  <c:v>2.52992125984252E-3</c:v>
                </c:pt>
                <c:pt idx="2">
                  <c:v>1.8271653543307086E-3</c:v>
                </c:pt>
                <c:pt idx="3">
                  <c:v>2.2956692913385823E-3</c:v>
                </c:pt>
                <c:pt idx="4">
                  <c:v>3.8417322834645674E-3</c:v>
                </c:pt>
                <c:pt idx="5">
                  <c:v>8.526771653543307E-3</c:v>
                </c:pt>
                <c:pt idx="6">
                  <c:v>1.9114960629921261E-2</c:v>
                </c:pt>
                <c:pt idx="7">
                  <c:v>3.2139370078740154E-2</c:v>
                </c:pt>
                <c:pt idx="8">
                  <c:v>3.6683858267716536E-2</c:v>
                </c:pt>
                <c:pt idx="9">
                  <c:v>3.2654724409448818E-2</c:v>
                </c:pt>
                <c:pt idx="10">
                  <c:v>2.8953543307086611E-2</c:v>
                </c:pt>
                <c:pt idx="11">
                  <c:v>2.8157086614173231E-2</c:v>
                </c:pt>
                <c:pt idx="12">
                  <c:v>2.8016535433070866E-2</c:v>
                </c:pt>
                <c:pt idx="13">
                  <c:v>2.843818897637795E-2</c:v>
                </c:pt>
                <c:pt idx="14">
                  <c:v>2.8672440944881888E-2</c:v>
                </c:pt>
                <c:pt idx="15">
                  <c:v>2.8859842519685042E-2</c:v>
                </c:pt>
                <c:pt idx="16">
                  <c:v>2.9094094488188976E-2</c:v>
                </c:pt>
                <c:pt idx="17">
                  <c:v>2.8812992125984253E-2</c:v>
                </c:pt>
                <c:pt idx="18">
                  <c:v>2.7126377952755906E-2</c:v>
                </c:pt>
                <c:pt idx="19">
                  <c:v>2.2675590551181103E-2</c:v>
                </c:pt>
                <c:pt idx="20">
                  <c:v>1.7240944881889764E-2</c:v>
                </c:pt>
                <c:pt idx="21">
                  <c:v>1.2883858267716536E-2</c:v>
                </c:pt>
                <c:pt idx="22">
                  <c:v>9.5106299212598423E-3</c:v>
                </c:pt>
                <c:pt idx="23">
                  <c:v>6.3716535433070865E-3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0-4BAB-8807-FCB70DF88FBE}"/>
            </c:ext>
          </c:extLst>
        </c:ser>
        <c:ser>
          <c:idx val="1"/>
          <c:order val="1"/>
          <c:tx>
            <c:strRef>
              <c:f>'PCS 34'!$C$4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34'!$C$5:$C$28</c:f>
              <c:numCache>
                <c:formatCode>0.00%</c:formatCode>
                <c:ptCount val="24"/>
                <c:pt idx="0">
                  <c:v>6.9094488188976375E-3</c:v>
                </c:pt>
                <c:pt idx="1">
                  <c:v>4.4645669291338581E-3</c:v>
                </c:pt>
                <c:pt idx="2">
                  <c:v>3.0295275590551183E-3</c:v>
                </c:pt>
                <c:pt idx="3">
                  <c:v>2.5511811023622047E-3</c:v>
                </c:pt>
                <c:pt idx="4">
                  <c:v>2.1791338582677166E-3</c:v>
                </c:pt>
                <c:pt idx="5">
                  <c:v>4.09251968503937E-3</c:v>
                </c:pt>
                <c:pt idx="6">
                  <c:v>1.0151574803149604E-2</c:v>
                </c:pt>
                <c:pt idx="7">
                  <c:v>2.1791338582677164E-2</c:v>
                </c:pt>
                <c:pt idx="8">
                  <c:v>2.6362204724409449E-2</c:v>
                </c:pt>
                <c:pt idx="9">
                  <c:v>2.7690944881889765E-2</c:v>
                </c:pt>
                <c:pt idx="10">
                  <c:v>2.7E-2</c:v>
                </c:pt>
                <c:pt idx="11">
                  <c:v>2.8169291338582678E-2</c:v>
                </c:pt>
                <c:pt idx="12">
                  <c:v>3.0188976377952759E-2</c:v>
                </c:pt>
                <c:pt idx="13">
                  <c:v>3.2527559055118109E-2</c:v>
                </c:pt>
                <c:pt idx="14">
                  <c:v>3.3750000000000002E-2</c:v>
                </c:pt>
                <c:pt idx="15">
                  <c:v>3.7151574803149609E-2</c:v>
                </c:pt>
                <c:pt idx="16">
                  <c:v>4.1722440944881888E-2</c:v>
                </c:pt>
                <c:pt idx="17">
                  <c:v>4.5814960629921263E-2</c:v>
                </c:pt>
                <c:pt idx="18">
                  <c:v>4.4220472440944882E-2</c:v>
                </c:pt>
                <c:pt idx="19">
                  <c:v>3.2899606299212597E-2</c:v>
                </c:pt>
                <c:pt idx="20">
                  <c:v>2.4501968503937009E-2</c:v>
                </c:pt>
                <c:pt idx="21">
                  <c:v>1.9346456692913388E-2</c:v>
                </c:pt>
                <c:pt idx="22">
                  <c:v>1.450984251968504E-2</c:v>
                </c:pt>
                <c:pt idx="23">
                  <c:v>1.0417322834645668E-2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0-4BAB-8807-FCB70DF88FBE}"/>
            </c:ext>
          </c:extLst>
        </c:ser>
        <c:ser>
          <c:idx val="2"/>
          <c:order val="2"/>
          <c:tx>
            <c:strRef>
              <c:f>'PCS 34'!$D$4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34'!$D$5:$D$28</c:f>
              <c:numCache>
                <c:formatCode>0.00%</c:formatCode>
                <c:ptCount val="24"/>
                <c:pt idx="0">
                  <c:v>1.0999999999999999E-2</c:v>
                </c:pt>
                <c:pt idx="1">
                  <c:v>7.0000000000000001E-3</c:v>
                </c:pt>
                <c:pt idx="2">
                  <c:v>4.8999999999999998E-3</c:v>
                </c:pt>
                <c:pt idx="3">
                  <c:v>4.8999999999999998E-3</c:v>
                </c:pt>
                <c:pt idx="4">
                  <c:v>6.1000000000000004E-3</c:v>
                </c:pt>
                <c:pt idx="5">
                  <c:v>1.26E-2</c:v>
                </c:pt>
                <c:pt idx="6">
                  <c:v>2.93E-2</c:v>
                </c:pt>
                <c:pt idx="7">
                  <c:v>5.3900000000000003E-2</c:v>
                </c:pt>
                <c:pt idx="8">
                  <c:v>6.3100000000000003E-2</c:v>
                </c:pt>
                <c:pt idx="9">
                  <c:v>6.0299999999999999E-2</c:v>
                </c:pt>
                <c:pt idx="10">
                  <c:v>5.6000000000000001E-2</c:v>
                </c:pt>
                <c:pt idx="11">
                  <c:v>5.6300000000000003E-2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6.2399999999999997E-2</c:v>
                </c:pt>
                <c:pt idx="15">
                  <c:v>6.6000000000000003E-2</c:v>
                </c:pt>
                <c:pt idx="16">
                  <c:v>7.0800000000000002E-2</c:v>
                </c:pt>
                <c:pt idx="17">
                  <c:v>7.46E-2</c:v>
                </c:pt>
                <c:pt idx="18">
                  <c:v>7.1300000000000002E-2</c:v>
                </c:pt>
                <c:pt idx="19">
                  <c:v>5.5599999999999997E-2</c:v>
                </c:pt>
                <c:pt idx="20">
                  <c:v>4.1700000000000001E-2</c:v>
                </c:pt>
                <c:pt idx="21">
                  <c:v>3.2199999999999999E-2</c:v>
                </c:pt>
                <c:pt idx="22">
                  <c:v>2.4E-2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0-4BAB-8807-FCB70DF88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69E-4508-96A5-3E7BE0A42809}"/>
            </c:ext>
          </c:extLst>
        </c:ser>
        <c:ser>
          <c:idx val="1"/>
          <c:order val="1"/>
          <c:tx>
            <c:strRef>
              <c:f>'PCS 34'!$H$4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34'!$H$5:$H$16</c:f>
              <c:numCache>
                <c:formatCode>0.00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1.05</c:v>
                </c:pt>
                <c:pt idx="3">
                  <c:v>1.02</c:v>
                </c:pt>
                <c:pt idx="4">
                  <c:v>1</c:v>
                </c:pt>
                <c:pt idx="5">
                  <c:v>0.99</c:v>
                </c:pt>
                <c:pt idx="6">
                  <c:v>0.95</c:v>
                </c:pt>
                <c:pt idx="7">
                  <c:v>0.98</c:v>
                </c:pt>
                <c:pt idx="8">
                  <c:v>0.98</c:v>
                </c:pt>
                <c:pt idx="9">
                  <c:v>1.01</c:v>
                </c:pt>
                <c:pt idx="10">
                  <c:v>1.01</c:v>
                </c:pt>
                <c:pt idx="11">
                  <c:v>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E-4508-96A5-3E7BE0A42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35'!$B$5:$B$28</c:f>
              <c:numCache>
                <c:formatCode>0.00%</c:formatCode>
                <c:ptCount val="24"/>
                <c:pt idx="0">
                  <c:v>2.5199999999999997E-3</c:v>
                </c:pt>
                <c:pt idx="1">
                  <c:v>1.6971428571428571E-3</c:v>
                </c:pt>
                <c:pt idx="2">
                  <c:v>1.3885714285714287E-3</c:v>
                </c:pt>
                <c:pt idx="3">
                  <c:v>1.0799999999999998E-3</c:v>
                </c:pt>
                <c:pt idx="4">
                  <c:v>1.5428571428571429E-3</c:v>
                </c:pt>
                <c:pt idx="5">
                  <c:v>3.7542857142857143E-3</c:v>
                </c:pt>
                <c:pt idx="6">
                  <c:v>1.1571428571428571E-2</c:v>
                </c:pt>
                <c:pt idx="7">
                  <c:v>2.664E-2</c:v>
                </c:pt>
                <c:pt idx="8">
                  <c:v>2.7565714285714287E-2</c:v>
                </c:pt>
                <c:pt idx="9">
                  <c:v>2.7359999999999999E-2</c:v>
                </c:pt>
                <c:pt idx="10">
                  <c:v>2.9931428571428574E-2</c:v>
                </c:pt>
                <c:pt idx="11">
                  <c:v>3.3222857142857144E-2</c:v>
                </c:pt>
                <c:pt idx="12">
                  <c:v>3.5022857142857133E-2</c:v>
                </c:pt>
                <c:pt idx="13">
                  <c:v>3.6565714285714285E-2</c:v>
                </c:pt>
                <c:pt idx="14">
                  <c:v>4.057714285714286E-2</c:v>
                </c:pt>
                <c:pt idx="15">
                  <c:v>4.4999999999999998E-2</c:v>
                </c:pt>
                <c:pt idx="16">
                  <c:v>5.034857142857143E-2</c:v>
                </c:pt>
                <c:pt idx="17">
                  <c:v>4.710857142857143E-2</c:v>
                </c:pt>
                <c:pt idx="18">
                  <c:v>3.0034285714285715E-2</c:v>
                </c:pt>
                <c:pt idx="19">
                  <c:v>2.1291428571428569E-2</c:v>
                </c:pt>
                <c:pt idx="20">
                  <c:v>1.517142857142857E-2</c:v>
                </c:pt>
                <c:pt idx="21">
                  <c:v>1.1211428571428572E-2</c:v>
                </c:pt>
                <c:pt idx="22">
                  <c:v>8.2799999999999992E-3</c:v>
                </c:pt>
                <c:pt idx="23">
                  <c:v>5.2971428571428579E-3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D-48C1-B242-A58197A3B4EA}"/>
            </c:ext>
          </c:extLst>
        </c:ser>
        <c:ser>
          <c:idx val="1"/>
          <c:order val="1"/>
          <c:tx>
            <c:strRef>
              <c:f>'PCS 35'!$C$4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35'!$C$5:$C$28</c:f>
              <c:numCache>
                <c:formatCode>0.00%</c:formatCode>
                <c:ptCount val="24"/>
                <c:pt idx="0">
                  <c:v>2.0885714285714288E-3</c:v>
                </c:pt>
                <c:pt idx="1">
                  <c:v>1.3599999999999999E-3</c:v>
                </c:pt>
                <c:pt idx="2">
                  <c:v>1.2142857142857142E-3</c:v>
                </c:pt>
                <c:pt idx="3">
                  <c:v>1.4085714285714285E-3</c:v>
                </c:pt>
                <c:pt idx="4">
                  <c:v>2.2828571428571429E-3</c:v>
                </c:pt>
                <c:pt idx="5">
                  <c:v>7.1399999999999996E-3</c:v>
                </c:pt>
                <c:pt idx="6">
                  <c:v>2.4285714285714285E-2</c:v>
                </c:pt>
                <c:pt idx="7">
                  <c:v>3.7885714285714286E-2</c:v>
                </c:pt>
                <c:pt idx="8">
                  <c:v>3.769142857142857E-2</c:v>
                </c:pt>
                <c:pt idx="9">
                  <c:v>3.3708571428571435E-2</c:v>
                </c:pt>
                <c:pt idx="10">
                  <c:v>3.1474285714285712E-2</c:v>
                </c:pt>
                <c:pt idx="11">
                  <c:v>3.1474285714285712E-2</c:v>
                </c:pt>
                <c:pt idx="12">
                  <c:v>3.3562857142857144E-2</c:v>
                </c:pt>
                <c:pt idx="13">
                  <c:v>3.3174285714285712E-2</c:v>
                </c:pt>
                <c:pt idx="14">
                  <c:v>3.5214285714285712E-2</c:v>
                </c:pt>
                <c:pt idx="15">
                  <c:v>3.3854285714285719E-2</c:v>
                </c:pt>
                <c:pt idx="16">
                  <c:v>3.2882857142857144E-2</c:v>
                </c:pt>
                <c:pt idx="17">
                  <c:v>3.2300000000000002E-2</c:v>
                </c:pt>
                <c:pt idx="18">
                  <c:v>2.4577142857142856E-2</c:v>
                </c:pt>
                <c:pt idx="19">
                  <c:v>1.6562857142857143E-2</c:v>
                </c:pt>
                <c:pt idx="20">
                  <c:v>1.2434285714285714E-2</c:v>
                </c:pt>
                <c:pt idx="21">
                  <c:v>9.1800000000000007E-3</c:v>
                </c:pt>
                <c:pt idx="22">
                  <c:v>6.1685714285714286E-3</c:v>
                </c:pt>
                <c:pt idx="23">
                  <c:v>3.642857142857143E-3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D-48C1-B242-A58197A3B4EA}"/>
            </c:ext>
          </c:extLst>
        </c:ser>
        <c:ser>
          <c:idx val="2"/>
          <c:order val="2"/>
          <c:tx>
            <c:strRef>
              <c:f>'PCS 35'!$D$4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35'!$D$5:$D$28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3.0999999999999999E-3</c:v>
                </c:pt>
                <c:pt idx="2">
                  <c:v>2.5999999999999999E-3</c:v>
                </c:pt>
                <c:pt idx="3">
                  <c:v>2.5000000000000001E-3</c:v>
                </c:pt>
                <c:pt idx="4">
                  <c:v>3.8E-3</c:v>
                </c:pt>
                <c:pt idx="5">
                  <c:v>1.09E-2</c:v>
                </c:pt>
                <c:pt idx="6">
                  <c:v>3.5799999999999998E-2</c:v>
                </c:pt>
                <c:pt idx="7">
                  <c:v>6.4500000000000002E-2</c:v>
                </c:pt>
                <c:pt idx="8">
                  <c:v>6.5299999999999997E-2</c:v>
                </c:pt>
                <c:pt idx="9">
                  <c:v>6.0999999999999999E-2</c:v>
                </c:pt>
                <c:pt idx="10">
                  <c:v>6.1400000000000003E-2</c:v>
                </c:pt>
                <c:pt idx="11">
                  <c:v>6.4699999999999994E-2</c:v>
                </c:pt>
                <c:pt idx="12">
                  <c:v>6.8599999999999994E-2</c:v>
                </c:pt>
                <c:pt idx="13">
                  <c:v>6.9699999999999998E-2</c:v>
                </c:pt>
                <c:pt idx="14">
                  <c:v>7.5800000000000006E-2</c:v>
                </c:pt>
                <c:pt idx="15">
                  <c:v>7.8899999999999998E-2</c:v>
                </c:pt>
                <c:pt idx="16">
                  <c:v>8.3299999999999999E-2</c:v>
                </c:pt>
                <c:pt idx="17">
                  <c:v>7.9399999999999998E-2</c:v>
                </c:pt>
                <c:pt idx="18">
                  <c:v>5.4600000000000003E-2</c:v>
                </c:pt>
                <c:pt idx="19">
                  <c:v>3.7900000000000003E-2</c:v>
                </c:pt>
                <c:pt idx="20">
                  <c:v>2.76E-2</c:v>
                </c:pt>
                <c:pt idx="21">
                  <c:v>2.0400000000000001E-2</c:v>
                </c:pt>
                <c:pt idx="22">
                  <c:v>1.4500000000000001E-2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D-48C1-B242-A58197A3B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61B-49CE-B852-F5B40E36A769}"/>
            </c:ext>
          </c:extLst>
        </c:ser>
        <c:ser>
          <c:idx val="1"/>
          <c:order val="1"/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1.05</c:v>
                </c:pt>
                <c:pt idx="2">
                  <c:v>1.07</c:v>
                </c:pt>
                <c:pt idx="3">
                  <c:v>1</c:v>
                </c:pt>
                <c:pt idx="4">
                  <c:v>0.91</c:v>
                </c:pt>
                <c:pt idx="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9CE-B852-F5B40E36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C09-45E2-BF27-4C6FC8C365E8}"/>
            </c:ext>
          </c:extLst>
        </c:ser>
        <c:ser>
          <c:idx val="1"/>
          <c:order val="1"/>
          <c:tx>
            <c:strRef>
              <c:f>'PCS 35'!$H$4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35'!$H$5:$H$16</c:f>
              <c:numCache>
                <c:formatCode>0.00</c:formatCode>
                <c:ptCount val="12"/>
                <c:pt idx="0">
                  <c:v>1.03</c:v>
                </c:pt>
                <c:pt idx="1">
                  <c:v>1.1000000000000001</c:v>
                </c:pt>
                <c:pt idx="2" formatCode="General">
                  <c:v>1.1000000000000001</c:v>
                </c:pt>
                <c:pt idx="3" formatCode="General">
                  <c:v>1.02</c:v>
                </c:pt>
                <c:pt idx="4" formatCode="General">
                  <c:v>0.99</c:v>
                </c:pt>
                <c:pt idx="5" formatCode="General">
                  <c:v>0.94</c:v>
                </c:pt>
                <c:pt idx="6" formatCode="General">
                  <c:v>0.86</c:v>
                </c:pt>
                <c:pt idx="7" formatCode="General">
                  <c:v>0.96</c:v>
                </c:pt>
                <c:pt idx="8" formatCode="General">
                  <c:v>1</c:v>
                </c:pt>
                <c:pt idx="9" formatCode="General">
                  <c:v>1.01</c:v>
                </c:pt>
                <c:pt idx="10" formatCode="General">
                  <c:v>1.01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9-45E2-BF27-4C6FC8C3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36'!$B$5:$B$28</c:f>
              <c:numCache>
                <c:formatCode>0.00%</c:formatCode>
                <c:ptCount val="24"/>
                <c:pt idx="0">
                  <c:v>2.5690607734806629E-3</c:v>
                </c:pt>
                <c:pt idx="1">
                  <c:v>1.7469613259668507E-3</c:v>
                </c:pt>
                <c:pt idx="2">
                  <c:v>1.5414364640883979E-3</c:v>
                </c:pt>
                <c:pt idx="3">
                  <c:v>1.5414364640883979E-3</c:v>
                </c:pt>
                <c:pt idx="4">
                  <c:v>2.7745856353591164E-3</c:v>
                </c:pt>
                <c:pt idx="5">
                  <c:v>5.6519337016574583E-3</c:v>
                </c:pt>
                <c:pt idx="6">
                  <c:v>1.3821546961325967E-2</c:v>
                </c:pt>
                <c:pt idx="7">
                  <c:v>2.2813259668508289E-2</c:v>
                </c:pt>
                <c:pt idx="8">
                  <c:v>2.7643093922651935E-2</c:v>
                </c:pt>
                <c:pt idx="9">
                  <c:v>3.0058011049723762E-2</c:v>
                </c:pt>
                <c:pt idx="10">
                  <c:v>3.1034254143646411E-2</c:v>
                </c:pt>
                <c:pt idx="11">
                  <c:v>3.4476795580110499E-2</c:v>
                </c:pt>
                <c:pt idx="12">
                  <c:v>3.6788950276243092E-2</c:v>
                </c:pt>
                <c:pt idx="13">
                  <c:v>3.8587292817679558E-2</c:v>
                </c:pt>
                <c:pt idx="14">
                  <c:v>4.2595027624309396E-2</c:v>
                </c:pt>
                <c:pt idx="15">
                  <c:v>4.6448618784530382E-2</c:v>
                </c:pt>
                <c:pt idx="16">
                  <c:v>4.5832044198895028E-2</c:v>
                </c:pt>
                <c:pt idx="17">
                  <c:v>4.0231491712707179E-2</c:v>
                </c:pt>
                <c:pt idx="18">
                  <c:v>3.0725966850828727E-2</c:v>
                </c:pt>
                <c:pt idx="19">
                  <c:v>2.1271823204419889E-2</c:v>
                </c:pt>
                <c:pt idx="20">
                  <c:v>1.4129834254143646E-2</c:v>
                </c:pt>
                <c:pt idx="21">
                  <c:v>9.7624309392265185E-3</c:v>
                </c:pt>
                <c:pt idx="22">
                  <c:v>6.8337016574585635E-3</c:v>
                </c:pt>
                <c:pt idx="23">
                  <c:v>4.9325966850828724E-3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E-403F-8182-A5D39EF96DC6}"/>
            </c:ext>
          </c:extLst>
        </c:ser>
        <c:ser>
          <c:idx val="1"/>
          <c:order val="1"/>
          <c:tx>
            <c:strRef>
              <c:f>'PCS 36'!$C$4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36'!$C$5:$C$28</c:f>
              <c:numCache>
                <c:formatCode>0.00%</c:formatCode>
                <c:ptCount val="24"/>
                <c:pt idx="0">
                  <c:v>2.7226519337016576E-3</c:v>
                </c:pt>
                <c:pt idx="1">
                  <c:v>1.9447513812154698E-3</c:v>
                </c:pt>
                <c:pt idx="2">
                  <c:v>1.7502762430939226E-3</c:v>
                </c:pt>
                <c:pt idx="3">
                  <c:v>1.6530386740331491E-3</c:v>
                </c:pt>
                <c:pt idx="4">
                  <c:v>3.2088397790055248E-3</c:v>
                </c:pt>
                <c:pt idx="5">
                  <c:v>9.4806629834254148E-3</c:v>
                </c:pt>
                <c:pt idx="6">
                  <c:v>2.7275138121546957E-2</c:v>
                </c:pt>
                <c:pt idx="7">
                  <c:v>4.2103867403314912E-2</c:v>
                </c:pt>
                <c:pt idx="8">
                  <c:v>4.1325966850828733E-2</c:v>
                </c:pt>
                <c:pt idx="9">
                  <c:v>3.7533701657458562E-2</c:v>
                </c:pt>
                <c:pt idx="10">
                  <c:v>3.4130386740331489E-2</c:v>
                </c:pt>
                <c:pt idx="11">
                  <c:v>3.5200000000000002E-2</c:v>
                </c:pt>
                <c:pt idx="12">
                  <c:v>3.5637569060773484E-2</c:v>
                </c:pt>
                <c:pt idx="13">
                  <c:v>3.3692817679558014E-2</c:v>
                </c:pt>
                <c:pt idx="14">
                  <c:v>3.1650828729281766E-2</c:v>
                </c:pt>
                <c:pt idx="15">
                  <c:v>2.965745856353591E-2</c:v>
                </c:pt>
                <c:pt idx="16">
                  <c:v>2.7080662983425412E-2</c:v>
                </c:pt>
                <c:pt idx="17">
                  <c:v>2.3969060773480662E-2</c:v>
                </c:pt>
                <c:pt idx="18">
                  <c:v>2.0030939226519336E-2</c:v>
                </c:pt>
                <c:pt idx="19">
                  <c:v>1.521767955801105E-2</c:v>
                </c:pt>
                <c:pt idx="20">
                  <c:v>1.1619889502762432E-2</c:v>
                </c:pt>
                <c:pt idx="21">
                  <c:v>8.7027624309392263E-3</c:v>
                </c:pt>
                <c:pt idx="22">
                  <c:v>6.3204419889502754E-3</c:v>
                </c:pt>
                <c:pt idx="23">
                  <c:v>4.2784530386740334E-3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E-403F-8182-A5D39EF96DC6}"/>
            </c:ext>
          </c:extLst>
        </c:ser>
        <c:ser>
          <c:idx val="2"/>
          <c:order val="2"/>
          <c:tx>
            <c:strRef>
              <c:f>'PCS 36'!$D$4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36'!$D$5:$D$28</c:f>
              <c:numCache>
                <c:formatCode>0.00%</c:formatCode>
                <c:ptCount val="24"/>
                <c:pt idx="0">
                  <c:v>5.3E-3</c:v>
                </c:pt>
                <c:pt idx="1">
                  <c:v>3.7000000000000002E-3</c:v>
                </c:pt>
                <c:pt idx="2">
                  <c:v>3.3E-3</c:v>
                </c:pt>
                <c:pt idx="3">
                  <c:v>3.2000000000000002E-3</c:v>
                </c:pt>
                <c:pt idx="4">
                  <c:v>6.0000000000000001E-3</c:v>
                </c:pt>
                <c:pt idx="5">
                  <c:v>1.5100000000000001E-2</c:v>
                </c:pt>
                <c:pt idx="6">
                  <c:v>4.1200000000000001E-2</c:v>
                </c:pt>
                <c:pt idx="7">
                  <c:v>6.5000000000000002E-2</c:v>
                </c:pt>
                <c:pt idx="8">
                  <c:v>6.9000000000000006E-2</c:v>
                </c:pt>
                <c:pt idx="9">
                  <c:v>6.7599999999999993E-2</c:v>
                </c:pt>
                <c:pt idx="10">
                  <c:v>6.5199999999999994E-2</c:v>
                </c:pt>
                <c:pt idx="11">
                  <c:v>6.9699999999999998E-2</c:v>
                </c:pt>
                <c:pt idx="12">
                  <c:v>7.2400000000000006E-2</c:v>
                </c:pt>
                <c:pt idx="13">
                  <c:v>7.22E-2</c:v>
                </c:pt>
                <c:pt idx="14">
                  <c:v>7.4200000000000002E-2</c:v>
                </c:pt>
                <c:pt idx="15">
                  <c:v>7.5999999999999998E-2</c:v>
                </c:pt>
                <c:pt idx="16">
                  <c:v>7.2800000000000004E-2</c:v>
                </c:pt>
                <c:pt idx="17">
                  <c:v>6.4100000000000004E-2</c:v>
                </c:pt>
                <c:pt idx="18">
                  <c:v>5.0700000000000002E-2</c:v>
                </c:pt>
                <c:pt idx="19">
                  <c:v>3.6499999999999998E-2</c:v>
                </c:pt>
                <c:pt idx="20">
                  <c:v>2.58E-2</c:v>
                </c:pt>
                <c:pt idx="21">
                  <c:v>1.8499999999999999E-2</c:v>
                </c:pt>
                <c:pt idx="22">
                  <c:v>1.32E-2</c:v>
                </c:pt>
                <c:pt idx="23">
                  <c:v>9.1999999999999998E-3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E-403F-8182-A5D39EF96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8AE-48E6-960A-7F19BAE451DE}"/>
            </c:ext>
          </c:extLst>
        </c:ser>
        <c:ser>
          <c:idx val="1"/>
          <c:order val="1"/>
          <c:tx>
            <c:strRef>
              <c:f>'PCS 36'!$H$4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36'!$H$5:$H$16</c:f>
              <c:numCache>
                <c:formatCode>0.00</c:formatCode>
                <c:ptCount val="12"/>
                <c:pt idx="0">
                  <c:v>0.9</c:v>
                </c:pt>
                <c:pt idx="1">
                  <c:v>1.03</c:v>
                </c:pt>
                <c:pt idx="2">
                  <c:v>1.07</c:v>
                </c:pt>
                <c:pt idx="3">
                  <c:v>1</c:v>
                </c:pt>
                <c:pt idx="4">
                  <c:v>0.94</c:v>
                </c:pt>
                <c:pt idx="5">
                  <c:v>0.9</c:v>
                </c:pt>
                <c:pt idx="6">
                  <c:v>0.86</c:v>
                </c:pt>
                <c:pt idx="7">
                  <c:v>1.04</c:v>
                </c:pt>
                <c:pt idx="8">
                  <c:v>1.1200000000000001</c:v>
                </c:pt>
                <c:pt idx="9">
                  <c:v>1.1499999999999999</c:v>
                </c:pt>
                <c:pt idx="10">
                  <c:v>1.08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E-48E6-960A-7F19BAE4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37'!$B$5:$B$28</c:f>
              <c:numCache>
                <c:formatCode>0.00%</c:formatCode>
                <c:ptCount val="24"/>
                <c:pt idx="0">
                  <c:v>2.44140625E-3</c:v>
                </c:pt>
                <c:pt idx="1">
                  <c:v>1.416015625E-3</c:v>
                </c:pt>
                <c:pt idx="2">
                  <c:v>1.025390625E-3</c:v>
                </c:pt>
                <c:pt idx="3">
                  <c:v>8.7890625000000002E-4</c:v>
                </c:pt>
                <c:pt idx="4">
                  <c:v>1.46484375E-3</c:v>
                </c:pt>
                <c:pt idx="5">
                  <c:v>3.41796875E-3</c:v>
                </c:pt>
                <c:pt idx="6">
                  <c:v>9.8144531250000007E-3</c:v>
                </c:pt>
                <c:pt idx="7">
                  <c:v>1.7187500000000001E-2</c:v>
                </c:pt>
                <c:pt idx="8">
                  <c:v>1.9580078124999997E-2</c:v>
                </c:pt>
                <c:pt idx="9">
                  <c:v>2.392578125E-2</c:v>
                </c:pt>
                <c:pt idx="10">
                  <c:v>2.8759765624999999E-2</c:v>
                </c:pt>
                <c:pt idx="11">
                  <c:v>3.2617187499999999E-2</c:v>
                </c:pt>
                <c:pt idx="12">
                  <c:v>3.6083984374999996E-2</c:v>
                </c:pt>
                <c:pt idx="13">
                  <c:v>3.8378906249999997E-2</c:v>
                </c:pt>
                <c:pt idx="14">
                  <c:v>4.248046875E-2</c:v>
                </c:pt>
                <c:pt idx="15">
                  <c:v>4.6630859375E-2</c:v>
                </c:pt>
                <c:pt idx="16">
                  <c:v>4.5361328125000003E-2</c:v>
                </c:pt>
                <c:pt idx="17">
                  <c:v>3.9306640625E-2</c:v>
                </c:pt>
                <c:pt idx="18">
                  <c:v>3.0859375000000005E-2</c:v>
                </c:pt>
                <c:pt idx="19">
                  <c:v>2.2119140624999999E-2</c:v>
                </c:pt>
                <c:pt idx="20">
                  <c:v>1.7236328124999999E-2</c:v>
                </c:pt>
                <c:pt idx="21">
                  <c:v>1.318359375E-2</c:v>
                </c:pt>
                <c:pt idx="22">
                  <c:v>9.082031249999999E-3</c:v>
                </c:pt>
                <c:pt idx="23">
                  <c:v>5.0781250000000002E-3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145-859C-8E7DE1A609A5}"/>
            </c:ext>
          </c:extLst>
        </c:ser>
        <c:ser>
          <c:idx val="1"/>
          <c:order val="1"/>
          <c:tx>
            <c:strRef>
              <c:f>'PCS 37'!$C$4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37'!$C$5:$C$28</c:f>
              <c:numCache>
                <c:formatCode>0.00%</c:formatCode>
                <c:ptCount val="24"/>
                <c:pt idx="0">
                  <c:v>2.1492187499999997E-3</c:v>
                </c:pt>
                <c:pt idx="1">
                  <c:v>1.3816406250000003E-3</c:v>
                </c:pt>
                <c:pt idx="2">
                  <c:v>1.12578125E-3</c:v>
                </c:pt>
                <c:pt idx="3">
                  <c:v>1.3304687499999998E-3</c:v>
                </c:pt>
                <c:pt idx="4">
                  <c:v>2.8144531249999997E-3</c:v>
                </c:pt>
                <c:pt idx="5">
                  <c:v>1.0490234375000001E-2</c:v>
                </c:pt>
                <c:pt idx="6">
                  <c:v>2.9628515625000001E-2</c:v>
                </c:pt>
                <c:pt idx="7">
                  <c:v>3.8430078124999996E-2</c:v>
                </c:pt>
                <c:pt idx="8">
                  <c:v>4.0988671875000007E-2</c:v>
                </c:pt>
                <c:pt idx="9">
                  <c:v>3.8992968750000002E-2</c:v>
                </c:pt>
                <c:pt idx="10">
                  <c:v>3.8583593749999999E-2</c:v>
                </c:pt>
                <c:pt idx="11">
                  <c:v>3.9248828125000003E-2</c:v>
                </c:pt>
                <c:pt idx="12">
                  <c:v>3.7918359375000002E-2</c:v>
                </c:pt>
                <c:pt idx="13">
                  <c:v>3.5462109375000002E-2</c:v>
                </c:pt>
                <c:pt idx="14">
                  <c:v>3.3619921875E-2</c:v>
                </c:pt>
                <c:pt idx="15">
                  <c:v>3.17265625E-2</c:v>
                </c:pt>
                <c:pt idx="16">
                  <c:v>2.9014453124999999E-2</c:v>
                </c:pt>
                <c:pt idx="17">
                  <c:v>2.7274609375000002E-2</c:v>
                </c:pt>
                <c:pt idx="18">
                  <c:v>2.2157421875E-2</c:v>
                </c:pt>
                <c:pt idx="19">
                  <c:v>1.6733203124999999E-2</c:v>
                </c:pt>
                <c:pt idx="20">
                  <c:v>1.2690625000000001E-2</c:v>
                </c:pt>
                <c:pt idx="21">
                  <c:v>9.7226562499999995E-3</c:v>
                </c:pt>
                <c:pt idx="22">
                  <c:v>6.5500000000000003E-3</c:v>
                </c:pt>
                <c:pt idx="23">
                  <c:v>3.6843749999999997E-3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145-859C-8E7DE1A609A5}"/>
            </c:ext>
          </c:extLst>
        </c:ser>
        <c:ser>
          <c:idx val="2"/>
          <c:order val="2"/>
          <c:tx>
            <c:strRef>
              <c:f>'PCS 37'!$D$4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37'!$D$5:$D$28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2.8E-3</c:v>
                </c:pt>
                <c:pt idx="2">
                  <c:v>2.2000000000000001E-3</c:v>
                </c:pt>
                <c:pt idx="3">
                  <c:v>2.2000000000000001E-3</c:v>
                </c:pt>
                <c:pt idx="4">
                  <c:v>4.3E-3</c:v>
                </c:pt>
                <c:pt idx="5">
                  <c:v>1.3899999999999999E-2</c:v>
                </c:pt>
                <c:pt idx="6">
                  <c:v>3.95E-2</c:v>
                </c:pt>
                <c:pt idx="7">
                  <c:v>5.57E-2</c:v>
                </c:pt>
                <c:pt idx="8">
                  <c:v>6.0600000000000001E-2</c:v>
                </c:pt>
                <c:pt idx="9">
                  <c:v>6.3E-2</c:v>
                </c:pt>
                <c:pt idx="10">
                  <c:v>6.7400000000000002E-2</c:v>
                </c:pt>
                <c:pt idx="11">
                  <c:v>7.1900000000000006E-2</c:v>
                </c:pt>
                <c:pt idx="12">
                  <c:v>7.3999999999999996E-2</c:v>
                </c:pt>
                <c:pt idx="13">
                  <c:v>7.3899999999999993E-2</c:v>
                </c:pt>
                <c:pt idx="14">
                  <c:v>7.5999999999999998E-2</c:v>
                </c:pt>
                <c:pt idx="15">
                  <c:v>7.8299999999999995E-2</c:v>
                </c:pt>
                <c:pt idx="16">
                  <c:v>7.4300000000000005E-2</c:v>
                </c:pt>
                <c:pt idx="17">
                  <c:v>6.6500000000000004E-2</c:v>
                </c:pt>
                <c:pt idx="18">
                  <c:v>5.2900000000000003E-2</c:v>
                </c:pt>
                <c:pt idx="19">
                  <c:v>3.8800000000000001E-2</c:v>
                </c:pt>
                <c:pt idx="20">
                  <c:v>2.9899999999999999E-2</c:v>
                </c:pt>
                <c:pt idx="21">
                  <c:v>2.29E-2</c:v>
                </c:pt>
                <c:pt idx="22">
                  <c:v>1.5599999999999999E-2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145-859C-8E7DE1A60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9D0-4B92-8887-4347EC6D0984}"/>
            </c:ext>
          </c:extLst>
        </c:ser>
        <c:ser>
          <c:idx val="1"/>
          <c:order val="1"/>
          <c:tx>
            <c:strRef>
              <c:f>'PCS 37'!$H$4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37'!$H$5:$H$16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1.1100000000000001</c:v>
                </c:pt>
                <c:pt idx="2">
                  <c:v>1.1399999999999999</c:v>
                </c:pt>
                <c:pt idx="3">
                  <c:v>1.06</c:v>
                </c:pt>
                <c:pt idx="4">
                  <c:v>1</c:v>
                </c:pt>
                <c:pt idx="5">
                  <c:v>0.96</c:v>
                </c:pt>
                <c:pt idx="6">
                  <c:v>0.92</c:v>
                </c:pt>
                <c:pt idx="7">
                  <c:v>0.9</c:v>
                </c:pt>
                <c:pt idx="8">
                  <c:v>0.91</c:v>
                </c:pt>
                <c:pt idx="9">
                  <c:v>0.97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0-4B92-8887-4347EC6D0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38'!$B$5:$B$28</c:f>
              <c:numCache>
                <c:formatCode>0.00%</c:formatCode>
                <c:ptCount val="24"/>
                <c:pt idx="0">
                  <c:v>1.4523809523809524E-3</c:v>
                </c:pt>
                <c:pt idx="1">
                  <c:v>8.2301587301587299E-4</c:v>
                </c:pt>
                <c:pt idx="2">
                  <c:v>5.3253968253968249E-4</c:v>
                </c:pt>
                <c:pt idx="3">
                  <c:v>5.3253968253968249E-4</c:v>
                </c:pt>
                <c:pt idx="4">
                  <c:v>1.0166666666666666E-3</c:v>
                </c:pt>
                <c:pt idx="5">
                  <c:v>2.2269841269841268E-3</c:v>
                </c:pt>
                <c:pt idx="6">
                  <c:v>7.5523809523809519E-3</c:v>
                </c:pt>
                <c:pt idx="7">
                  <c:v>1.6073015873015874E-2</c:v>
                </c:pt>
                <c:pt idx="8">
                  <c:v>1.8784126984126983E-2</c:v>
                </c:pt>
                <c:pt idx="9">
                  <c:v>2.3819047619047618E-2</c:v>
                </c:pt>
                <c:pt idx="10">
                  <c:v>2.7740476190476187E-2</c:v>
                </c:pt>
                <c:pt idx="11">
                  <c:v>3.2436507936507937E-2</c:v>
                </c:pt>
                <c:pt idx="12">
                  <c:v>3.5776984126984122E-2</c:v>
                </c:pt>
                <c:pt idx="13">
                  <c:v>3.771349206349206E-2</c:v>
                </c:pt>
                <c:pt idx="14">
                  <c:v>4.4588095238095246E-2</c:v>
                </c:pt>
                <c:pt idx="15">
                  <c:v>5.1317460317460317E-2</c:v>
                </c:pt>
                <c:pt idx="16">
                  <c:v>5.1995238095238094E-2</c:v>
                </c:pt>
                <c:pt idx="17">
                  <c:v>4.1344444444444448E-2</c:v>
                </c:pt>
                <c:pt idx="18">
                  <c:v>2.9580158730158734E-2</c:v>
                </c:pt>
                <c:pt idx="19">
                  <c:v>1.951031746031746E-2</c:v>
                </c:pt>
                <c:pt idx="20">
                  <c:v>1.4184920634920634E-2</c:v>
                </c:pt>
                <c:pt idx="21">
                  <c:v>1.2006349206349206E-2</c:v>
                </c:pt>
                <c:pt idx="22">
                  <c:v>8.9079365079365071E-3</c:v>
                </c:pt>
                <c:pt idx="23">
                  <c:v>4.1634920634920636E-3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C-4B96-AB81-BCC3336ED116}"/>
            </c:ext>
          </c:extLst>
        </c:ser>
        <c:ser>
          <c:idx val="1"/>
          <c:order val="1"/>
          <c:tx>
            <c:strRef>
              <c:f>'PCS 38'!$C$4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38'!$C$5:$C$28</c:f>
              <c:numCache>
                <c:formatCode>0.00%</c:formatCode>
                <c:ptCount val="24"/>
                <c:pt idx="0">
                  <c:v>1.2896825396825397E-3</c:v>
                </c:pt>
                <c:pt idx="1">
                  <c:v>7.7380952380952384E-4</c:v>
                </c:pt>
                <c:pt idx="2">
                  <c:v>7.7380952380952384E-4</c:v>
                </c:pt>
                <c:pt idx="3">
                  <c:v>7.2222222222222219E-4</c:v>
                </c:pt>
                <c:pt idx="4">
                  <c:v>2.6825396825396822E-3</c:v>
                </c:pt>
                <c:pt idx="5">
                  <c:v>1.1503968253968253E-2</c:v>
                </c:pt>
                <c:pt idx="6">
                  <c:v>3.7246031746031749E-2</c:v>
                </c:pt>
                <c:pt idx="7">
                  <c:v>4.725396825396825E-2</c:v>
                </c:pt>
                <c:pt idx="8">
                  <c:v>4.5448412698412696E-2</c:v>
                </c:pt>
                <c:pt idx="9">
                  <c:v>4.0805555555555553E-2</c:v>
                </c:pt>
                <c:pt idx="10">
                  <c:v>3.7710317460317458E-2</c:v>
                </c:pt>
                <c:pt idx="11">
                  <c:v>3.7503968253968255E-2</c:v>
                </c:pt>
                <c:pt idx="12">
                  <c:v>3.6523809523809521E-2</c:v>
                </c:pt>
                <c:pt idx="13">
                  <c:v>3.3841269841269846E-2</c:v>
                </c:pt>
                <c:pt idx="14">
                  <c:v>3.2293650793650798E-2</c:v>
                </c:pt>
                <c:pt idx="15">
                  <c:v>2.955952380952381E-2</c:v>
                </c:pt>
                <c:pt idx="16">
                  <c:v>2.734126984126984E-2</c:v>
                </c:pt>
                <c:pt idx="17">
                  <c:v>2.4400793650793649E-2</c:v>
                </c:pt>
                <c:pt idx="18">
                  <c:v>1.9861111111111111E-2</c:v>
                </c:pt>
                <c:pt idx="19">
                  <c:v>1.496031746031746E-2</c:v>
                </c:pt>
                <c:pt idx="20">
                  <c:v>1.0936507936507937E-2</c:v>
                </c:pt>
                <c:pt idx="21">
                  <c:v>1.0007936507936509E-2</c:v>
                </c:pt>
                <c:pt idx="22">
                  <c:v>7.6865079365079358E-3</c:v>
                </c:pt>
                <c:pt idx="23">
                  <c:v>4.7976190476190471E-3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C-4B96-AB81-BCC3336ED116}"/>
            </c:ext>
          </c:extLst>
        </c:ser>
        <c:ser>
          <c:idx val="2"/>
          <c:order val="2"/>
          <c:tx>
            <c:strRef>
              <c:f>'PCS 38'!$D$4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38'!$D$5:$D$28</c:f>
              <c:numCache>
                <c:formatCode>0.00%</c:formatCode>
                <c:ptCount val="24"/>
                <c:pt idx="0">
                  <c:v>2.7000000000000001E-3</c:v>
                </c:pt>
                <c:pt idx="1">
                  <c:v>1.6000000000000001E-3</c:v>
                </c:pt>
                <c:pt idx="2">
                  <c:v>1.2999999999999999E-3</c:v>
                </c:pt>
                <c:pt idx="3">
                  <c:v>1.2999999999999999E-3</c:v>
                </c:pt>
                <c:pt idx="4">
                  <c:v>3.7000000000000002E-3</c:v>
                </c:pt>
                <c:pt idx="5">
                  <c:v>1.38E-2</c:v>
                </c:pt>
                <c:pt idx="6">
                  <c:v>4.4900000000000002E-2</c:v>
                </c:pt>
                <c:pt idx="7">
                  <c:v>6.3500000000000001E-2</c:v>
                </c:pt>
                <c:pt idx="8">
                  <c:v>6.4299999999999996E-2</c:v>
                </c:pt>
                <c:pt idx="9">
                  <c:v>6.4699999999999994E-2</c:v>
                </c:pt>
                <c:pt idx="10">
                  <c:v>6.5500000000000003E-2</c:v>
                </c:pt>
                <c:pt idx="11">
                  <c:v>6.9900000000000004E-2</c:v>
                </c:pt>
                <c:pt idx="12">
                  <c:v>7.2300000000000003E-2</c:v>
                </c:pt>
                <c:pt idx="13">
                  <c:v>7.1499999999999994E-2</c:v>
                </c:pt>
                <c:pt idx="14">
                  <c:v>7.6799999999999993E-2</c:v>
                </c:pt>
                <c:pt idx="15">
                  <c:v>8.0699999999999994E-2</c:v>
                </c:pt>
                <c:pt idx="16">
                  <c:v>7.9200000000000007E-2</c:v>
                </c:pt>
                <c:pt idx="17">
                  <c:v>6.5600000000000006E-2</c:v>
                </c:pt>
                <c:pt idx="18">
                  <c:v>4.9399999999999999E-2</c:v>
                </c:pt>
                <c:pt idx="19">
                  <c:v>3.4500000000000003E-2</c:v>
                </c:pt>
                <c:pt idx="20">
                  <c:v>2.5100000000000001E-2</c:v>
                </c:pt>
                <c:pt idx="21">
                  <c:v>2.1999999999999999E-2</c:v>
                </c:pt>
                <c:pt idx="22">
                  <c:v>1.66E-2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C-4B96-AB81-BCC3336E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A05-483F-8868-099E02E9E15F}"/>
            </c:ext>
          </c:extLst>
        </c:ser>
        <c:ser>
          <c:idx val="1"/>
          <c:order val="1"/>
          <c:tx>
            <c:strRef>
              <c:f>'PCS 38'!$H$4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1.07</c:v>
                </c:pt>
                <c:pt idx="2">
                  <c:v>1.1100000000000001</c:v>
                </c:pt>
                <c:pt idx="3">
                  <c:v>1.08</c:v>
                </c:pt>
                <c:pt idx="4">
                  <c:v>1.02</c:v>
                </c:pt>
                <c:pt idx="5">
                  <c:v>1.07</c:v>
                </c:pt>
                <c:pt idx="6">
                  <c:v>0.94</c:v>
                </c:pt>
                <c:pt idx="7">
                  <c:v>0.92</c:v>
                </c:pt>
                <c:pt idx="8">
                  <c:v>0.88</c:v>
                </c:pt>
                <c:pt idx="9">
                  <c:v>0.95</c:v>
                </c:pt>
                <c:pt idx="10">
                  <c:v>0.97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5-483F-8868-099E02E9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39'!$B$5:$B$28</c:f>
              <c:numCache>
                <c:formatCode>0.00%</c:formatCode>
                <c:ptCount val="24"/>
                <c:pt idx="0">
                  <c:v>1.7228699551569504E-3</c:v>
                </c:pt>
                <c:pt idx="1">
                  <c:v>1.114798206278027E-3</c:v>
                </c:pt>
                <c:pt idx="2">
                  <c:v>9.6278026905829593E-4</c:v>
                </c:pt>
                <c:pt idx="3">
                  <c:v>1.2161434977578474E-3</c:v>
                </c:pt>
                <c:pt idx="4">
                  <c:v>2.3816143497757849E-3</c:v>
                </c:pt>
                <c:pt idx="5">
                  <c:v>6.6887892376681609E-3</c:v>
                </c:pt>
                <c:pt idx="6">
                  <c:v>2.1991928251121076E-2</c:v>
                </c:pt>
                <c:pt idx="7">
                  <c:v>3.5217488789237666E-2</c:v>
                </c:pt>
                <c:pt idx="8">
                  <c:v>3.0859641255605384E-2</c:v>
                </c:pt>
                <c:pt idx="9">
                  <c:v>3.2126457399103137E-2</c:v>
                </c:pt>
                <c:pt idx="10">
                  <c:v>3.4052017937219729E-2</c:v>
                </c:pt>
                <c:pt idx="11">
                  <c:v>3.5369506726457396E-2</c:v>
                </c:pt>
                <c:pt idx="12">
                  <c:v>3.6230941704035874E-2</c:v>
                </c:pt>
                <c:pt idx="13">
                  <c:v>3.4964125560538122E-2</c:v>
                </c:pt>
                <c:pt idx="14">
                  <c:v>3.9372645739910318E-2</c:v>
                </c:pt>
                <c:pt idx="15">
                  <c:v>3.770044843049327E-2</c:v>
                </c:pt>
                <c:pt idx="16">
                  <c:v>4.0892825112107622E-2</c:v>
                </c:pt>
                <c:pt idx="17">
                  <c:v>3.572421524663677E-2</c:v>
                </c:pt>
                <c:pt idx="18">
                  <c:v>2.7717937219730943E-2</c:v>
                </c:pt>
                <c:pt idx="19">
                  <c:v>1.8242152466367709E-2</c:v>
                </c:pt>
                <c:pt idx="20">
                  <c:v>1.3529596412556055E-2</c:v>
                </c:pt>
                <c:pt idx="21">
                  <c:v>9.4757847533632287E-3</c:v>
                </c:pt>
                <c:pt idx="22">
                  <c:v>6.1313901345291478E-3</c:v>
                </c:pt>
                <c:pt idx="23">
                  <c:v>3.1417040358744396E-3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7-4C01-B2C0-979399C35E70}"/>
            </c:ext>
          </c:extLst>
        </c:ser>
        <c:ser>
          <c:idx val="1"/>
          <c:order val="1"/>
          <c:tx>
            <c:strRef>
              <c:f>'PCS 39'!$C$4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39'!$C$5:$C$28</c:f>
              <c:numCache>
                <c:formatCode>0.00%</c:formatCode>
                <c:ptCount val="24"/>
                <c:pt idx="0">
                  <c:v>2.4663677130044841E-3</c:v>
                </c:pt>
                <c:pt idx="1">
                  <c:v>1.6771300448430492E-3</c:v>
                </c:pt>
                <c:pt idx="2">
                  <c:v>1.2331838565022421E-3</c:v>
                </c:pt>
                <c:pt idx="3">
                  <c:v>1.0852017937219732E-3</c:v>
                </c:pt>
                <c:pt idx="4">
                  <c:v>1.0852017937219732E-3</c:v>
                </c:pt>
                <c:pt idx="5">
                  <c:v>3.5022421524663681E-3</c:v>
                </c:pt>
                <c:pt idx="6">
                  <c:v>1.2973094170403588E-2</c:v>
                </c:pt>
                <c:pt idx="7">
                  <c:v>3.0484304932735424E-2</c:v>
                </c:pt>
                <c:pt idx="8">
                  <c:v>2.7623318385650224E-2</c:v>
                </c:pt>
                <c:pt idx="9">
                  <c:v>3.0286995515695071E-2</c:v>
                </c:pt>
                <c:pt idx="10">
                  <c:v>3.1569506726457398E-2</c:v>
                </c:pt>
                <c:pt idx="11">
                  <c:v>3.4578475336322863E-2</c:v>
                </c:pt>
                <c:pt idx="12">
                  <c:v>3.5713004484304936E-2</c:v>
                </c:pt>
                <c:pt idx="13">
                  <c:v>3.6798206278026907E-2</c:v>
                </c:pt>
                <c:pt idx="14">
                  <c:v>3.6896860986547091E-2</c:v>
                </c:pt>
                <c:pt idx="15">
                  <c:v>3.8426008968609864E-2</c:v>
                </c:pt>
                <c:pt idx="16">
                  <c:v>4.0547085201793717E-2</c:v>
                </c:pt>
                <c:pt idx="17">
                  <c:v>3.6452914798206275E-2</c:v>
                </c:pt>
                <c:pt idx="18">
                  <c:v>2.7278026905829599E-2</c:v>
                </c:pt>
                <c:pt idx="19">
                  <c:v>2.3923766816143499E-2</c:v>
                </c:pt>
                <c:pt idx="20">
                  <c:v>1.5538116591928251E-2</c:v>
                </c:pt>
                <c:pt idx="21">
                  <c:v>1.0802690582959641E-2</c:v>
                </c:pt>
                <c:pt idx="22">
                  <c:v>7.4977578475336317E-3</c:v>
                </c:pt>
                <c:pt idx="23">
                  <c:v>4.7847533632286998E-3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7-4C01-B2C0-979399C35E70}"/>
            </c:ext>
          </c:extLst>
        </c:ser>
        <c:ser>
          <c:idx val="2"/>
          <c:order val="2"/>
          <c:tx>
            <c:strRef>
              <c:f>'PCS 39'!$D$4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39'!$D$5:$D$28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2.8E-3</c:v>
                </c:pt>
                <c:pt idx="2">
                  <c:v>2.2000000000000001E-3</c:v>
                </c:pt>
                <c:pt idx="3">
                  <c:v>2.3E-3</c:v>
                </c:pt>
                <c:pt idx="4">
                  <c:v>3.5000000000000001E-3</c:v>
                </c:pt>
                <c:pt idx="5">
                  <c:v>1.0200000000000001E-2</c:v>
                </c:pt>
                <c:pt idx="6">
                  <c:v>3.5000000000000003E-2</c:v>
                </c:pt>
                <c:pt idx="7">
                  <c:v>6.5699999999999995E-2</c:v>
                </c:pt>
                <c:pt idx="8">
                  <c:v>5.8500000000000003E-2</c:v>
                </c:pt>
                <c:pt idx="9">
                  <c:v>6.2399999999999997E-2</c:v>
                </c:pt>
                <c:pt idx="10">
                  <c:v>6.5600000000000006E-2</c:v>
                </c:pt>
                <c:pt idx="11">
                  <c:v>6.9900000000000004E-2</c:v>
                </c:pt>
                <c:pt idx="12">
                  <c:v>7.1900000000000006E-2</c:v>
                </c:pt>
                <c:pt idx="13">
                  <c:v>7.1800000000000003E-2</c:v>
                </c:pt>
                <c:pt idx="14">
                  <c:v>7.6300000000000007E-2</c:v>
                </c:pt>
                <c:pt idx="15">
                  <c:v>7.6100000000000001E-2</c:v>
                </c:pt>
                <c:pt idx="16">
                  <c:v>8.14E-2</c:v>
                </c:pt>
                <c:pt idx="17">
                  <c:v>7.22E-2</c:v>
                </c:pt>
                <c:pt idx="18">
                  <c:v>5.5E-2</c:v>
                </c:pt>
                <c:pt idx="19">
                  <c:v>4.2099999999999999E-2</c:v>
                </c:pt>
                <c:pt idx="20">
                  <c:v>2.9000000000000001E-2</c:v>
                </c:pt>
                <c:pt idx="21">
                  <c:v>2.0299999999999999E-2</c:v>
                </c:pt>
                <c:pt idx="22">
                  <c:v>1.37E-2</c:v>
                </c:pt>
                <c:pt idx="23">
                  <c:v>7.9000000000000008E-3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7-4C01-B2C0-979399C35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476-419F-B3DF-E45B50FF4DFD}"/>
            </c:ext>
          </c:extLst>
        </c:ser>
        <c:ser>
          <c:idx val="1"/>
          <c:order val="1"/>
          <c:tx>
            <c:strRef>
              <c:f>'PCS 39'!$H$4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39'!$H$5:$H$16</c:f>
              <c:numCache>
                <c:formatCode>General</c:formatCode>
                <c:ptCount val="12"/>
                <c:pt idx="0">
                  <c:v>1.1299999999999999</c:v>
                </c:pt>
                <c:pt idx="1">
                  <c:v>1.22</c:v>
                </c:pt>
                <c:pt idx="2">
                  <c:v>1.19</c:v>
                </c:pt>
                <c:pt idx="3">
                  <c:v>1.08</c:v>
                </c:pt>
                <c:pt idx="4">
                  <c:v>1</c:v>
                </c:pt>
                <c:pt idx="5">
                  <c:v>0.9</c:v>
                </c:pt>
                <c:pt idx="6">
                  <c:v>0.82</c:v>
                </c:pt>
                <c:pt idx="7">
                  <c:v>0.88</c:v>
                </c:pt>
                <c:pt idx="8">
                  <c:v>0.9</c:v>
                </c:pt>
                <c:pt idx="9">
                  <c:v>0.96</c:v>
                </c:pt>
                <c:pt idx="10">
                  <c:v>0.96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6-419F-B3DF-E45B50FF4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40'!$B$4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40'!$B$5:$B$28</c:f>
              <c:numCache>
                <c:formatCode>0.00%</c:formatCode>
                <c:ptCount val="24"/>
                <c:pt idx="0">
                  <c:v>3.4126984126984128E-3</c:v>
                </c:pt>
                <c:pt idx="1">
                  <c:v>2.0963718820861676E-3</c:v>
                </c:pt>
                <c:pt idx="2">
                  <c:v>1.852607709750567E-3</c:v>
                </c:pt>
                <c:pt idx="3">
                  <c:v>1.5600907029478456E-3</c:v>
                </c:pt>
                <c:pt idx="4">
                  <c:v>1.657596371882086E-3</c:v>
                </c:pt>
                <c:pt idx="5">
                  <c:v>3.7539682539682543E-3</c:v>
                </c:pt>
                <c:pt idx="6">
                  <c:v>1.08718820861678E-2</c:v>
                </c:pt>
                <c:pt idx="7">
                  <c:v>1.9647392290249435E-2</c:v>
                </c:pt>
                <c:pt idx="8">
                  <c:v>2.3450113378684804E-2</c:v>
                </c:pt>
                <c:pt idx="9">
                  <c:v>2.7447845804988664E-2</c:v>
                </c:pt>
                <c:pt idx="10">
                  <c:v>3.1396825396825395E-2</c:v>
                </c:pt>
                <c:pt idx="11">
                  <c:v>3.4419501133786848E-2</c:v>
                </c:pt>
                <c:pt idx="12">
                  <c:v>3.6077097505668933E-2</c:v>
                </c:pt>
                <c:pt idx="13">
                  <c:v>3.6272108843537411E-2</c:v>
                </c:pt>
                <c:pt idx="14">
                  <c:v>3.6954648526077098E-2</c:v>
                </c:pt>
                <c:pt idx="15">
                  <c:v>3.8758503401360542E-2</c:v>
                </c:pt>
                <c:pt idx="16">
                  <c:v>3.861224489795919E-2</c:v>
                </c:pt>
                <c:pt idx="17">
                  <c:v>3.8563492063492064E-2</c:v>
                </c:pt>
                <c:pt idx="18">
                  <c:v>3.008049886621315E-2</c:v>
                </c:pt>
                <c:pt idx="19">
                  <c:v>2.3157596371882087E-2</c:v>
                </c:pt>
                <c:pt idx="20">
                  <c:v>1.8233560090702948E-2</c:v>
                </c:pt>
                <c:pt idx="21">
                  <c:v>1.4138321995464852E-2</c:v>
                </c:pt>
                <c:pt idx="22">
                  <c:v>9.3605442176870734E-3</c:v>
                </c:pt>
                <c:pt idx="23">
                  <c:v>5.8015873015873024E-3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0-4532-B30F-CAB51965566E}"/>
            </c:ext>
          </c:extLst>
        </c:ser>
        <c:ser>
          <c:idx val="1"/>
          <c:order val="1"/>
          <c:tx>
            <c:strRef>
              <c:f>'PCS 40'!$C$4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40'!$C$5:$C$28</c:f>
              <c:numCache>
                <c:formatCode>0.00%</c:formatCode>
                <c:ptCount val="24"/>
                <c:pt idx="0">
                  <c:v>3.0235827664399093E-3</c:v>
                </c:pt>
                <c:pt idx="1">
                  <c:v>1.8448979591836735E-3</c:v>
                </c:pt>
                <c:pt idx="2">
                  <c:v>1.5886621315192744E-3</c:v>
                </c:pt>
                <c:pt idx="3">
                  <c:v>1.6399092970521543E-3</c:v>
                </c:pt>
                <c:pt idx="4">
                  <c:v>2.4598639455782312E-3</c:v>
                </c:pt>
                <c:pt idx="5">
                  <c:v>6.3034013605442179E-3</c:v>
                </c:pt>
                <c:pt idx="6">
                  <c:v>1.7782766439909298E-2</c:v>
                </c:pt>
                <c:pt idx="7">
                  <c:v>2.7519727891156458E-2</c:v>
                </c:pt>
                <c:pt idx="8">
                  <c:v>3.079954648526077E-2</c:v>
                </c:pt>
                <c:pt idx="9">
                  <c:v>3.2490702947845805E-2</c:v>
                </c:pt>
                <c:pt idx="10">
                  <c:v>3.5309297052154194E-2</c:v>
                </c:pt>
                <c:pt idx="11">
                  <c:v>3.7000453514739233E-2</c:v>
                </c:pt>
                <c:pt idx="12">
                  <c:v>3.7717913832199544E-2</c:v>
                </c:pt>
                <c:pt idx="13">
                  <c:v>3.6795464852607714E-2</c:v>
                </c:pt>
                <c:pt idx="14">
                  <c:v>3.664172335600907E-2</c:v>
                </c:pt>
                <c:pt idx="15">
                  <c:v>3.6129251700680272E-2</c:v>
                </c:pt>
                <c:pt idx="16">
                  <c:v>3.5873015873015876E-2</c:v>
                </c:pt>
                <c:pt idx="17">
                  <c:v>3.3925623582766434E-2</c:v>
                </c:pt>
                <c:pt idx="18">
                  <c:v>2.9415873015873017E-2</c:v>
                </c:pt>
                <c:pt idx="19">
                  <c:v>2.3624943310657599E-2</c:v>
                </c:pt>
                <c:pt idx="20">
                  <c:v>1.7731519274376415E-2</c:v>
                </c:pt>
                <c:pt idx="21">
                  <c:v>1.3016780045351473E-2</c:v>
                </c:pt>
                <c:pt idx="22">
                  <c:v>8.6095238095238082E-3</c:v>
                </c:pt>
                <c:pt idx="23">
                  <c:v>5.2784580498866215E-3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0-4532-B30F-CAB51965566E}"/>
            </c:ext>
          </c:extLst>
        </c:ser>
        <c:ser>
          <c:idx val="2"/>
          <c:order val="2"/>
          <c:tx>
            <c:strRef>
              <c:f>'PCS 40'!$D$4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40'!$D$5:$D$28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4.0000000000000001E-3</c:v>
                </c:pt>
                <c:pt idx="2">
                  <c:v>3.5000000000000001E-3</c:v>
                </c:pt>
                <c:pt idx="3">
                  <c:v>3.2000000000000002E-3</c:v>
                </c:pt>
                <c:pt idx="4">
                  <c:v>4.1999999999999997E-3</c:v>
                </c:pt>
                <c:pt idx="5">
                  <c:v>0.01</c:v>
                </c:pt>
                <c:pt idx="6">
                  <c:v>2.86E-2</c:v>
                </c:pt>
                <c:pt idx="7">
                  <c:v>4.7199999999999999E-2</c:v>
                </c:pt>
                <c:pt idx="8">
                  <c:v>5.4199999999999998E-2</c:v>
                </c:pt>
                <c:pt idx="9">
                  <c:v>5.9900000000000002E-2</c:v>
                </c:pt>
                <c:pt idx="10">
                  <c:v>6.6699999999999995E-2</c:v>
                </c:pt>
                <c:pt idx="11">
                  <c:v>7.1400000000000005E-2</c:v>
                </c:pt>
                <c:pt idx="12">
                  <c:v>7.3800000000000004E-2</c:v>
                </c:pt>
                <c:pt idx="13">
                  <c:v>7.3099999999999998E-2</c:v>
                </c:pt>
                <c:pt idx="14">
                  <c:v>7.3599999999999999E-2</c:v>
                </c:pt>
                <c:pt idx="15">
                  <c:v>7.4899999999999994E-2</c:v>
                </c:pt>
                <c:pt idx="16">
                  <c:v>7.4499999999999997E-2</c:v>
                </c:pt>
                <c:pt idx="17">
                  <c:v>7.2499999999999995E-2</c:v>
                </c:pt>
                <c:pt idx="18">
                  <c:v>5.9499999999999997E-2</c:v>
                </c:pt>
                <c:pt idx="19">
                  <c:v>4.6800000000000001E-2</c:v>
                </c:pt>
                <c:pt idx="20">
                  <c:v>3.5999999999999997E-2</c:v>
                </c:pt>
                <c:pt idx="21">
                  <c:v>2.7099999999999999E-2</c:v>
                </c:pt>
                <c:pt idx="22">
                  <c:v>1.7999999999999999E-2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0-4532-B30F-CAB51965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5'!$B$5:$B$28</c:f>
              <c:numCache>
                <c:formatCode>0.00%</c:formatCode>
                <c:ptCount val="24"/>
                <c:pt idx="0">
                  <c:v>3.2831632653061221E-3</c:v>
                </c:pt>
                <c:pt idx="1">
                  <c:v>2.0892857142857141E-3</c:v>
                </c:pt>
                <c:pt idx="2">
                  <c:v>1.7908163265306124E-3</c:v>
                </c:pt>
                <c:pt idx="3">
                  <c:v>1.840561224489796E-3</c:v>
                </c:pt>
                <c:pt idx="4">
                  <c:v>3.0841836734693874E-3</c:v>
                </c:pt>
                <c:pt idx="5">
                  <c:v>7.1135204081632661E-3</c:v>
                </c:pt>
                <c:pt idx="6">
                  <c:v>1.6067602040816326E-2</c:v>
                </c:pt>
                <c:pt idx="7">
                  <c:v>2.0295918367346941E-2</c:v>
                </c:pt>
                <c:pt idx="8">
                  <c:v>2.2783163265306123E-2</c:v>
                </c:pt>
                <c:pt idx="9">
                  <c:v>2.4176020408163263E-2</c:v>
                </c:pt>
                <c:pt idx="10">
                  <c:v>2.6862244897959183E-2</c:v>
                </c:pt>
                <c:pt idx="11">
                  <c:v>2.9747448979591834E-2</c:v>
                </c:pt>
                <c:pt idx="12">
                  <c:v>3.2284438775510203E-2</c:v>
                </c:pt>
                <c:pt idx="13">
                  <c:v>3.3329081632653058E-2</c:v>
                </c:pt>
                <c:pt idx="14">
                  <c:v>3.5716836734693884E-2</c:v>
                </c:pt>
                <c:pt idx="15">
                  <c:v>4.0840561224489799E-2</c:v>
                </c:pt>
                <c:pt idx="16">
                  <c:v>4.5616071428571429E-2</c:v>
                </c:pt>
                <c:pt idx="17">
                  <c:v>4.6809948979591835E-2</c:v>
                </c:pt>
                <c:pt idx="18">
                  <c:v>3.3279336734693875E-2</c:v>
                </c:pt>
                <c:pt idx="19">
                  <c:v>2.3827806122448978E-2</c:v>
                </c:pt>
                <c:pt idx="20">
                  <c:v>1.8355867346938778E-2</c:v>
                </c:pt>
                <c:pt idx="21">
                  <c:v>1.3580357142857144E-2</c:v>
                </c:pt>
                <c:pt idx="22">
                  <c:v>9.0535714285714299E-3</c:v>
                </c:pt>
                <c:pt idx="23">
                  <c:v>5.6709183673469389E-3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D-4F7C-9341-A2B2FA232115}"/>
            </c:ext>
          </c:extLst>
        </c:ser>
        <c:ser>
          <c:idx val="1"/>
          <c:order val="1"/>
          <c:tx>
            <c:strRef>
              <c:f>'PCS 5'!$C$4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5'!$C$5:$C$28</c:f>
              <c:numCache>
                <c:formatCode>0.00%</c:formatCode>
                <c:ptCount val="24"/>
                <c:pt idx="0">
                  <c:v>2.613265306122449E-3</c:v>
                </c:pt>
                <c:pt idx="1">
                  <c:v>1.9096938775510204E-3</c:v>
                </c:pt>
                <c:pt idx="2">
                  <c:v>1.8091836734693877E-3</c:v>
                </c:pt>
                <c:pt idx="3">
                  <c:v>2.5127551020408165E-3</c:v>
                </c:pt>
                <c:pt idx="4">
                  <c:v>5.8798469387755107E-3</c:v>
                </c:pt>
                <c:pt idx="5">
                  <c:v>1.6986224489795917E-2</c:v>
                </c:pt>
                <c:pt idx="6">
                  <c:v>3.5480102040816322E-2</c:v>
                </c:pt>
                <c:pt idx="7">
                  <c:v>4.0254336734693877E-2</c:v>
                </c:pt>
                <c:pt idx="8">
                  <c:v>3.3570408163265307E-2</c:v>
                </c:pt>
                <c:pt idx="9">
                  <c:v>3.1811479591836736E-2</c:v>
                </c:pt>
                <c:pt idx="10">
                  <c:v>3.216326530612245E-2</c:v>
                </c:pt>
                <c:pt idx="11">
                  <c:v>3.1911989795918368E-2</c:v>
                </c:pt>
                <c:pt idx="12">
                  <c:v>3.3218622448979593E-2</c:v>
                </c:pt>
                <c:pt idx="13">
                  <c:v>3.2464795918367352E-2</c:v>
                </c:pt>
                <c:pt idx="14">
                  <c:v>3.2314030612244894E-2</c:v>
                </c:pt>
                <c:pt idx="15">
                  <c:v>3.1107908163265301E-2</c:v>
                </c:pt>
                <c:pt idx="16">
                  <c:v>3.0856632653061229E-2</c:v>
                </c:pt>
                <c:pt idx="17">
                  <c:v>3.0454591836734692E-2</c:v>
                </c:pt>
                <c:pt idx="18">
                  <c:v>2.447423469387755E-2</c:v>
                </c:pt>
                <c:pt idx="19">
                  <c:v>1.7539030612244898E-2</c:v>
                </c:pt>
                <c:pt idx="20">
                  <c:v>1.3016071428571427E-2</c:v>
                </c:pt>
                <c:pt idx="21">
                  <c:v>9.6489795918367326E-3</c:v>
                </c:pt>
                <c:pt idx="22">
                  <c:v>6.6336734693877557E-3</c:v>
                </c:pt>
                <c:pt idx="23">
                  <c:v>4.0204081632653063E-3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D-4F7C-9341-A2B2FA232115}"/>
            </c:ext>
          </c:extLst>
        </c:ser>
        <c:ser>
          <c:idx val="2"/>
          <c:order val="2"/>
          <c:tx>
            <c:strRef>
              <c:f>'PCS 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5'!$D$5:$D$28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4.0000000000000001E-3</c:v>
                </c:pt>
                <c:pt idx="2">
                  <c:v>3.5999999999999999E-3</c:v>
                </c:pt>
                <c:pt idx="3">
                  <c:v>4.4000000000000003E-3</c:v>
                </c:pt>
                <c:pt idx="4">
                  <c:v>8.8999999999999999E-3</c:v>
                </c:pt>
                <c:pt idx="5">
                  <c:v>2.41E-2</c:v>
                </c:pt>
                <c:pt idx="6">
                  <c:v>5.16E-2</c:v>
                </c:pt>
                <c:pt idx="7">
                  <c:v>6.0600000000000001E-2</c:v>
                </c:pt>
                <c:pt idx="8">
                  <c:v>5.6399999999999999E-2</c:v>
                </c:pt>
                <c:pt idx="9">
                  <c:v>5.6000000000000001E-2</c:v>
                </c:pt>
                <c:pt idx="10">
                  <c:v>5.8999999999999997E-2</c:v>
                </c:pt>
                <c:pt idx="11">
                  <c:v>6.1699999999999998E-2</c:v>
                </c:pt>
                <c:pt idx="12">
                  <c:v>6.5500000000000003E-2</c:v>
                </c:pt>
                <c:pt idx="13">
                  <c:v>6.5799999999999997E-2</c:v>
                </c:pt>
                <c:pt idx="14">
                  <c:v>6.8000000000000005E-2</c:v>
                </c:pt>
                <c:pt idx="15">
                  <c:v>7.1999999999999995E-2</c:v>
                </c:pt>
                <c:pt idx="16">
                  <c:v>7.6399999999999996E-2</c:v>
                </c:pt>
                <c:pt idx="17">
                  <c:v>7.7200000000000005E-2</c:v>
                </c:pt>
                <c:pt idx="18">
                  <c:v>5.7700000000000001E-2</c:v>
                </c:pt>
                <c:pt idx="19">
                  <c:v>4.1300000000000003E-2</c:v>
                </c:pt>
                <c:pt idx="20">
                  <c:v>3.1300000000000001E-2</c:v>
                </c:pt>
                <c:pt idx="21">
                  <c:v>2.3199999999999998E-2</c:v>
                </c:pt>
                <c:pt idx="22">
                  <c:v>1.5699999999999999E-2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D-4F7C-9341-A2B2FA232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27E-44AB-B848-813EF4CB762C}"/>
            </c:ext>
          </c:extLst>
        </c:ser>
        <c:ser>
          <c:idx val="1"/>
          <c:order val="1"/>
          <c:tx>
            <c:strRef>
              <c:f>'PCS 40'!$H$4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1.02</c:v>
                </c:pt>
                <c:pt idx="4">
                  <c:v>0.99</c:v>
                </c:pt>
                <c:pt idx="5">
                  <c:v>0.99</c:v>
                </c:pt>
                <c:pt idx="6">
                  <c:v>0.96</c:v>
                </c:pt>
                <c:pt idx="7">
                  <c:v>0.95</c:v>
                </c:pt>
                <c:pt idx="8">
                  <c:v>0.96</c:v>
                </c:pt>
                <c:pt idx="9">
                  <c:v>0.98</c:v>
                </c:pt>
                <c:pt idx="10">
                  <c:v>0.97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E-44AB-B848-813EF4CB7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41'!$B$5:$B$28</c:f>
              <c:numCache>
                <c:formatCode>0.00%</c:formatCode>
                <c:ptCount val="24"/>
                <c:pt idx="0">
                  <c:v>4.2979683972911966E-3</c:v>
                </c:pt>
                <c:pt idx="1">
                  <c:v>2.8821670428893905E-3</c:v>
                </c:pt>
                <c:pt idx="2">
                  <c:v>2.4776523702031601E-3</c:v>
                </c:pt>
                <c:pt idx="3">
                  <c:v>2.0225733634311512E-3</c:v>
                </c:pt>
                <c:pt idx="4">
                  <c:v>3.0338600451467268E-3</c:v>
                </c:pt>
                <c:pt idx="5">
                  <c:v>7.5340857787810382E-3</c:v>
                </c:pt>
                <c:pt idx="6">
                  <c:v>2.0630248306997744E-2</c:v>
                </c:pt>
                <c:pt idx="7">
                  <c:v>2.5079909706546274E-2</c:v>
                </c:pt>
                <c:pt idx="8">
                  <c:v>2.5079909706546274E-2</c:v>
                </c:pt>
                <c:pt idx="9">
                  <c:v>2.4928216704288939E-2</c:v>
                </c:pt>
                <c:pt idx="10">
                  <c:v>2.5332731376975171E-2</c:v>
                </c:pt>
                <c:pt idx="11">
                  <c:v>2.710248306997743E-2</c:v>
                </c:pt>
                <c:pt idx="12">
                  <c:v>2.9883521444695259E-2</c:v>
                </c:pt>
                <c:pt idx="13">
                  <c:v>3.0743115124153501E-2</c:v>
                </c:pt>
                <c:pt idx="14">
                  <c:v>3.3979232505643338E-2</c:v>
                </c:pt>
                <c:pt idx="15">
                  <c:v>4.0400902934537249E-2</c:v>
                </c:pt>
                <c:pt idx="16">
                  <c:v>4.6974266365688487E-2</c:v>
                </c:pt>
                <c:pt idx="17">
                  <c:v>4.8390067720090288E-2</c:v>
                </c:pt>
                <c:pt idx="18">
                  <c:v>3.236117381489842E-2</c:v>
                </c:pt>
                <c:pt idx="19">
                  <c:v>2.341128668171558E-2</c:v>
                </c:pt>
                <c:pt idx="20">
                  <c:v>1.7798645598194131E-2</c:v>
                </c:pt>
                <c:pt idx="21">
                  <c:v>1.40568848758465E-2</c:v>
                </c:pt>
                <c:pt idx="22">
                  <c:v>1.0315124153498872E-2</c:v>
                </c:pt>
                <c:pt idx="23">
                  <c:v>6.927313769751693E-3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2-453B-BB13-BD684CA473D9}"/>
            </c:ext>
          </c:extLst>
        </c:ser>
        <c:ser>
          <c:idx val="1"/>
          <c:order val="1"/>
          <c:tx>
            <c:strRef>
              <c:f>'PCS 41'!$C$4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41'!$C$5:$C$28</c:f>
              <c:numCache>
                <c:formatCode>0.00%</c:formatCode>
                <c:ptCount val="24"/>
                <c:pt idx="0">
                  <c:v>2.9167042889390519E-3</c:v>
                </c:pt>
                <c:pt idx="1">
                  <c:v>2.0268623024830702E-3</c:v>
                </c:pt>
                <c:pt idx="2">
                  <c:v>2.1257336343115125E-3</c:v>
                </c:pt>
                <c:pt idx="3">
                  <c:v>3.2133182844243792E-3</c:v>
                </c:pt>
                <c:pt idx="4">
                  <c:v>6.7726862302483074E-3</c:v>
                </c:pt>
                <c:pt idx="5">
                  <c:v>1.6808126410835216E-2</c:v>
                </c:pt>
                <c:pt idx="6">
                  <c:v>3.7175620767494359E-2</c:v>
                </c:pt>
                <c:pt idx="7">
                  <c:v>4.8990744920993229E-2</c:v>
                </c:pt>
                <c:pt idx="8">
                  <c:v>3.8016027088036114E-2</c:v>
                </c:pt>
                <c:pt idx="9">
                  <c:v>2.9760270880361171E-2</c:v>
                </c:pt>
                <c:pt idx="10">
                  <c:v>2.7980586907449208E-2</c:v>
                </c:pt>
                <c:pt idx="11">
                  <c:v>2.7239051918735893E-2</c:v>
                </c:pt>
                <c:pt idx="12">
                  <c:v>2.8030022573363431E-2</c:v>
                </c:pt>
                <c:pt idx="13">
                  <c:v>2.7782844243792324E-2</c:v>
                </c:pt>
                <c:pt idx="14">
                  <c:v>2.8227765237020315E-2</c:v>
                </c:pt>
                <c:pt idx="15">
                  <c:v>2.9463656884875847E-2</c:v>
                </c:pt>
                <c:pt idx="16">
                  <c:v>2.9908577878103838E-2</c:v>
                </c:pt>
                <c:pt idx="17">
                  <c:v>2.9018735891647857E-2</c:v>
                </c:pt>
                <c:pt idx="18">
                  <c:v>2.4866139954853272E-2</c:v>
                </c:pt>
                <c:pt idx="19">
                  <c:v>1.8044018058690742E-2</c:v>
                </c:pt>
                <c:pt idx="20">
                  <c:v>1.3446501128668171E-2</c:v>
                </c:pt>
                <c:pt idx="21">
                  <c:v>1.0183747178329572E-2</c:v>
                </c:pt>
                <c:pt idx="22">
                  <c:v>7.3164785553047401E-3</c:v>
                </c:pt>
                <c:pt idx="23">
                  <c:v>4.9930022573363431E-3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2-453B-BB13-BD684CA473D9}"/>
            </c:ext>
          </c:extLst>
        </c:ser>
        <c:ser>
          <c:idx val="2"/>
          <c:order val="2"/>
          <c:tx>
            <c:strRef>
              <c:f>'PCS 41'!$D$4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41'!$D$5:$D$28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4.8999999999999998E-3</c:v>
                </c:pt>
                <c:pt idx="2">
                  <c:v>4.5999999999999999E-3</c:v>
                </c:pt>
                <c:pt idx="3">
                  <c:v>5.3E-3</c:v>
                </c:pt>
                <c:pt idx="4">
                  <c:v>9.7999999999999997E-3</c:v>
                </c:pt>
                <c:pt idx="5">
                  <c:v>2.4400000000000002E-2</c:v>
                </c:pt>
                <c:pt idx="6">
                  <c:v>5.79E-2</c:v>
                </c:pt>
                <c:pt idx="7">
                  <c:v>7.4200000000000002E-2</c:v>
                </c:pt>
                <c:pt idx="8">
                  <c:v>6.3100000000000003E-2</c:v>
                </c:pt>
                <c:pt idx="9">
                  <c:v>5.4699999999999999E-2</c:v>
                </c:pt>
                <c:pt idx="10">
                  <c:v>5.33E-2</c:v>
                </c:pt>
                <c:pt idx="11">
                  <c:v>5.4399999999999997E-2</c:v>
                </c:pt>
                <c:pt idx="12">
                  <c:v>5.79E-2</c:v>
                </c:pt>
                <c:pt idx="13">
                  <c:v>5.8500000000000003E-2</c:v>
                </c:pt>
                <c:pt idx="14">
                  <c:v>6.2199999999999998E-2</c:v>
                </c:pt>
                <c:pt idx="15">
                  <c:v>6.9900000000000004E-2</c:v>
                </c:pt>
                <c:pt idx="16">
                  <c:v>7.6899999999999996E-2</c:v>
                </c:pt>
                <c:pt idx="17">
                  <c:v>7.7299999999999994E-2</c:v>
                </c:pt>
                <c:pt idx="18">
                  <c:v>5.7200000000000001E-2</c:v>
                </c:pt>
                <c:pt idx="19">
                  <c:v>4.1399999999999999E-2</c:v>
                </c:pt>
                <c:pt idx="20">
                  <c:v>3.1199999999999999E-2</c:v>
                </c:pt>
                <c:pt idx="21">
                  <c:v>2.4199999999999999E-2</c:v>
                </c:pt>
                <c:pt idx="22">
                  <c:v>1.7600000000000001E-2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2-453B-BB13-BD684CA47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41'!$H$5:$H$16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1.06</c:v>
                </c:pt>
                <c:pt idx="2">
                  <c:v>1.06</c:v>
                </c:pt>
                <c:pt idx="3">
                  <c:v>1.02</c:v>
                </c:pt>
                <c:pt idx="4">
                  <c:v>0.99</c:v>
                </c:pt>
                <c:pt idx="5">
                  <c:v>0.99</c:v>
                </c:pt>
                <c:pt idx="6">
                  <c:v>0.93</c:v>
                </c:pt>
                <c:pt idx="7">
                  <c:v>1</c:v>
                </c:pt>
                <c:pt idx="8">
                  <c:v>0.99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2-41BA-8101-A1F37E171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42'!$B$5:$B$28</c:f>
              <c:numCache>
                <c:formatCode>0.00%</c:formatCode>
                <c:ptCount val="24"/>
                <c:pt idx="0">
                  <c:v>2.8889655172413794E-3</c:v>
                </c:pt>
                <c:pt idx="1">
                  <c:v>2.1055172413793105E-3</c:v>
                </c:pt>
                <c:pt idx="2">
                  <c:v>1.762758620689655E-3</c:v>
                </c:pt>
                <c:pt idx="3">
                  <c:v>1.5179310344827586E-3</c:v>
                </c:pt>
                <c:pt idx="4">
                  <c:v>2.4482758620689654E-3</c:v>
                </c:pt>
                <c:pt idx="5">
                  <c:v>6.8551724137931036E-3</c:v>
                </c:pt>
                <c:pt idx="6">
                  <c:v>1.5766896551724138E-2</c:v>
                </c:pt>
                <c:pt idx="7">
                  <c:v>2.2719999999999997E-2</c:v>
                </c:pt>
                <c:pt idx="8">
                  <c:v>2.5608965517241379E-2</c:v>
                </c:pt>
                <c:pt idx="9">
                  <c:v>2.7126896551724136E-2</c:v>
                </c:pt>
                <c:pt idx="10">
                  <c:v>3.0211724137931037E-2</c:v>
                </c:pt>
                <c:pt idx="11">
                  <c:v>3.2366206896551723E-2</c:v>
                </c:pt>
                <c:pt idx="12">
                  <c:v>3.388413793103448E-2</c:v>
                </c:pt>
                <c:pt idx="13">
                  <c:v>3.4324827586206891E-2</c:v>
                </c:pt>
                <c:pt idx="14">
                  <c:v>3.6332413793103452E-2</c:v>
                </c:pt>
                <c:pt idx="15">
                  <c:v>4.0151724137931034E-2</c:v>
                </c:pt>
                <c:pt idx="16">
                  <c:v>3.9906896551724136E-2</c:v>
                </c:pt>
                <c:pt idx="17">
                  <c:v>3.814413793103448E-2</c:v>
                </c:pt>
                <c:pt idx="18">
                  <c:v>2.8742758620689653E-2</c:v>
                </c:pt>
                <c:pt idx="19">
                  <c:v>2.1348965517241379E-2</c:v>
                </c:pt>
                <c:pt idx="20">
                  <c:v>1.7480689655172417E-2</c:v>
                </c:pt>
                <c:pt idx="21">
                  <c:v>1.3857241379310345E-2</c:v>
                </c:pt>
                <c:pt idx="22">
                  <c:v>8.9606896551724137E-3</c:v>
                </c:pt>
                <c:pt idx="23">
                  <c:v>5.2393103448275863E-3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F-41BD-9A95-64BD1A7DB4D8}"/>
            </c:ext>
          </c:extLst>
        </c:ser>
        <c:ser>
          <c:idx val="1"/>
          <c:order val="1"/>
          <c:tx>
            <c:strRef>
              <c:f>'PCS 42'!$C$4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42'!$C$5:$C$28</c:f>
              <c:numCache>
                <c:formatCode>0.00%</c:formatCode>
                <c:ptCount val="24"/>
                <c:pt idx="0">
                  <c:v>2.7048275862068963E-3</c:v>
                </c:pt>
                <c:pt idx="1">
                  <c:v>1.7351724137931032E-3</c:v>
                </c:pt>
                <c:pt idx="2">
                  <c:v>1.3779310344827587E-3</c:v>
                </c:pt>
                <c:pt idx="3">
                  <c:v>1.2248275862068963E-3</c:v>
                </c:pt>
                <c:pt idx="4">
                  <c:v>2.4496551724137927E-3</c:v>
                </c:pt>
                <c:pt idx="5">
                  <c:v>8.318620689655172E-3</c:v>
                </c:pt>
                <c:pt idx="6">
                  <c:v>2.3322758620689655E-2</c:v>
                </c:pt>
                <c:pt idx="7">
                  <c:v>3.4244137931034486E-2</c:v>
                </c:pt>
                <c:pt idx="8">
                  <c:v>3.7765517241379311E-2</c:v>
                </c:pt>
                <c:pt idx="9">
                  <c:v>3.6744827586206896E-2</c:v>
                </c:pt>
                <c:pt idx="10">
                  <c:v>3.6591724137931034E-2</c:v>
                </c:pt>
                <c:pt idx="11">
                  <c:v>3.7051034482758621E-2</c:v>
                </c:pt>
                <c:pt idx="12">
                  <c:v>3.7204137931034484E-2</c:v>
                </c:pt>
                <c:pt idx="13">
                  <c:v>3.5264827586206894E-2</c:v>
                </c:pt>
                <c:pt idx="14">
                  <c:v>3.4499310344827581E-2</c:v>
                </c:pt>
                <c:pt idx="15">
                  <c:v>3.3988965517241385E-2</c:v>
                </c:pt>
                <c:pt idx="16">
                  <c:v>3.1947586206896555E-2</c:v>
                </c:pt>
                <c:pt idx="17">
                  <c:v>3.2100689655172411E-2</c:v>
                </c:pt>
                <c:pt idx="18">
                  <c:v>2.6027586206896547E-2</c:v>
                </c:pt>
                <c:pt idx="19">
                  <c:v>1.8831724137931036E-2</c:v>
                </c:pt>
                <c:pt idx="20">
                  <c:v>1.3830344827586208E-2</c:v>
                </c:pt>
                <c:pt idx="21">
                  <c:v>1.0666206896551723E-2</c:v>
                </c:pt>
                <c:pt idx="22">
                  <c:v>7.7062068965517245E-3</c:v>
                </c:pt>
                <c:pt idx="23">
                  <c:v>4.7972413793103451E-3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F-41BD-9A95-64BD1A7DB4D8}"/>
            </c:ext>
          </c:extLst>
        </c:ser>
        <c:ser>
          <c:idx val="2"/>
          <c:order val="2"/>
          <c:tx>
            <c:strRef>
              <c:f>'PCS 42'!$D$4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42'!$D$5:$D$28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3.8E-3</c:v>
                </c:pt>
                <c:pt idx="2">
                  <c:v>3.0999999999999999E-3</c:v>
                </c:pt>
                <c:pt idx="3">
                  <c:v>2.7000000000000001E-3</c:v>
                </c:pt>
                <c:pt idx="4">
                  <c:v>4.8999999999999998E-3</c:v>
                </c:pt>
                <c:pt idx="5">
                  <c:v>1.52E-2</c:v>
                </c:pt>
                <c:pt idx="6">
                  <c:v>3.9100000000000003E-2</c:v>
                </c:pt>
                <c:pt idx="7">
                  <c:v>5.6899999999999999E-2</c:v>
                </c:pt>
                <c:pt idx="8">
                  <c:v>6.3299999999999995E-2</c:v>
                </c:pt>
                <c:pt idx="9">
                  <c:v>6.3899999999999998E-2</c:v>
                </c:pt>
                <c:pt idx="10">
                  <c:v>6.6799999999999998E-2</c:v>
                </c:pt>
                <c:pt idx="11">
                  <c:v>6.9400000000000003E-2</c:v>
                </c:pt>
                <c:pt idx="12">
                  <c:v>7.1099999999999997E-2</c:v>
                </c:pt>
                <c:pt idx="13">
                  <c:v>6.9599999999999995E-2</c:v>
                </c:pt>
                <c:pt idx="14">
                  <c:v>7.0800000000000002E-2</c:v>
                </c:pt>
                <c:pt idx="15">
                  <c:v>7.4200000000000002E-2</c:v>
                </c:pt>
                <c:pt idx="16">
                  <c:v>7.1900000000000006E-2</c:v>
                </c:pt>
                <c:pt idx="17">
                  <c:v>7.0199999999999999E-2</c:v>
                </c:pt>
                <c:pt idx="18">
                  <c:v>5.4699999999999999E-2</c:v>
                </c:pt>
                <c:pt idx="19">
                  <c:v>4.02E-2</c:v>
                </c:pt>
                <c:pt idx="20">
                  <c:v>3.1300000000000001E-2</c:v>
                </c:pt>
                <c:pt idx="21">
                  <c:v>2.4500000000000001E-2</c:v>
                </c:pt>
                <c:pt idx="22">
                  <c:v>1.67E-2</c:v>
                </c:pt>
                <c:pt idx="2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F-41BD-9A95-64BD1A7DB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4E3-432B-93A3-58CA9F01CDC2}"/>
            </c:ext>
          </c:extLst>
        </c:ser>
        <c:ser>
          <c:idx val="1"/>
          <c:order val="1"/>
          <c:tx>
            <c:strRef>
              <c:f>'PCS 42'!$H$4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42'!$H$5:$H$16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1.1399999999999999</c:v>
                </c:pt>
                <c:pt idx="2">
                  <c:v>1.1399999999999999</c:v>
                </c:pt>
                <c:pt idx="3">
                  <c:v>1.06</c:v>
                </c:pt>
                <c:pt idx="4">
                  <c:v>0.97</c:v>
                </c:pt>
                <c:pt idx="5">
                  <c:v>0.91</c:v>
                </c:pt>
                <c:pt idx="6">
                  <c:v>0.87</c:v>
                </c:pt>
                <c:pt idx="7">
                  <c:v>0.91</c:v>
                </c:pt>
                <c:pt idx="8">
                  <c:v>0.89</c:v>
                </c:pt>
                <c:pt idx="9">
                  <c:v>0.98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3-432B-93A3-58CA9F01C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43'!$B$5:$B$28</c:f>
              <c:numCache>
                <c:formatCode>0.00%</c:formatCode>
                <c:ptCount val="24"/>
                <c:pt idx="0">
                  <c:v>2.9967567567567568E-3</c:v>
                </c:pt>
                <c:pt idx="1">
                  <c:v>2.1940540540540542E-3</c:v>
                </c:pt>
                <c:pt idx="2">
                  <c:v>2.1940540540540542E-3</c:v>
                </c:pt>
                <c:pt idx="3">
                  <c:v>2.301081081081081E-3</c:v>
                </c:pt>
                <c:pt idx="4">
                  <c:v>3.6924324324324326E-3</c:v>
                </c:pt>
                <c:pt idx="5">
                  <c:v>1.0060540540540541E-2</c:v>
                </c:pt>
                <c:pt idx="6">
                  <c:v>2.7238378378378381E-2</c:v>
                </c:pt>
                <c:pt idx="7">
                  <c:v>4.4202162162162169E-2</c:v>
                </c:pt>
                <c:pt idx="8">
                  <c:v>4.1419459459459462E-2</c:v>
                </c:pt>
                <c:pt idx="9">
                  <c:v>3.6977837837837833E-2</c:v>
                </c:pt>
                <c:pt idx="10">
                  <c:v>3.6496216216216217E-2</c:v>
                </c:pt>
                <c:pt idx="11">
                  <c:v>3.665675675675676E-2</c:v>
                </c:pt>
                <c:pt idx="12">
                  <c:v>3.6763783783783782E-2</c:v>
                </c:pt>
                <c:pt idx="13">
                  <c:v>3.6068108108108107E-2</c:v>
                </c:pt>
                <c:pt idx="14">
                  <c:v>3.5479459459459461E-2</c:v>
                </c:pt>
                <c:pt idx="15">
                  <c:v>3.3767027027027031E-2</c:v>
                </c:pt>
                <c:pt idx="16">
                  <c:v>3.4623243243243243E-2</c:v>
                </c:pt>
                <c:pt idx="17">
                  <c:v>3.2803783783783784E-2</c:v>
                </c:pt>
                <c:pt idx="18">
                  <c:v>2.4937297297297299E-2</c:v>
                </c:pt>
                <c:pt idx="19">
                  <c:v>1.8355135135135134E-2</c:v>
                </c:pt>
                <c:pt idx="20">
                  <c:v>1.3538918918918919E-2</c:v>
                </c:pt>
                <c:pt idx="21">
                  <c:v>1.0221081081081081E-2</c:v>
                </c:pt>
                <c:pt idx="22">
                  <c:v>7.4918918918918916E-3</c:v>
                </c:pt>
                <c:pt idx="23">
                  <c:v>4.5486486486486493E-3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7-4768-ABB1-51052F79CA8F}"/>
            </c:ext>
          </c:extLst>
        </c:ser>
        <c:ser>
          <c:idx val="1"/>
          <c:order val="1"/>
          <c:tx>
            <c:strRef>
              <c:f>'PCS 43'!$C$4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43'!$C$5:$C$28</c:f>
              <c:numCache>
                <c:formatCode>0.00%</c:formatCode>
                <c:ptCount val="24"/>
                <c:pt idx="0">
                  <c:v>3.7189189189189187E-3</c:v>
                </c:pt>
                <c:pt idx="1">
                  <c:v>2.3243243243243243E-3</c:v>
                </c:pt>
                <c:pt idx="2">
                  <c:v>1.72E-3</c:v>
                </c:pt>
                <c:pt idx="3">
                  <c:v>1.2086486486486486E-3</c:v>
                </c:pt>
                <c:pt idx="4">
                  <c:v>1.4875675675675676E-3</c:v>
                </c:pt>
                <c:pt idx="5">
                  <c:v>3.2075675675675673E-3</c:v>
                </c:pt>
                <c:pt idx="6">
                  <c:v>9.2972972972972974E-3</c:v>
                </c:pt>
                <c:pt idx="7">
                  <c:v>1.8315675675675675E-2</c:v>
                </c:pt>
                <c:pt idx="8">
                  <c:v>2.3987027027027027E-2</c:v>
                </c:pt>
                <c:pt idx="9">
                  <c:v>2.5242162162162164E-2</c:v>
                </c:pt>
                <c:pt idx="10">
                  <c:v>2.6636756756756755E-2</c:v>
                </c:pt>
                <c:pt idx="11">
                  <c:v>2.9890810810810811E-2</c:v>
                </c:pt>
                <c:pt idx="12">
                  <c:v>3.2587027027027031E-2</c:v>
                </c:pt>
                <c:pt idx="13">
                  <c:v>3.2215135135135138E-2</c:v>
                </c:pt>
                <c:pt idx="14">
                  <c:v>3.4539459459459458E-2</c:v>
                </c:pt>
                <c:pt idx="15">
                  <c:v>3.8537297297297303E-2</c:v>
                </c:pt>
                <c:pt idx="16">
                  <c:v>4.1372972972972974E-2</c:v>
                </c:pt>
                <c:pt idx="17">
                  <c:v>3.895567567567567E-2</c:v>
                </c:pt>
                <c:pt idx="18">
                  <c:v>2.9565405405405407E-2</c:v>
                </c:pt>
                <c:pt idx="19">
                  <c:v>2.2824864864864864E-2</c:v>
                </c:pt>
                <c:pt idx="20">
                  <c:v>1.7990270270270271E-2</c:v>
                </c:pt>
                <c:pt idx="21">
                  <c:v>1.3667027027027026E-2</c:v>
                </c:pt>
                <c:pt idx="22">
                  <c:v>9.3902702702702706E-3</c:v>
                </c:pt>
                <c:pt idx="23">
                  <c:v>6.1362162162162158E-3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57-4768-ABB1-51052F79CA8F}"/>
            </c:ext>
          </c:extLst>
        </c:ser>
        <c:ser>
          <c:idx val="2"/>
          <c:order val="2"/>
          <c:tx>
            <c:strRef>
              <c:f>'PCS 43'!$D$4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43'!$D$5:$D$28</c:f>
              <c:numCache>
                <c:formatCode>0.00%</c:formatCode>
                <c:ptCount val="24"/>
                <c:pt idx="0">
                  <c:v>6.7000000000000002E-3</c:v>
                </c:pt>
                <c:pt idx="1">
                  <c:v>4.4999999999999997E-3</c:v>
                </c:pt>
                <c:pt idx="2">
                  <c:v>4.0000000000000001E-3</c:v>
                </c:pt>
                <c:pt idx="3">
                  <c:v>3.5000000000000001E-3</c:v>
                </c:pt>
                <c:pt idx="4">
                  <c:v>5.1999999999999998E-3</c:v>
                </c:pt>
                <c:pt idx="5">
                  <c:v>1.3299999999999999E-2</c:v>
                </c:pt>
                <c:pt idx="6">
                  <c:v>3.6499999999999998E-2</c:v>
                </c:pt>
                <c:pt idx="7">
                  <c:v>6.25E-2</c:v>
                </c:pt>
                <c:pt idx="8">
                  <c:v>6.54E-2</c:v>
                </c:pt>
                <c:pt idx="9">
                  <c:v>6.2199999999999998E-2</c:v>
                </c:pt>
                <c:pt idx="10">
                  <c:v>6.3100000000000003E-2</c:v>
                </c:pt>
                <c:pt idx="11">
                  <c:v>6.6500000000000004E-2</c:v>
                </c:pt>
                <c:pt idx="12">
                  <c:v>6.9400000000000003E-2</c:v>
                </c:pt>
                <c:pt idx="13">
                  <c:v>6.83E-2</c:v>
                </c:pt>
                <c:pt idx="14">
                  <c:v>7.0000000000000007E-2</c:v>
                </c:pt>
                <c:pt idx="15">
                  <c:v>7.2300000000000003E-2</c:v>
                </c:pt>
                <c:pt idx="16">
                  <c:v>7.5999999999999998E-2</c:v>
                </c:pt>
                <c:pt idx="17">
                  <c:v>7.1800000000000003E-2</c:v>
                </c:pt>
                <c:pt idx="18">
                  <c:v>5.45E-2</c:v>
                </c:pt>
                <c:pt idx="19">
                  <c:v>4.1200000000000001E-2</c:v>
                </c:pt>
                <c:pt idx="20">
                  <c:v>3.1600000000000003E-2</c:v>
                </c:pt>
                <c:pt idx="21">
                  <c:v>2.3900000000000001E-2</c:v>
                </c:pt>
                <c:pt idx="22">
                  <c:v>1.6899999999999998E-2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57-4768-ABB1-51052F79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43'!$H$5:$H$16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1.03</c:v>
                </c:pt>
                <c:pt idx="4">
                  <c:v>1</c:v>
                </c:pt>
                <c:pt idx="5">
                  <c:v>0.96</c:v>
                </c:pt>
                <c:pt idx="6">
                  <c:v>0.92</c:v>
                </c:pt>
                <c:pt idx="7">
                  <c:v>0.95</c:v>
                </c:pt>
                <c:pt idx="8">
                  <c:v>0.96</c:v>
                </c:pt>
                <c:pt idx="9">
                  <c:v>1.01</c:v>
                </c:pt>
                <c:pt idx="10">
                  <c:v>0.99</c:v>
                </c:pt>
                <c:pt idx="11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C-4A74-A864-280CC16CC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44'!$B$5:$B$28</c:f>
              <c:numCache>
                <c:formatCode>0.00%</c:formatCode>
                <c:ptCount val="24"/>
                <c:pt idx="0">
                  <c:v>3.2950819672131148E-3</c:v>
                </c:pt>
                <c:pt idx="1">
                  <c:v>1.9672131147540984E-3</c:v>
                </c:pt>
                <c:pt idx="2">
                  <c:v>1.1803278688524588E-3</c:v>
                </c:pt>
                <c:pt idx="3">
                  <c:v>1.4262295081967212E-3</c:v>
                </c:pt>
                <c:pt idx="4">
                  <c:v>1.8688524590163935E-3</c:v>
                </c:pt>
                <c:pt idx="5">
                  <c:v>4.0327868852459018E-3</c:v>
                </c:pt>
                <c:pt idx="6">
                  <c:v>1.0475409836065574E-2</c:v>
                </c:pt>
                <c:pt idx="7">
                  <c:v>2.0409836065573769E-2</c:v>
                </c:pt>
                <c:pt idx="8">
                  <c:v>3.2114754098360655E-2</c:v>
                </c:pt>
                <c:pt idx="9">
                  <c:v>3.8852459016393441E-2</c:v>
                </c:pt>
                <c:pt idx="10">
                  <c:v>4.0770491803278693E-2</c:v>
                </c:pt>
                <c:pt idx="11">
                  <c:v>3.8655737704918036E-2</c:v>
                </c:pt>
                <c:pt idx="12">
                  <c:v>3.8557377049180323E-2</c:v>
                </c:pt>
                <c:pt idx="13">
                  <c:v>3.7081967213114755E-2</c:v>
                </c:pt>
                <c:pt idx="14">
                  <c:v>3.3885245901639348E-2</c:v>
                </c:pt>
                <c:pt idx="15">
                  <c:v>3.0147540983606558E-2</c:v>
                </c:pt>
                <c:pt idx="16">
                  <c:v>2.7934426229508199E-2</c:v>
                </c:pt>
                <c:pt idx="17">
                  <c:v>2.8672131147540983E-2</c:v>
                </c:pt>
                <c:pt idx="18">
                  <c:v>2.695081967213115E-2</c:v>
                </c:pt>
                <c:pt idx="19">
                  <c:v>2.3360655737704919E-2</c:v>
                </c:pt>
                <c:pt idx="20">
                  <c:v>1.9721311475409835E-2</c:v>
                </c:pt>
                <c:pt idx="21">
                  <c:v>1.4655737704918034E-2</c:v>
                </c:pt>
                <c:pt idx="22">
                  <c:v>1.0229508196721311E-2</c:v>
                </c:pt>
                <c:pt idx="23">
                  <c:v>5.4098360655737707E-3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943-B15E-6074B3E5044C}"/>
            </c:ext>
          </c:extLst>
        </c:ser>
        <c:ser>
          <c:idx val="1"/>
          <c:order val="1"/>
          <c:tx>
            <c:strRef>
              <c:f>'PCS 44'!$C$4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44'!$C$5:$C$28</c:f>
              <c:numCache>
                <c:formatCode>0.00%</c:formatCode>
                <c:ptCount val="24"/>
                <c:pt idx="0">
                  <c:v>3.7606557377049183E-3</c:v>
                </c:pt>
                <c:pt idx="1">
                  <c:v>2.6426229508196724E-3</c:v>
                </c:pt>
                <c:pt idx="2">
                  <c:v>1.5245901639344263E-3</c:v>
                </c:pt>
                <c:pt idx="3">
                  <c:v>1.0163934426229509E-3</c:v>
                </c:pt>
                <c:pt idx="4">
                  <c:v>1.8803278688524592E-3</c:v>
                </c:pt>
                <c:pt idx="5">
                  <c:v>4.3704918032786881E-3</c:v>
                </c:pt>
                <c:pt idx="6">
                  <c:v>1.3568852459016395E-2</c:v>
                </c:pt>
                <c:pt idx="7">
                  <c:v>2.6883606557377052E-2</c:v>
                </c:pt>
                <c:pt idx="8">
                  <c:v>3.364262295081967E-2</c:v>
                </c:pt>
                <c:pt idx="9">
                  <c:v>3.6539344262295083E-2</c:v>
                </c:pt>
                <c:pt idx="10">
                  <c:v>3.6895081967213118E-2</c:v>
                </c:pt>
                <c:pt idx="11">
                  <c:v>3.5573770491803283E-2</c:v>
                </c:pt>
                <c:pt idx="12">
                  <c:v>3.3998360655737705E-2</c:v>
                </c:pt>
                <c:pt idx="13">
                  <c:v>3.3439344262295077E-2</c:v>
                </c:pt>
                <c:pt idx="14">
                  <c:v>3.3439344262295077E-2</c:v>
                </c:pt>
                <c:pt idx="15">
                  <c:v>3.3185245901639342E-2</c:v>
                </c:pt>
                <c:pt idx="16">
                  <c:v>3.2118032786885249E-2</c:v>
                </c:pt>
                <c:pt idx="17">
                  <c:v>2.9475409836065575E-2</c:v>
                </c:pt>
                <c:pt idx="18">
                  <c:v>2.7086885245901637E-2</c:v>
                </c:pt>
                <c:pt idx="19">
                  <c:v>2.5460655737704917E-2</c:v>
                </c:pt>
                <c:pt idx="20">
                  <c:v>2.352950819672131E-2</c:v>
                </c:pt>
                <c:pt idx="21">
                  <c:v>1.9718032786885244E-2</c:v>
                </c:pt>
                <c:pt idx="22">
                  <c:v>1.2247540983606557E-2</c:v>
                </c:pt>
                <c:pt idx="23">
                  <c:v>6.250819672131148E-3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943-B15E-6074B3E5044C}"/>
            </c:ext>
          </c:extLst>
        </c:ser>
        <c:ser>
          <c:idx val="2"/>
          <c:order val="2"/>
          <c:tx>
            <c:strRef>
              <c:f>'PCS 44'!$D$4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44'!$D$5:$D$28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4.5999999999999999E-3</c:v>
                </c:pt>
                <c:pt idx="2">
                  <c:v>2.7000000000000001E-3</c:v>
                </c:pt>
                <c:pt idx="3">
                  <c:v>2.3999999999999998E-3</c:v>
                </c:pt>
                <c:pt idx="4">
                  <c:v>3.8E-3</c:v>
                </c:pt>
                <c:pt idx="5">
                  <c:v>8.3999999999999995E-3</c:v>
                </c:pt>
                <c:pt idx="6">
                  <c:v>2.4E-2</c:v>
                </c:pt>
                <c:pt idx="7">
                  <c:v>4.7199999999999999E-2</c:v>
                </c:pt>
                <c:pt idx="8">
                  <c:v>6.5699999999999995E-2</c:v>
                </c:pt>
                <c:pt idx="9">
                  <c:v>7.5499999999999998E-2</c:v>
                </c:pt>
                <c:pt idx="10">
                  <c:v>7.7799999999999994E-2</c:v>
                </c:pt>
                <c:pt idx="11">
                  <c:v>7.4300000000000005E-2</c:v>
                </c:pt>
                <c:pt idx="12">
                  <c:v>7.2599999999999998E-2</c:v>
                </c:pt>
                <c:pt idx="13">
                  <c:v>7.0599999999999996E-2</c:v>
                </c:pt>
                <c:pt idx="14">
                  <c:v>6.7400000000000002E-2</c:v>
                </c:pt>
                <c:pt idx="15">
                  <c:v>6.3299999999999995E-2</c:v>
                </c:pt>
                <c:pt idx="16">
                  <c:v>0.06</c:v>
                </c:pt>
                <c:pt idx="17">
                  <c:v>5.8099999999999999E-2</c:v>
                </c:pt>
                <c:pt idx="18">
                  <c:v>5.4100000000000002E-2</c:v>
                </c:pt>
                <c:pt idx="19">
                  <c:v>4.8800000000000003E-2</c:v>
                </c:pt>
                <c:pt idx="20">
                  <c:v>4.3200000000000002E-2</c:v>
                </c:pt>
                <c:pt idx="21">
                  <c:v>3.4299999999999997E-2</c:v>
                </c:pt>
                <c:pt idx="22">
                  <c:v>2.2499999999999999E-2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F-4943-B15E-6074B3E50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0B2-4F29-96DF-F288367BD4F2}"/>
            </c:ext>
          </c:extLst>
        </c:ser>
        <c:ser>
          <c:idx val="1"/>
          <c:order val="1"/>
          <c:tx>
            <c:strRef>
              <c:f>'PCS 44'!$H$4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44'!$H$5:$H$16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1.02</c:v>
                </c:pt>
                <c:pt idx="2">
                  <c:v>1.02</c:v>
                </c:pt>
                <c:pt idx="3">
                  <c:v>1.07</c:v>
                </c:pt>
                <c:pt idx="4">
                  <c:v>1.04</c:v>
                </c:pt>
                <c:pt idx="5">
                  <c:v>1</c:v>
                </c:pt>
                <c:pt idx="6">
                  <c:v>1.03</c:v>
                </c:pt>
                <c:pt idx="7">
                  <c:v>0.91</c:v>
                </c:pt>
                <c:pt idx="8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2-4F29-96DF-F288367BD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45'!$B$5:$B$28</c:f>
              <c:numCache>
                <c:formatCode>0.00%</c:formatCode>
                <c:ptCount val="24"/>
                <c:pt idx="0">
                  <c:v>5.7127413127413132E-3</c:v>
                </c:pt>
                <c:pt idx="1">
                  <c:v>3.0150579150579151E-3</c:v>
                </c:pt>
                <c:pt idx="2">
                  <c:v>1.9042471042471042E-3</c:v>
                </c:pt>
                <c:pt idx="3">
                  <c:v>1.5339768339768338E-3</c:v>
                </c:pt>
                <c:pt idx="4">
                  <c:v>1.3752895752895751E-3</c:v>
                </c:pt>
                <c:pt idx="5">
                  <c:v>1.9042471042471042E-3</c:v>
                </c:pt>
                <c:pt idx="6">
                  <c:v>4.5490347490347487E-3</c:v>
                </c:pt>
                <c:pt idx="7">
                  <c:v>1.2377606177606177E-2</c:v>
                </c:pt>
                <c:pt idx="8">
                  <c:v>2.8352123552123555E-2</c:v>
                </c:pt>
                <c:pt idx="9">
                  <c:v>3.3694594594594597E-2</c:v>
                </c:pt>
                <c:pt idx="10">
                  <c:v>3.0944015444015444E-2</c:v>
                </c:pt>
                <c:pt idx="11">
                  <c:v>3.1631660231660232E-2</c:v>
                </c:pt>
                <c:pt idx="12">
                  <c:v>3.4276447876447874E-2</c:v>
                </c:pt>
                <c:pt idx="13">
                  <c:v>3.7079922779922773E-2</c:v>
                </c:pt>
                <c:pt idx="14">
                  <c:v>3.7820463320463321E-2</c:v>
                </c:pt>
                <c:pt idx="15">
                  <c:v>4.0571042471042471E-2</c:v>
                </c:pt>
                <c:pt idx="16">
                  <c:v>4.3956370656370647E-2</c:v>
                </c:pt>
                <c:pt idx="17">
                  <c:v>4.5596138996138999E-2</c:v>
                </c:pt>
                <c:pt idx="18">
                  <c:v>4.3427413127413127E-2</c:v>
                </c:pt>
                <c:pt idx="19">
                  <c:v>3.1420077220077218E-2</c:v>
                </c:pt>
                <c:pt idx="20">
                  <c:v>2.2745173745173743E-2</c:v>
                </c:pt>
                <c:pt idx="21">
                  <c:v>1.6291891891891893E-2</c:v>
                </c:pt>
                <c:pt idx="22">
                  <c:v>1.0790733590733591E-2</c:v>
                </c:pt>
                <c:pt idx="23">
                  <c:v>8.0401544401544397E-3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C-4974-8AA3-4D79D6307E86}"/>
            </c:ext>
          </c:extLst>
        </c:ser>
        <c:ser>
          <c:idx val="1"/>
          <c:order val="1"/>
          <c:tx>
            <c:strRef>
              <c:f>'PCS 45'!$C$4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45'!$C$5:$C$28</c:f>
              <c:numCache>
                <c:formatCode>0.00%</c:formatCode>
                <c:ptCount val="24"/>
                <c:pt idx="0">
                  <c:v>3.2030888030888027E-3</c:v>
                </c:pt>
                <c:pt idx="1">
                  <c:v>2.0725868725868725E-3</c:v>
                </c:pt>
                <c:pt idx="2">
                  <c:v>1.5544401544401543E-3</c:v>
                </c:pt>
                <c:pt idx="3">
                  <c:v>1.2718146718146721E-3</c:v>
                </c:pt>
                <c:pt idx="4">
                  <c:v>1.6015444015444013E-3</c:v>
                </c:pt>
                <c:pt idx="5">
                  <c:v>3.5328185328185329E-3</c:v>
                </c:pt>
                <c:pt idx="6">
                  <c:v>1.0268725868725868E-2</c:v>
                </c:pt>
                <c:pt idx="7">
                  <c:v>2.7791505791505789E-2</c:v>
                </c:pt>
                <c:pt idx="8">
                  <c:v>4.0179922779922786E-2</c:v>
                </c:pt>
                <c:pt idx="9">
                  <c:v>3.7447876447876449E-2</c:v>
                </c:pt>
                <c:pt idx="10">
                  <c:v>3.3820849420849425E-2</c:v>
                </c:pt>
                <c:pt idx="11">
                  <c:v>3.1795366795366799E-2</c:v>
                </c:pt>
                <c:pt idx="12">
                  <c:v>3.17011583011583E-2</c:v>
                </c:pt>
                <c:pt idx="13">
                  <c:v>3.2972972972972976E-2</c:v>
                </c:pt>
                <c:pt idx="14">
                  <c:v>3.1795366795366799E-2</c:v>
                </c:pt>
                <c:pt idx="15">
                  <c:v>3.0900386100386101E-2</c:v>
                </c:pt>
                <c:pt idx="16">
                  <c:v>3.0476447876447873E-2</c:v>
                </c:pt>
                <c:pt idx="17">
                  <c:v>2.9769884169884173E-2</c:v>
                </c:pt>
                <c:pt idx="18">
                  <c:v>2.9204633204633203E-2</c:v>
                </c:pt>
                <c:pt idx="19">
                  <c:v>2.1856370656370652E-2</c:v>
                </c:pt>
                <c:pt idx="20">
                  <c:v>1.5308880308880309E-2</c:v>
                </c:pt>
                <c:pt idx="21">
                  <c:v>1.0033204633204633E-2</c:v>
                </c:pt>
                <c:pt idx="22">
                  <c:v>7.254054054054054E-3</c:v>
                </c:pt>
                <c:pt idx="23">
                  <c:v>5.1343629343629342E-3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C-4974-8AA3-4D79D6307E86}"/>
            </c:ext>
          </c:extLst>
        </c:ser>
        <c:ser>
          <c:idx val="2"/>
          <c:order val="2"/>
          <c:tx>
            <c:strRef>
              <c:f>'PCS 45'!$D$4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45'!$D$5:$D$28</c:f>
              <c:numCache>
                <c:formatCode>0.00%</c:formatCode>
                <c:ptCount val="24"/>
                <c:pt idx="0">
                  <c:v>8.8999999999999999E-3</c:v>
                </c:pt>
                <c:pt idx="1">
                  <c:v>5.1000000000000004E-3</c:v>
                </c:pt>
                <c:pt idx="2">
                  <c:v>3.5000000000000001E-3</c:v>
                </c:pt>
                <c:pt idx="3">
                  <c:v>2.8E-3</c:v>
                </c:pt>
                <c:pt idx="4">
                  <c:v>3.0000000000000001E-3</c:v>
                </c:pt>
                <c:pt idx="5">
                  <c:v>5.4999999999999997E-3</c:v>
                </c:pt>
                <c:pt idx="6">
                  <c:v>1.4800000000000001E-2</c:v>
                </c:pt>
                <c:pt idx="7">
                  <c:v>4.02E-2</c:v>
                </c:pt>
                <c:pt idx="8">
                  <c:v>6.8500000000000005E-2</c:v>
                </c:pt>
                <c:pt idx="9">
                  <c:v>7.1199999999999999E-2</c:v>
                </c:pt>
                <c:pt idx="10">
                  <c:v>6.4799999999999996E-2</c:v>
                </c:pt>
                <c:pt idx="11">
                  <c:v>6.3399999999999998E-2</c:v>
                </c:pt>
                <c:pt idx="12">
                  <c:v>6.6000000000000003E-2</c:v>
                </c:pt>
                <c:pt idx="13">
                  <c:v>7.0099999999999996E-2</c:v>
                </c:pt>
                <c:pt idx="14">
                  <c:v>6.9599999999999995E-2</c:v>
                </c:pt>
                <c:pt idx="15">
                  <c:v>7.1499999999999994E-2</c:v>
                </c:pt>
                <c:pt idx="16">
                  <c:v>7.4399999999999994E-2</c:v>
                </c:pt>
                <c:pt idx="17">
                  <c:v>7.5300000000000006E-2</c:v>
                </c:pt>
                <c:pt idx="18">
                  <c:v>7.2599999999999998E-2</c:v>
                </c:pt>
                <c:pt idx="19">
                  <c:v>5.33E-2</c:v>
                </c:pt>
                <c:pt idx="20">
                  <c:v>3.7999999999999999E-2</c:v>
                </c:pt>
                <c:pt idx="21">
                  <c:v>2.63E-2</c:v>
                </c:pt>
                <c:pt idx="22">
                  <c:v>1.7999999999999999E-2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C-4974-8AA3-4D79D6307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78E-4D44-89A5-40A51721B2E0}"/>
            </c:ext>
          </c:extLst>
        </c:ser>
        <c:ser>
          <c:idx val="1"/>
          <c:order val="1"/>
          <c:tx>
            <c:strRef>
              <c:f>'PCS 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1.04</c:v>
                </c:pt>
                <c:pt idx="2">
                  <c:v>1.0900000000000001</c:v>
                </c:pt>
                <c:pt idx="3">
                  <c:v>1.04</c:v>
                </c:pt>
                <c:pt idx="4">
                  <c:v>0.98</c:v>
                </c:pt>
                <c:pt idx="5">
                  <c:v>0.98</c:v>
                </c:pt>
                <c:pt idx="6">
                  <c:v>0.94</c:v>
                </c:pt>
                <c:pt idx="7">
                  <c:v>0.92</c:v>
                </c:pt>
                <c:pt idx="8">
                  <c:v>0.96</c:v>
                </c:pt>
                <c:pt idx="9">
                  <c:v>1.01</c:v>
                </c:pt>
                <c:pt idx="10">
                  <c:v>1.04</c:v>
                </c:pt>
                <c:pt idx="11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E-4D44-89A5-40A51721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257-47D3-B3C0-27C6A4D3D684}"/>
            </c:ext>
          </c:extLst>
        </c:ser>
        <c:ser>
          <c:idx val="1"/>
          <c:order val="1"/>
          <c:tx>
            <c:strRef>
              <c:f>'PCS 45'!$H$4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45'!$H$5:$H$16</c:f>
              <c:numCache>
                <c:formatCode>0.00</c:formatCode>
                <c:ptCount val="12"/>
                <c:pt idx="0">
                  <c:v>1.04</c:v>
                </c:pt>
                <c:pt idx="1">
                  <c:v>1.1200000000000001</c:v>
                </c:pt>
                <c:pt idx="2">
                  <c:v>1.1100000000000001</c:v>
                </c:pt>
                <c:pt idx="3">
                  <c:v>1.05</c:v>
                </c:pt>
                <c:pt idx="4">
                  <c:v>1.02</c:v>
                </c:pt>
                <c:pt idx="5">
                  <c:v>0.95</c:v>
                </c:pt>
                <c:pt idx="6">
                  <c:v>0.9</c:v>
                </c:pt>
                <c:pt idx="7">
                  <c:v>0.95</c:v>
                </c:pt>
                <c:pt idx="8">
                  <c:v>0.97</c:v>
                </c:pt>
                <c:pt idx="9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7-47D3-B3C0-27C6A4D3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46'!$B$5:$B$28</c:f>
              <c:numCache>
                <c:formatCode>0.00%</c:formatCode>
                <c:ptCount val="24"/>
                <c:pt idx="0">
                  <c:v>1.7400921658986177E-3</c:v>
                </c:pt>
                <c:pt idx="1">
                  <c:v>1.2506912442396313E-3</c:v>
                </c:pt>
                <c:pt idx="2">
                  <c:v>1.0875576036866361E-3</c:v>
                </c:pt>
                <c:pt idx="3">
                  <c:v>1.5769585253456221E-3</c:v>
                </c:pt>
                <c:pt idx="4">
                  <c:v>3.3714285714285712E-3</c:v>
                </c:pt>
                <c:pt idx="5">
                  <c:v>8.4285714285714294E-3</c:v>
                </c:pt>
                <c:pt idx="6">
                  <c:v>2.0065437788018434E-2</c:v>
                </c:pt>
                <c:pt idx="7">
                  <c:v>3.257235023041475E-2</c:v>
                </c:pt>
                <c:pt idx="8">
                  <c:v>3.2191705069124429E-2</c:v>
                </c:pt>
                <c:pt idx="9">
                  <c:v>3.5726267281105992E-2</c:v>
                </c:pt>
                <c:pt idx="10">
                  <c:v>3.8173271889400923E-2</c:v>
                </c:pt>
                <c:pt idx="11">
                  <c:v>3.9587096774193552E-2</c:v>
                </c:pt>
                <c:pt idx="12">
                  <c:v>3.9369585253456227E-2</c:v>
                </c:pt>
                <c:pt idx="13">
                  <c:v>3.975023041474654E-2</c:v>
                </c:pt>
                <c:pt idx="14">
                  <c:v>4.2034101382488476E-2</c:v>
                </c:pt>
                <c:pt idx="15">
                  <c:v>4.3284792626728116E-2</c:v>
                </c:pt>
                <c:pt idx="16">
                  <c:v>4.3447926267281105E-2</c:v>
                </c:pt>
                <c:pt idx="17">
                  <c:v>3.6650691244239635E-2</c:v>
                </c:pt>
                <c:pt idx="18">
                  <c:v>2.7515207373271892E-2</c:v>
                </c:pt>
                <c:pt idx="19">
                  <c:v>2.2077419354838708E-2</c:v>
                </c:pt>
                <c:pt idx="20">
                  <c:v>1.4083870967741935E-2</c:v>
                </c:pt>
                <c:pt idx="21">
                  <c:v>9.7336405529953908E-3</c:v>
                </c:pt>
                <c:pt idx="22">
                  <c:v>6.0903225806451609E-3</c:v>
                </c:pt>
                <c:pt idx="23">
                  <c:v>3.8608294930875578E-3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91E-82A2-74A704E32046}"/>
            </c:ext>
          </c:extLst>
        </c:ser>
        <c:ser>
          <c:idx val="1"/>
          <c:order val="1"/>
          <c:tx>
            <c:strRef>
              <c:f>'PCS 46'!$C$4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46'!$C$5:$C$28</c:f>
              <c:numCache>
                <c:formatCode>0.00%</c:formatCode>
                <c:ptCount val="24"/>
                <c:pt idx="0">
                  <c:v>2.0529953917050692E-3</c:v>
                </c:pt>
                <c:pt idx="1">
                  <c:v>1.4142857142857143E-3</c:v>
                </c:pt>
                <c:pt idx="2">
                  <c:v>1.0036866359447005E-3</c:v>
                </c:pt>
                <c:pt idx="3">
                  <c:v>1.140552995391705E-3</c:v>
                </c:pt>
                <c:pt idx="4">
                  <c:v>2.6460829493087554E-3</c:v>
                </c:pt>
                <c:pt idx="5">
                  <c:v>9.5806451612903236E-3</c:v>
                </c:pt>
                <c:pt idx="6">
                  <c:v>2.6369585253456222E-2</c:v>
                </c:pt>
                <c:pt idx="7">
                  <c:v>3.1342396313364058E-2</c:v>
                </c:pt>
                <c:pt idx="8">
                  <c:v>3.1616129032258064E-2</c:v>
                </c:pt>
                <c:pt idx="9">
                  <c:v>3.0521198156682031E-2</c:v>
                </c:pt>
                <c:pt idx="10">
                  <c:v>3.0931797235023043E-2</c:v>
                </c:pt>
                <c:pt idx="11">
                  <c:v>3.1342396313364058E-2</c:v>
                </c:pt>
                <c:pt idx="12">
                  <c:v>3.2391705069124421E-2</c:v>
                </c:pt>
                <c:pt idx="13">
                  <c:v>3.1889861751152077E-2</c:v>
                </c:pt>
                <c:pt idx="14">
                  <c:v>3.1342396313364058E-2</c:v>
                </c:pt>
                <c:pt idx="15">
                  <c:v>3.102304147465438E-2</c:v>
                </c:pt>
                <c:pt idx="16">
                  <c:v>3.0658064516129031E-2</c:v>
                </c:pt>
                <c:pt idx="17">
                  <c:v>2.892442396313364E-2</c:v>
                </c:pt>
                <c:pt idx="18">
                  <c:v>2.3632258064516125E-2</c:v>
                </c:pt>
                <c:pt idx="19">
                  <c:v>1.6104608294930874E-2</c:v>
                </c:pt>
                <c:pt idx="20">
                  <c:v>1.1907373271889402E-2</c:v>
                </c:pt>
                <c:pt idx="21">
                  <c:v>8.6682027649769584E-3</c:v>
                </c:pt>
                <c:pt idx="22">
                  <c:v>6.0677419354838707E-3</c:v>
                </c:pt>
                <c:pt idx="23">
                  <c:v>3.5129032258064516E-3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91E-82A2-74A704E32046}"/>
            </c:ext>
          </c:extLst>
        </c:ser>
        <c:ser>
          <c:idx val="2"/>
          <c:order val="2"/>
          <c:tx>
            <c:strRef>
              <c:f>'PCS 46'!$D$4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46'!$D$5:$D$28</c:f>
              <c:numCache>
                <c:formatCode>0.00%</c:formatCode>
                <c:ptCount val="24"/>
                <c:pt idx="0">
                  <c:v>3.8E-3</c:v>
                </c:pt>
                <c:pt idx="1">
                  <c:v>2.7000000000000001E-3</c:v>
                </c:pt>
                <c:pt idx="2">
                  <c:v>2.0999999999999999E-3</c:v>
                </c:pt>
                <c:pt idx="3">
                  <c:v>2.8E-3</c:v>
                </c:pt>
                <c:pt idx="4">
                  <c:v>6.0000000000000001E-3</c:v>
                </c:pt>
                <c:pt idx="5">
                  <c:v>1.8100000000000002E-2</c:v>
                </c:pt>
                <c:pt idx="6">
                  <c:v>4.6600000000000003E-2</c:v>
                </c:pt>
                <c:pt idx="7">
                  <c:v>6.3899999999999998E-2</c:v>
                </c:pt>
                <c:pt idx="8">
                  <c:v>6.3899999999999998E-2</c:v>
                </c:pt>
                <c:pt idx="9">
                  <c:v>6.6199999999999995E-2</c:v>
                </c:pt>
                <c:pt idx="10">
                  <c:v>6.9000000000000006E-2</c:v>
                </c:pt>
                <c:pt idx="11">
                  <c:v>7.0800000000000002E-2</c:v>
                </c:pt>
                <c:pt idx="12">
                  <c:v>7.17E-2</c:v>
                </c:pt>
                <c:pt idx="13">
                  <c:v>7.1599999999999997E-2</c:v>
                </c:pt>
                <c:pt idx="14">
                  <c:v>7.3400000000000007E-2</c:v>
                </c:pt>
                <c:pt idx="15">
                  <c:v>7.4399999999999994E-2</c:v>
                </c:pt>
                <c:pt idx="16">
                  <c:v>7.4099999999999999E-2</c:v>
                </c:pt>
                <c:pt idx="17">
                  <c:v>6.54E-2</c:v>
                </c:pt>
                <c:pt idx="18">
                  <c:v>5.0999999999999997E-2</c:v>
                </c:pt>
                <c:pt idx="19">
                  <c:v>3.8199999999999998E-2</c:v>
                </c:pt>
                <c:pt idx="20">
                  <c:v>2.6100000000000002E-2</c:v>
                </c:pt>
                <c:pt idx="21">
                  <c:v>1.8499999999999999E-2</c:v>
                </c:pt>
                <c:pt idx="22">
                  <c:v>1.2200000000000001E-2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E-491E-82A2-74A704E32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570-4001-BE12-FB716284CC78}"/>
            </c:ext>
          </c:extLst>
        </c:ser>
        <c:ser>
          <c:idx val="1"/>
          <c:order val="1"/>
          <c:tx>
            <c:strRef>
              <c:f>'PCS 46'!$H$4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1.19</c:v>
                </c:pt>
                <c:pt idx="2">
                  <c:v>1.1299999999999999</c:v>
                </c:pt>
                <c:pt idx="3">
                  <c:v>1.05</c:v>
                </c:pt>
                <c:pt idx="4">
                  <c:v>1.02</c:v>
                </c:pt>
                <c:pt idx="5">
                  <c:v>0.92</c:v>
                </c:pt>
                <c:pt idx="6">
                  <c:v>0.87</c:v>
                </c:pt>
                <c:pt idx="7">
                  <c:v>0.91</c:v>
                </c:pt>
                <c:pt idx="8">
                  <c:v>0.93</c:v>
                </c:pt>
                <c:pt idx="9">
                  <c:v>1.02</c:v>
                </c:pt>
                <c:pt idx="10">
                  <c:v>1.05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0-4001-BE12-FB716284C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47'!$B$5:$B$28</c:f>
              <c:numCache>
                <c:formatCode>0.00%</c:formatCode>
                <c:ptCount val="24"/>
                <c:pt idx="0">
                  <c:v>1.8241525423728815E-3</c:v>
                </c:pt>
                <c:pt idx="1">
                  <c:v>1.2508474576271185E-3</c:v>
                </c:pt>
                <c:pt idx="2">
                  <c:v>8.8601694915254236E-4</c:v>
                </c:pt>
                <c:pt idx="3">
                  <c:v>7.817796610169491E-4</c:v>
                </c:pt>
                <c:pt idx="4">
                  <c:v>1.1987288135593219E-3</c:v>
                </c:pt>
                <c:pt idx="5">
                  <c:v>2.6580508474576274E-3</c:v>
                </c:pt>
                <c:pt idx="6">
                  <c:v>8.7559322033898303E-3</c:v>
                </c:pt>
                <c:pt idx="7">
                  <c:v>2.3401271186440677E-2</c:v>
                </c:pt>
                <c:pt idx="8">
                  <c:v>2.4964830508474575E-2</c:v>
                </c:pt>
                <c:pt idx="9">
                  <c:v>2.8613135593220339E-2</c:v>
                </c:pt>
                <c:pt idx="10">
                  <c:v>3.2938983050847463E-2</c:v>
                </c:pt>
                <c:pt idx="11">
                  <c:v>3.6326694915254233E-2</c:v>
                </c:pt>
                <c:pt idx="12">
                  <c:v>3.7942372881355935E-2</c:v>
                </c:pt>
                <c:pt idx="13">
                  <c:v>3.8880508474576275E-2</c:v>
                </c:pt>
                <c:pt idx="14">
                  <c:v>4.3988135593220345E-2</c:v>
                </c:pt>
                <c:pt idx="15">
                  <c:v>4.925211864406779E-2</c:v>
                </c:pt>
                <c:pt idx="16">
                  <c:v>5.3213135593220336E-2</c:v>
                </c:pt>
                <c:pt idx="17">
                  <c:v>4.6281355932203387E-2</c:v>
                </c:pt>
                <c:pt idx="18">
                  <c:v>2.9863983050847455E-2</c:v>
                </c:pt>
                <c:pt idx="19">
                  <c:v>2.2358898305084744E-2</c:v>
                </c:pt>
                <c:pt idx="20">
                  <c:v>1.4645338983050848E-2</c:v>
                </c:pt>
                <c:pt idx="21">
                  <c:v>9.9025423728813563E-3</c:v>
                </c:pt>
                <c:pt idx="22">
                  <c:v>6.6711864406779663E-3</c:v>
                </c:pt>
                <c:pt idx="23">
                  <c:v>4.6385593220338982E-3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4-4076-9FD2-E7DFDE0E2B04}"/>
            </c:ext>
          </c:extLst>
        </c:ser>
        <c:ser>
          <c:idx val="1"/>
          <c:order val="1"/>
          <c:tx>
            <c:strRef>
              <c:f>'PCS 47'!$C$4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47'!$C$5:$C$28</c:f>
              <c:numCache>
                <c:formatCode>0.00%</c:formatCode>
                <c:ptCount val="24"/>
                <c:pt idx="0">
                  <c:v>1.5322033898305086E-3</c:v>
                </c:pt>
                <c:pt idx="1">
                  <c:v>1.0055084745762711E-3</c:v>
                </c:pt>
                <c:pt idx="2">
                  <c:v>8.1398305084745754E-4</c:v>
                </c:pt>
                <c:pt idx="3">
                  <c:v>9.5762711864406783E-4</c:v>
                </c:pt>
                <c:pt idx="4">
                  <c:v>2.0588983050847461E-3</c:v>
                </c:pt>
                <c:pt idx="5">
                  <c:v>6.9427966101694915E-3</c:v>
                </c:pt>
                <c:pt idx="6">
                  <c:v>2.6143220338983052E-2</c:v>
                </c:pt>
                <c:pt idx="7">
                  <c:v>3.8783898305084746E-2</c:v>
                </c:pt>
                <c:pt idx="8">
                  <c:v>3.8496610169491526E-2</c:v>
                </c:pt>
                <c:pt idx="9">
                  <c:v>3.3804237288135593E-2</c:v>
                </c:pt>
                <c:pt idx="10">
                  <c:v>3.2846610169491523E-2</c:v>
                </c:pt>
                <c:pt idx="11">
                  <c:v>3.2607203389830509E-2</c:v>
                </c:pt>
                <c:pt idx="12">
                  <c:v>3.3612711864406779E-2</c:v>
                </c:pt>
                <c:pt idx="13">
                  <c:v>3.3852118644067793E-2</c:v>
                </c:pt>
                <c:pt idx="14">
                  <c:v>3.413940677966102E-2</c:v>
                </c:pt>
                <c:pt idx="15">
                  <c:v>3.3229661016949151E-2</c:v>
                </c:pt>
                <c:pt idx="16">
                  <c:v>3.1170762711864412E-2</c:v>
                </c:pt>
                <c:pt idx="17">
                  <c:v>2.8537288135593222E-2</c:v>
                </c:pt>
                <c:pt idx="18">
                  <c:v>2.3844915254237289E-2</c:v>
                </c:pt>
                <c:pt idx="19">
                  <c:v>1.5992372881355934E-2</c:v>
                </c:pt>
                <c:pt idx="20">
                  <c:v>1.1635169491525422E-2</c:v>
                </c:pt>
                <c:pt idx="21">
                  <c:v>8.4271186440677982E-3</c:v>
                </c:pt>
                <c:pt idx="22">
                  <c:v>5.4584745762711858E-3</c:v>
                </c:pt>
                <c:pt idx="23">
                  <c:v>2.9207627118644072E-3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4-4076-9FD2-E7DFDE0E2B04}"/>
            </c:ext>
          </c:extLst>
        </c:ser>
        <c:ser>
          <c:idx val="2"/>
          <c:order val="2"/>
          <c:tx>
            <c:strRef>
              <c:f>'PCS 47'!$D$4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47'!$D$5:$D$28</c:f>
              <c:numCache>
                <c:formatCode>0.00%</c:formatCode>
                <c:ptCount val="24"/>
                <c:pt idx="0">
                  <c:v>3.3999999999999998E-3</c:v>
                </c:pt>
                <c:pt idx="1">
                  <c:v>2.3E-3</c:v>
                </c:pt>
                <c:pt idx="2">
                  <c:v>1.6999999999999999E-3</c:v>
                </c:pt>
                <c:pt idx="3">
                  <c:v>1.6999999999999999E-3</c:v>
                </c:pt>
                <c:pt idx="4">
                  <c:v>3.2000000000000002E-3</c:v>
                </c:pt>
                <c:pt idx="5">
                  <c:v>9.5999999999999992E-3</c:v>
                </c:pt>
                <c:pt idx="6">
                  <c:v>3.4799999999999998E-2</c:v>
                </c:pt>
                <c:pt idx="7">
                  <c:v>6.2100000000000002E-2</c:v>
                </c:pt>
                <c:pt idx="8">
                  <c:v>6.3399999999999998E-2</c:v>
                </c:pt>
                <c:pt idx="9">
                  <c:v>6.2399999999999997E-2</c:v>
                </c:pt>
                <c:pt idx="10">
                  <c:v>6.5799999999999997E-2</c:v>
                </c:pt>
                <c:pt idx="11">
                  <c:v>6.8900000000000003E-2</c:v>
                </c:pt>
                <c:pt idx="12">
                  <c:v>7.1599999999999997E-2</c:v>
                </c:pt>
                <c:pt idx="13">
                  <c:v>7.2700000000000001E-2</c:v>
                </c:pt>
                <c:pt idx="14">
                  <c:v>7.8100000000000003E-2</c:v>
                </c:pt>
                <c:pt idx="15">
                  <c:v>8.2500000000000004E-2</c:v>
                </c:pt>
                <c:pt idx="16">
                  <c:v>8.4400000000000003E-2</c:v>
                </c:pt>
                <c:pt idx="17">
                  <c:v>7.4899999999999994E-2</c:v>
                </c:pt>
                <c:pt idx="18">
                  <c:v>5.3699999999999998E-2</c:v>
                </c:pt>
                <c:pt idx="19">
                  <c:v>3.8399999999999997E-2</c:v>
                </c:pt>
                <c:pt idx="20">
                  <c:v>2.63E-2</c:v>
                </c:pt>
                <c:pt idx="21">
                  <c:v>1.83E-2</c:v>
                </c:pt>
                <c:pt idx="22">
                  <c:v>1.21E-2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4-4076-9FD2-E7DFDE0E2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212-4BF0-9650-2B62FF454BD6}"/>
            </c:ext>
          </c:extLst>
        </c:ser>
        <c:ser>
          <c:idx val="1"/>
          <c:order val="1"/>
          <c:tx>
            <c:strRef>
              <c:f>'PCS 47'!$H$4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1.1399999999999999</c:v>
                </c:pt>
                <c:pt idx="2">
                  <c:v>1.1399999999999999</c:v>
                </c:pt>
                <c:pt idx="3">
                  <c:v>1.05</c:v>
                </c:pt>
                <c:pt idx="4">
                  <c:v>1.01</c:v>
                </c:pt>
                <c:pt idx="5">
                  <c:v>0.94</c:v>
                </c:pt>
                <c:pt idx="6">
                  <c:v>0.88</c:v>
                </c:pt>
                <c:pt idx="7">
                  <c:v>0.92</c:v>
                </c:pt>
                <c:pt idx="8">
                  <c:v>0.91</c:v>
                </c:pt>
                <c:pt idx="9">
                  <c:v>1.04</c:v>
                </c:pt>
                <c:pt idx="10">
                  <c:v>0.97</c:v>
                </c:pt>
                <c:pt idx="11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2-4BF0-9650-2B62FF454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48'!$B$5:$B$28</c:f>
              <c:numCache>
                <c:formatCode>0.00%</c:formatCode>
                <c:ptCount val="24"/>
                <c:pt idx="0">
                  <c:v>6.4456721915285451E-3</c:v>
                </c:pt>
                <c:pt idx="1">
                  <c:v>4.3314917127071821E-3</c:v>
                </c:pt>
                <c:pt idx="2">
                  <c:v>3.1970534069981583E-3</c:v>
                </c:pt>
                <c:pt idx="3">
                  <c:v>2.3204419889502762E-3</c:v>
                </c:pt>
                <c:pt idx="4">
                  <c:v>3.1454880294659302E-3</c:v>
                </c:pt>
                <c:pt idx="5">
                  <c:v>5.2596685082872937E-3</c:v>
                </c:pt>
                <c:pt idx="6">
                  <c:v>1.2066298342541438E-2</c:v>
                </c:pt>
                <c:pt idx="7">
                  <c:v>1.9594843462246776E-2</c:v>
                </c:pt>
                <c:pt idx="8">
                  <c:v>1.8202578268876612E-2</c:v>
                </c:pt>
                <c:pt idx="9">
                  <c:v>1.7016574585635359E-2</c:v>
                </c:pt>
                <c:pt idx="10">
                  <c:v>1.892449355432781E-2</c:v>
                </c:pt>
                <c:pt idx="11">
                  <c:v>2.2585635359116018E-2</c:v>
                </c:pt>
                <c:pt idx="12">
                  <c:v>2.7484346224677717E-2</c:v>
                </c:pt>
                <c:pt idx="13">
                  <c:v>3.0165745856353589E-2</c:v>
                </c:pt>
                <c:pt idx="14">
                  <c:v>3.6559852670349911E-2</c:v>
                </c:pt>
                <c:pt idx="15">
                  <c:v>4.3675874769797417E-2</c:v>
                </c:pt>
                <c:pt idx="16">
                  <c:v>4.8729281767955802E-2</c:v>
                </c:pt>
                <c:pt idx="17">
                  <c:v>4.9090239410681406E-2</c:v>
                </c:pt>
                <c:pt idx="18">
                  <c:v>4.006629834254144E-2</c:v>
                </c:pt>
                <c:pt idx="19">
                  <c:v>3.1506445672191526E-2</c:v>
                </c:pt>
                <c:pt idx="20">
                  <c:v>2.6143646408839781E-2</c:v>
                </c:pt>
                <c:pt idx="21">
                  <c:v>2.0368324125230201E-2</c:v>
                </c:pt>
                <c:pt idx="22">
                  <c:v>1.7068139963167587E-2</c:v>
                </c:pt>
                <c:pt idx="23">
                  <c:v>1.1756906077348066E-2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F-48CB-9B6E-D2E09F239445}"/>
            </c:ext>
          </c:extLst>
        </c:ser>
        <c:ser>
          <c:idx val="1"/>
          <c:order val="1"/>
          <c:tx>
            <c:strRef>
              <c:f>'PCS 48'!$C$4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48'!$C$5:$C$28</c:f>
              <c:numCache>
                <c:formatCode>0.00%</c:formatCode>
                <c:ptCount val="24"/>
                <c:pt idx="0">
                  <c:v>2.6639042357274401E-3</c:v>
                </c:pt>
                <c:pt idx="1">
                  <c:v>2.0826887661141804E-3</c:v>
                </c:pt>
                <c:pt idx="2">
                  <c:v>2.1311233885819522E-3</c:v>
                </c:pt>
                <c:pt idx="3">
                  <c:v>4.7950276243093927E-3</c:v>
                </c:pt>
                <c:pt idx="4">
                  <c:v>9.4931860036832419E-3</c:v>
                </c:pt>
                <c:pt idx="5">
                  <c:v>2.7607734806629838E-2</c:v>
                </c:pt>
                <c:pt idx="6">
                  <c:v>3.8263351749539591E-2</c:v>
                </c:pt>
                <c:pt idx="7">
                  <c:v>3.6761878453038674E-2</c:v>
                </c:pt>
                <c:pt idx="8">
                  <c:v>3.4872928176795576E-2</c:v>
                </c:pt>
                <c:pt idx="9">
                  <c:v>3.3177716390423578E-2</c:v>
                </c:pt>
                <c:pt idx="10">
                  <c:v>2.9302946593001838E-2</c:v>
                </c:pt>
                <c:pt idx="11">
                  <c:v>2.7753038674033149E-2</c:v>
                </c:pt>
                <c:pt idx="12">
                  <c:v>2.722025782688766E-2</c:v>
                </c:pt>
                <c:pt idx="13">
                  <c:v>2.6687476979742174E-2</c:v>
                </c:pt>
                <c:pt idx="14">
                  <c:v>2.6832780847145486E-2</c:v>
                </c:pt>
                <c:pt idx="15">
                  <c:v>2.6832780847145486E-2</c:v>
                </c:pt>
                <c:pt idx="16">
                  <c:v>2.7607734806629838E-2</c:v>
                </c:pt>
                <c:pt idx="17">
                  <c:v>2.6735911602209946E-2</c:v>
                </c:pt>
                <c:pt idx="18">
                  <c:v>2.3732965009208105E-2</c:v>
                </c:pt>
                <c:pt idx="19">
                  <c:v>1.6322467771639045E-2</c:v>
                </c:pt>
                <c:pt idx="20">
                  <c:v>1.2593001841620625E-2</c:v>
                </c:pt>
                <c:pt idx="21">
                  <c:v>1.0025966850828729E-2</c:v>
                </c:pt>
                <c:pt idx="22">
                  <c:v>6.9261510128913453E-3</c:v>
                </c:pt>
                <c:pt idx="23">
                  <c:v>3.923204419889503E-3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F-48CB-9B6E-D2E09F239445}"/>
            </c:ext>
          </c:extLst>
        </c:ser>
        <c:ser>
          <c:idx val="2"/>
          <c:order val="2"/>
          <c:tx>
            <c:strRef>
              <c:f>'PCS 48'!$D$4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48'!$D$5:$D$28</c:f>
              <c:numCache>
                <c:formatCode>0.00%</c:formatCode>
                <c:ptCount val="24"/>
                <c:pt idx="0">
                  <c:v>9.1000000000000004E-3</c:v>
                </c:pt>
                <c:pt idx="1">
                  <c:v>6.4000000000000003E-3</c:v>
                </c:pt>
                <c:pt idx="2">
                  <c:v>5.3E-3</c:v>
                </c:pt>
                <c:pt idx="3">
                  <c:v>7.1000000000000004E-3</c:v>
                </c:pt>
                <c:pt idx="4">
                  <c:v>1.26E-2</c:v>
                </c:pt>
                <c:pt idx="5">
                  <c:v>3.2899999999999999E-2</c:v>
                </c:pt>
                <c:pt idx="6">
                  <c:v>5.0299999999999997E-2</c:v>
                </c:pt>
                <c:pt idx="7">
                  <c:v>5.6300000000000003E-2</c:v>
                </c:pt>
                <c:pt idx="8">
                  <c:v>5.3100000000000001E-2</c:v>
                </c:pt>
                <c:pt idx="9">
                  <c:v>5.0200000000000002E-2</c:v>
                </c:pt>
                <c:pt idx="10">
                  <c:v>4.82E-2</c:v>
                </c:pt>
                <c:pt idx="11">
                  <c:v>5.04E-2</c:v>
                </c:pt>
                <c:pt idx="12">
                  <c:v>5.4699999999999999E-2</c:v>
                </c:pt>
                <c:pt idx="13">
                  <c:v>5.6800000000000003E-2</c:v>
                </c:pt>
                <c:pt idx="14">
                  <c:v>6.3399999999999998E-2</c:v>
                </c:pt>
                <c:pt idx="15">
                  <c:v>7.0499999999999993E-2</c:v>
                </c:pt>
                <c:pt idx="16">
                  <c:v>7.6300000000000007E-2</c:v>
                </c:pt>
                <c:pt idx="17">
                  <c:v>7.5899999999999995E-2</c:v>
                </c:pt>
                <c:pt idx="18">
                  <c:v>6.3799999999999996E-2</c:v>
                </c:pt>
                <c:pt idx="19">
                  <c:v>4.7800000000000002E-2</c:v>
                </c:pt>
                <c:pt idx="20">
                  <c:v>3.8699999999999998E-2</c:v>
                </c:pt>
                <c:pt idx="21">
                  <c:v>3.04E-2</c:v>
                </c:pt>
                <c:pt idx="22">
                  <c:v>2.4E-2</c:v>
                </c:pt>
                <c:pt idx="23">
                  <c:v>1.5699999999999999E-2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F-48CB-9B6E-D2E09F239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93182760049730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4F7-4270-A3EB-F6DF569E36BA}"/>
            </c:ext>
          </c:extLst>
        </c:ser>
        <c:ser>
          <c:idx val="1"/>
          <c:order val="1"/>
          <c:tx>
            <c:strRef>
              <c:f>'PCS 48'!$H$4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48'!$H$5:$H$16</c:f>
              <c:numCache>
                <c:formatCode>General</c:formatCode>
                <c:ptCount val="12"/>
                <c:pt idx="0">
                  <c:v>0.92</c:v>
                </c:pt>
                <c:pt idx="2">
                  <c:v>1.07</c:v>
                </c:pt>
                <c:pt idx="3">
                  <c:v>1.03</c:v>
                </c:pt>
                <c:pt idx="4">
                  <c:v>0.97</c:v>
                </c:pt>
                <c:pt idx="5">
                  <c:v>0.93</c:v>
                </c:pt>
                <c:pt idx="6">
                  <c:v>0.94</c:v>
                </c:pt>
                <c:pt idx="7">
                  <c:v>1.01</c:v>
                </c:pt>
                <c:pt idx="8">
                  <c:v>1.02</c:v>
                </c:pt>
                <c:pt idx="9">
                  <c:v>1.04</c:v>
                </c:pt>
                <c:pt idx="10">
                  <c:v>1.07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7-4270-A3EB-F6DF569E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49'!$B$5:$B$28</c:f>
              <c:numCache>
                <c:formatCode>0.00%</c:formatCode>
                <c:ptCount val="24"/>
                <c:pt idx="0">
                  <c:v>2.2736842105263158E-3</c:v>
                </c:pt>
                <c:pt idx="1">
                  <c:v>1.6105263157894735E-3</c:v>
                </c:pt>
                <c:pt idx="2">
                  <c:v>1.4684210526315789E-3</c:v>
                </c:pt>
                <c:pt idx="3">
                  <c:v>1.8473684210526314E-3</c:v>
                </c:pt>
                <c:pt idx="4">
                  <c:v>3.4105263157894737E-3</c:v>
                </c:pt>
                <c:pt idx="5">
                  <c:v>8.0999999999999996E-3</c:v>
                </c:pt>
                <c:pt idx="6">
                  <c:v>2.0273684210526312E-2</c:v>
                </c:pt>
                <c:pt idx="7">
                  <c:v>2.747368421052632E-2</c:v>
                </c:pt>
                <c:pt idx="8">
                  <c:v>2.6810526315789476E-2</c:v>
                </c:pt>
                <c:pt idx="9">
                  <c:v>2.7710526315789477E-2</c:v>
                </c:pt>
                <c:pt idx="10">
                  <c:v>3.0221052631578947E-2</c:v>
                </c:pt>
                <c:pt idx="11">
                  <c:v>3.2021052631578943E-2</c:v>
                </c:pt>
                <c:pt idx="12">
                  <c:v>3.3868421052631575E-2</c:v>
                </c:pt>
                <c:pt idx="13">
                  <c:v>3.4247368421052631E-2</c:v>
                </c:pt>
                <c:pt idx="14">
                  <c:v>3.4200000000000001E-2</c:v>
                </c:pt>
                <c:pt idx="15">
                  <c:v>3.4294736842105267E-2</c:v>
                </c:pt>
                <c:pt idx="16">
                  <c:v>3.3963157894736841E-2</c:v>
                </c:pt>
                <c:pt idx="17">
                  <c:v>3.2257894736842103E-2</c:v>
                </c:pt>
                <c:pt idx="18">
                  <c:v>2.6573684210526312E-2</c:v>
                </c:pt>
                <c:pt idx="19">
                  <c:v>2.1410526315789474E-2</c:v>
                </c:pt>
                <c:pt idx="20">
                  <c:v>1.6768421052631578E-2</c:v>
                </c:pt>
                <c:pt idx="21">
                  <c:v>1.1984210526315788E-2</c:v>
                </c:pt>
                <c:pt idx="22">
                  <c:v>7.010526315789474E-3</c:v>
                </c:pt>
                <c:pt idx="23">
                  <c:v>3.9789473684210524E-3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F-4031-98DE-306D2402AC07}"/>
            </c:ext>
          </c:extLst>
        </c:ser>
        <c:ser>
          <c:idx val="1"/>
          <c:order val="1"/>
          <c:tx>
            <c:strRef>
              <c:f>'PCS 49'!$C$4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49'!$C$5:$C$28</c:f>
              <c:numCache>
                <c:formatCode>0.00%</c:formatCode>
                <c:ptCount val="24"/>
                <c:pt idx="0">
                  <c:v>2.6842105263157894E-3</c:v>
                </c:pt>
                <c:pt idx="1">
                  <c:v>1.7368421052631579E-3</c:v>
                </c:pt>
                <c:pt idx="2">
                  <c:v>1.2631578947368421E-3</c:v>
                </c:pt>
                <c:pt idx="3">
                  <c:v>1.1578947368421054E-3</c:v>
                </c:pt>
                <c:pt idx="4">
                  <c:v>1.9999999999999996E-3</c:v>
                </c:pt>
                <c:pt idx="5">
                  <c:v>5.1578947368421052E-3</c:v>
                </c:pt>
                <c:pt idx="6">
                  <c:v>1.6789473684210524E-2</c:v>
                </c:pt>
                <c:pt idx="7">
                  <c:v>2.6578947368421053E-2</c:v>
                </c:pt>
                <c:pt idx="8">
                  <c:v>2.8578947368421054E-2</c:v>
                </c:pt>
                <c:pt idx="9">
                  <c:v>3.0947368421052633E-2</c:v>
                </c:pt>
                <c:pt idx="10">
                  <c:v>3.4473684210526316E-2</c:v>
                </c:pt>
                <c:pt idx="11">
                  <c:v>3.7631578947368419E-2</c:v>
                </c:pt>
                <c:pt idx="12">
                  <c:v>3.9947368421052627E-2</c:v>
                </c:pt>
                <c:pt idx="13">
                  <c:v>3.9210526315789473E-2</c:v>
                </c:pt>
                <c:pt idx="14">
                  <c:v>3.857894736842106E-2</c:v>
                </c:pt>
                <c:pt idx="15">
                  <c:v>3.889473684210526E-2</c:v>
                </c:pt>
                <c:pt idx="16">
                  <c:v>3.8789473684210526E-2</c:v>
                </c:pt>
                <c:pt idx="17">
                  <c:v>3.7631578947368419E-2</c:v>
                </c:pt>
                <c:pt idx="18">
                  <c:v>3.2842105263157895E-2</c:v>
                </c:pt>
                <c:pt idx="19">
                  <c:v>2.5526315789473685E-2</c:v>
                </c:pt>
                <c:pt idx="20">
                  <c:v>1.9315789473684213E-2</c:v>
                </c:pt>
                <c:pt idx="21">
                  <c:v>1.331578947368421E-2</c:v>
                </c:pt>
                <c:pt idx="22">
                  <c:v>8.4210526315789472E-3</c:v>
                </c:pt>
                <c:pt idx="23">
                  <c:v>4.842105263157895E-3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F-4031-98DE-306D2402AC07}"/>
            </c:ext>
          </c:extLst>
        </c:ser>
        <c:ser>
          <c:idx val="2"/>
          <c:order val="2"/>
          <c:tx>
            <c:strRef>
              <c:f>'PCS 49'!$D$4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49'!$D$5:$D$28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3.3E-3</c:v>
                </c:pt>
                <c:pt idx="2">
                  <c:v>2.7000000000000001E-3</c:v>
                </c:pt>
                <c:pt idx="3">
                  <c:v>3.0000000000000001E-3</c:v>
                </c:pt>
                <c:pt idx="4">
                  <c:v>5.4000000000000003E-3</c:v>
                </c:pt>
                <c:pt idx="5">
                  <c:v>1.3299999999999999E-2</c:v>
                </c:pt>
                <c:pt idx="6">
                  <c:v>3.6999999999999998E-2</c:v>
                </c:pt>
                <c:pt idx="7">
                  <c:v>5.3999999999999999E-2</c:v>
                </c:pt>
                <c:pt idx="8">
                  <c:v>5.5399999999999998E-2</c:v>
                </c:pt>
                <c:pt idx="9">
                  <c:v>5.8700000000000002E-2</c:v>
                </c:pt>
                <c:pt idx="10">
                  <c:v>6.4699999999999994E-2</c:v>
                </c:pt>
                <c:pt idx="11">
                  <c:v>6.9699999999999998E-2</c:v>
                </c:pt>
                <c:pt idx="12">
                  <c:v>7.3800000000000004E-2</c:v>
                </c:pt>
                <c:pt idx="13">
                  <c:v>7.3400000000000007E-2</c:v>
                </c:pt>
                <c:pt idx="14">
                  <c:v>7.2800000000000004E-2</c:v>
                </c:pt>
                <c:pt idx="15">
                  <c:v>7.3200000000000001E-2</c:v>
                </c:pt>
                <c:pt idx="16">
                  <c:v>7.2800000000000004E-2</c:v>
                </c:pt>
                <c:pt idx="17">
                  <c:v>6.9900000000000004E-2</c:v>
                </c:pt>
                <c:pt idx="18">
                  <c:v>5.9499999999999997E-2</c:v>
                </c:pt>
                <c:pt idx="19">
                  <c:v>4.6899999999999997E-2</c:v>
                </c:pt>
                <c:pt idx="20">
                  <c:v>3.61E-2</c:v>
                </c:pt>
                <c:pt idx="21">
                  <c:v>2.53E-2</c:v>
                </c:pt>
                <c:pt idx="22">
                  <c:v>1.54E-2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DF-4031-98DE-306D2402A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6.49323110926923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C79-4E9A-824A-2085A18E1201}"/>
            </c:ext>
          </c:extLst>
        </c:ser>
        <c:ser>
          <c:idx val="1"/>
          <c:order val="1"/>
          <c:tx>
            <c:strRef>
              <c:f>'PCS 49'!$H$4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49'!$H$5:$H$16</c:f>
              <c:numCache>
                <c:formatCode>0.00</c:formatCode>
                <c:ptCount val="12"/>
                <c:pt idx="0">
                  <c:v>1.02</c:v>
                </c:pt>
                <c:pt idx="1">
                  <c:v>1.06</c:v>
                </c:pt>
                <c:pt idx="2">
                  <c:v>1.07</c:v>
                </c:pt>
                <c:pt idx="3">
                  <c:v>1.02</c:v>
                </c:pt>
                <c:pt idx="4">
                  <c:v>1</c:v>
                </c:pt>
                <c:pt idx="5">
                  <c:v>0.98</c:v>
                </c:pt>
                <c:pt idx="6">
                  <c:v>0.95</c:v>
                </c:pt>
                <c:pt idx="7">
                  <c:v>0.97</c:v>
                </c:pt>
                <c:pt idx="8">
                  <c:v>0.96</c:v>
                </c:pt>
                <c:pt idx="9">
                  <c:v>1</c:v>
                </c:pt>
                <c:pt idx="10">
                  <c:v>0.98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0-4344-85E4-0475753B5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50'!$B$5:$B$28</c:f>
              <c:numCache>
                <c:formatCode>0.00%</c:formatCode>
                <c:ptCount val="24"/>
                <c:pt idx="0">
                  <c:v>3.1386986301369861E-3</c:v>
                </c:pt>
                <c:pt idx="1">
                  <c:v>1.9315068493150685E-3</c:v>
                </c:pt>
                <c:pt idx="2">
                  <c:v>1.5934931506849316E-3</c:v>
                </c:pt>
                <c:pt idx="3">
                  <c:v>1.8832191780821916E-3</c:v>
                </c:pt>
                <c:pt idx="4">
                  <c:v>3.5732876712328767E-3</c:v>
                </c:pt>
                <c:pt idx="5">
                  <c:v>9.1746575342465751E-3</c:v>
                </c:pt>
                <c:pt idx="6">
                  <c:v>2.1584589041095888E-2</c:v>
                </c:pt>
                <c:pt idx="7">
                  <c:v>3.2111301369863017E-2</c:v>
                </c:pt>
                <c:pt idx="8">
                  <c:v>3.3704794520547948E-2</c:v>
                </c:pt>
                <c:pt idx="9">
                  <c:v>3.399452054794521E-2</c:v>
                </c:pt>
                <c:pt idx="10">
                  <c:v>3.360821917808219E-2</c:v>
                </c:pt>
                <c:pt idx="11">
                  <c:v>3.2980479452054796E-2</c:v>
                </c:pt>
                <c:pt idx="12">
                  <c:v>3.2063013698630134E-2</c:v>
                </c:pt>
                <c:pt idx="13">
                  <c:v>3.1773287671232879E-2</c:v>
                </c:pt>
                <c:pt idx="14">
                  <c:v>3.1531849315068493E-2</c:v>
                </c:pt>
                <c:pt idx="15">
                  <c:v>3.0710958904109593E-2</c:v>
                </c:pt>
                <c:pt idx="16">
                  <c:v>2.940719178082192E-2</c:v>
                </c:pt>
                <c:pt idx="17">
                  <c:v>2.8248287671232879E-2</c:v>
                </c:pt>
                <c:pt idx="18">
                  <c:v>2.631678082191781E-2</c:v>
                </c:pt>
                <c:pt idx="19">
                  <c:v>2.1343150684931509E-2</c:v>
                </c:pt>
                <c:pt idx="20">
                  <c:v>1.5790068493150684E-2</c:v>
                </c:pt>
                <c:pt idx="21">
                  <c:v>1.2168493150684931E-2</c:v>
                </c:pt>
                <c:pt idx="22">
                  <c:v>8.7400684931506854E-3</c:v>
                </c:pt>
                <c:pt idx="23">
                  <c:v>5.4565068493150678E-3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4-4033-849D-791579737E4B}"/>
            </c:ext>
          </c:extLst>
        </c:ser>
        <c:ser>
          <c:idx val="1"/>
          <c:order val="1"/>
          <c:tx>
            <c:strRef>
              <c:f>'PCS 50'!$C$4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50'!$C$5:$C$28</c:f>
              <c:numCache>
                <c:formatCode>0.00%</c:formatCode>
                <c:ptCount val="24"/>
                <c:pt idx="0">
                  <c:v>5.3263698630136988E-3</c:v>
                </c:pt>
                <c:pt idx="1">
                  <c:v>3.1027397260273977E-3</c:v>
                </c:pt>
                <c:pt idx="2">
                  <c:v>2.0167808219178083E-3</c:v>
                </c:pt>
                <c:pt idx="3">
                  <c:v>1.5513698630136988E-3</c:v>
                </c:pt>
                <c:pt idx="4">
                  <c:v>1.4996575342465753E-3</c:v>
                </c:pt>
                <c:pt idx="5">
                  <c:v>2.6890410958904107E-3</c:v>
                </c:pt>
                <c:pt idx="6">
                  <c:v>7.8085616438356171E-3</c:v>
                </c:pt>
                <c:pt idx="7">
                  <c:v>1.639280821917808E-2</c:v>
                </c:pt>
                <c:pt idx="8">
                  <c:v>2.2805136986301367E-2</c:v>
                </c:pt>
                <c:pt idx="9">
                  <c:v>2.5287328767123286E-2</c:v>
                </c:pt>
                <c:pt idx="10">
                  <c:v>2.720068493150685E-2</c:v>
                </c:pt>
                <c:pt idx="11">
                  <c:v>3.0096575342465754E-2</c:v>
                </c:pt>
                <c:pt idx="12">
                  <c:v>3.268219178082192E-2</c:v>
                </c:pt>
                <c:pt idx="13">
                  <c:v>3.5009246575342462E-2</c:v>
                </c:pt>
                <c:pt idx="14">
                  <c:v>3.6353767123287667E-2</c:v>
                </c:pt>
                <c:pt idx="15">
                  <c:v>3.99736301369863E-2</c:v>
                </c:pt>
                <c:pt idx="16">
                  <c:v>4.3438356164383567E-2</c:v>
                </c:pt>
                <c:pt idx="17">
                  <c:v>4.5093150684931506E-2</c:v>
                </c:pt>
                <c:pt idx="18">
                  <c:v>4.1524999999999999E-2</c:v>
                </c:pt>
                <c:pt idx="19">
                  <c:v>3.1337671232876715E-2</c:v>
                </c:pt>
                <c:pt idx="20">
                  <c:v>2.435650684931507E-2</c:v>
                </c:pt>
                <c:pt idx="21">
                  <c:v>1.8926712328767123E-2</c:v>
                </c:pt>
                <c:pt idx="22">
                  <c:v>1.370376712328767E-2</c:v>
                </c:pt>
                <c:pt idx="23">
                  <c:v>8.8428082191780843E-3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4-4033-849D-791579737E4B}"/>
            </c:ext>
          </c:extLst>
        </c:ser>
        <c:ser>
          <c:idx val="2"/>
          <c:order val="2"/>
          <c:tx>
            <c:strRef>
              <c:f>'PCS 50'!$D$4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50'!$D$5:$D$28</c:f>
              <c:numCache>
                <c:formatCode>0.00%</c:formatCode>
                <c:ptCount val="24"/>
                <c:pt idx="0">
                  <c:v>8.5000000000000006E-3</c:v>
                </c:pt>
                <c:pt idx="1">
                  <c:v>5.0000000000000001E-3</c:v>
                </c:pt>
                <c:pt idx="2">
                  <c:v>3.5999999999999999E-3</c:v>
                </c:pt>
                <c:pt idx="3">
                  <c:v>3.3999999999999998E-3</c:v>
                </c:pt>
                <c:pt idx="4">
                  <c:v>5.1000000000000004E-3</c:v>
                </c:pt>
                <c:pt idx="5">
                  <c:v>1.18E-2</c:v>
                </c:pt>
                <c:pt idx="6">
                  <c:v>2.93E-2</c:v>
                </c:pt>
                <c:pt idx="7">
                  <c:v>4.8500000000000001E-2</c:v>
                </c:pt>
                <c:pt idx="8">
                  <c:v>5.6500000000000002E-2</c:v>
                </c:pt>
                <c:pt idx="9">
                  <c:v>5.9299999999999999E-2</c:v>
                </c:pt>
                <c:pt idx="10">
                  <c:v>6.08E-2</c:v>
                </c:pt>
                <c:pt idx="11">
                  <c:v>6.3E-2</c:v>
                </c:pt>
                <c:pt idx="12">
                  <c:v>6.4799999999999996E-2</c:v>
                </c:pt>
                <c:pt idx="13">
                  <c:v>6.6799999999999998E-2</c:v>
                </c:pt>
                <c:pt idx="14">
                  <c:v>6.7900000000000002E-2</c:v>
                </c:pt>
                <c:pt idx="15">
                  <c:v>7.0699999999999999E-2</c:v>
                </c:pt>
                <c:pt idx="16">
                  <c:v>7.2900000000000006E-2</c:v>
                </c:pt>
                <c:pt idx="17">
                  <c:v>7.3400000000000007E-2</c:v>
                </c:pt>
                <c:pt idx="18">
                  <c:v>6.7900000000000002E-2</c:v>
                </c:pt>
                <c:pt idx="19">
                  <c:v>5.2699999999999997E-2</c:v>
                </c:pt>
                <c:pt idx="20">
                  <c:v>4.02E-2</c:v>
                </c:pt>
                <c:pt idx="21">
                  <c:v>3.1099999999999999E-2</c:v>
                </c:pt>
                <c:pt idx="22">
                  <c:v>2.2499999999999999E-2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4-4033-849D-791579737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6'!$B$5:$B$28</c:f>
              <c:numCache>
                <c:formatCode>0.00%</c:formatCode>
                <c:ptCount val="24"/>
                <c:pt idx="0">
                  <c:v>2.9861386138613859E-3</c:v>
                </c:pt>
                <c:pt idx="1">
                  <c:v>1.8019801980198021E-3</c:v>
                </c:pt>
                <c:pt idx="2">
                  <c:v>1.4415841584158415E-3</c:v>
                </c:pt>
                <c:pt idx="3">
                  <c:v>1.5960396039603961E-3</c:v>
                </c:pt>
                <c:pt idx="4">
                  <c:v>2.9346534653465349E-3</c:v>
                </c:pt>
                <c:pt idx="5">
                  <c:v>8.7009900990098997E-3</c:v>
                </c:pt>
                <c:pt idx="6">
                  <c:v>1.5342574257425742E-2</c:v>
                </c:pt>
                <c:pt idx="7">
                  <c:v>2.5897029702970295E-2</c:v>
                </c:pt>
                <c:pt idx="8">
                  <c:v>2.9500990099009902E-2</c:v>
                </c:pt>
                <c:pt idx="9">
                  <c:v>3.3619801980198018E-2</c:v>
                </c:pt>
                <c:pt idx="10">
                  <c:v>3.3516831683168317E-2</c:v>
                </c:pt>
                <c:pt idx="11">
                  <c:v>3.3980198019801983E-2</c:v>
                </c:pt>
                <c:pt idx="12">
                  <c:v>3.4803960396039599E-2</c:v>
                </c:pt>
                <c:pt idx="13">
                  <c:v>3.4186138613861383E-2</c:v>
                </c:pt>
                <c:pt idx="14">
                  <c:v>3.5730693069306936E-2</c:v>
                </c:pt>
                <c:pt idx="15">
                  <c:v>3.4803960396039599E-2</c:v>
                </c:pt>
                <c:pt idx="16">
                  <c:v>3.5627722772277229E-2</c:v>
                </c:pt>
                <c:pt idx="17">
                  <c:v>3.5679207920792079E-2</c:v>
                </c:pt>
                <c:pt idx="18">
                  <c:v>3.3465346534653467E-2</c:v>
                </c:pt>
                <c:pt idx="19">
                  <c:v>2.8007920792079206E-2</c:v>
                </c:pt>
                <c:pt idx="20">
                  <c:v>2.193267326732673E-2</c:v>
                </c:pt>
                <c:pt idx="21">
                  <c:v>1.4982178217821784E-2</c:v>
                </c:pt>
                <c:pt idx="22">
                  <c:v>9.0099009900990092E-3</c:v>
                </c:pt>
                <c:pt idx="23">
                  <c:v>5.3029702970297035E-3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2-4E60-BD6F-F449C1C7D5B7}"/>
            </c:ext>
          </c:extLst>
        </c:ser>
        <c:ser>
          <c:idx val="1"/>
          <c:order val="1"/>
          <c:tx>
            <c:strRef>
              <c:f>'PCS 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6'!$C$5:$C$28</c:f>
              <c:numCache>
                <c:formatCode>0.00%</c:formatCode>
                <c:ptCount val="24"/>
                <c:pt idx="0">
                  <c:v>3.4930693069306932E-3</c:v>
                </c:pt>
                <c:pt idx="1">
                  <c:v>2.0376237623762374E-3</c:v>
                </c:pt>
                <c:pt idx="2">
                  <c:v>1.4069306930693068E-3</c:v>
                </c:pt>
                <c:pt idx="3">
                  <c:v>1.1158415841584159E-3</c:v>
                </c:pt>
                <c:pt idx="4">
                  <c:v>1.4069306930693068E-3</c:v>
                </c:pt>
                <c:pt idx="5">
                  <c:v>3.8326732673267328E-3</c:v>
                </c:pt>
                <c:pt idx="6">
                  <c:v>1.0721782178217822E-2</c:v>
                </c:pt>
                <c:pt idx="7">
                  <c:v>1.7610891089108911E-2</c:v>
                </c:pt>
                <c:pt idx="8">
                  <c:v>1.892079207920792E-2</c:v>
                </c:pt>
                <c:pt idx="9">
                  <c:v>2.5033663366336632E-2</c:v>
                </c:pt>
                <c:pt idx="10">
                  <c:v>2.7799009900990098E-2</c:v>
                </c:pt>
                <c:pt idx="11">
                  <c:v>3.0321782178217821E-2</c:v>
                </c:pt>
                <c:pt idx="12">
                  <c:v>3.2893069306930693E-2</c:v>
                </c:pt>
                <c:pt idx="13">
                  <c:v>3.3960396039603963E-2</c:v>
                </c:pt>
                <c:pt idx="14">
                  <c:v>3.5658415841584162E-2</c:v>
                </c:pt>
                <c:pt idx="15">
                  <c:v>3.6046534653465349E-2</c:v>
                </c:pt>
                <c:pt idx="16">
                  <c:v>3.8423762376237625E-2</c:v>
                </c:pt>
                <c:pt idx="17">
                  <c:v>3.9685148514851484E-2</c:v>
                </c:pt>
                <c:pt idx="18">
                  <c:v>3.6143564356435641E-2</c:v>
                </c:pt>
                <c:pt idx="19">
                  <c:v>3.0079207920792078E-2</c:v>
                </c:pt>
                <c:pt idx="20">
                  <c:v>2.3626732673267325E-2</c:v>
                </c:pt>
                <c:pt idx="21">
                  <c:v>1.7319801980198023E-2</c:v>
                </c:pt>
                <c:pt idx="22">
                  <c:v>1.0915841584158415E-2</c:v>
                </c:pt>
                <c:pt idx="23">
                  <c:v>6.5980198019801976E-3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2-4E60-BD6F-F449C1C7D5B7}"/>
            </c:ext>
          </c:extLst>
        </c:ser>
        <c:ser>
          <c:idx val="2"/>
          <c:order val="2"/>
          <c:tx>
            <c:strRef>
              <c:f>'PCS 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6'!$D$5:$D$28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3.8999999999999998E-3</c:v>
                </c:pt>
                <c:pt idx="2">
                  <c:v>2.8E-3</c:v>
                </c:pt>
                <c:pt idx="3">
                  <c:v>2.7000000000000001E-3</c:v>
                </c:pt>
                <c:pt idx="4">
                  <c:v>4.3E-3</c:v>
                </c:pt>
                <c:pt idx="5">
                  <c:v>1.2200000000000001E-2</c:v>
                </c:pt>
                <c:pt idx="6">
                  <c:v>2.58E-2</c:v>
                </c:pt>
                <c:pt idx="7">
                  <c:v>4.3099999999999999E-2</c:v>
                </c:pt>
                <c:pt idx="8">
                  <c:v>4.7800000000000002E-2</c:v>
                </c:pt>
                <c:pt idx="9">
                  <c:v>5.8200000000000002E-2</c:v>
                </c:pt>
                <c:pt idx="10">
                  <c:v>6.1100000000000002E-2</c:v>
                </c:pt>
                <c:pt idx="11">
                  <c:v>6.4199999999999993E-2</c:v>
                </c:pt>
                <c:pt idx="12">
                  <c:v>6.7699999999999996E-2</c:v>
                </c:pt>
                <c:pt idx="13">
                  <c:v>6.8199999999999997E-2</c:v>
                </c:pt>
                <c:pt idx="14">
                  <c:v>7.1499999999999994E-2</c:v>
                </c:pt>
                <c:pt idx="15">
                  <c:v>7.1099999999999997E-2</c:v>
                </c:pt>
                <c:pt idx="16">
                  <c:v>7.4399999999999994E-2</c:v>
                </c:pt>
                <c:pt idx="17">
                  <c:v>7.5800000000000006E-2</c:v>
                </c:pt>
                <c:pt idx="18">
                  <c:v>6.9900000000000004E-2</c:v>
                </c:pt>
                <c:pt idx="19">
                  <c:v>5.8400000000000001E-2</c:v>
                </c:pt>
                <c:pt idx="20">
                  <c:v>4.58E-2</c:v>
                </c:pt>
                <c:pt idx="21">
                  <c:v>3.2500000000000001E-2</c:v>
                </c:pt>
                <c:pt idx="22">
                  <c:v>2.01E-2</c:v>
                </c:pt>
                <c:pt idx="23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2-4E60-BD6F-F449C1C7D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3C2-408E-8B2C-4158596B49BF}"/>
            </c:ext>
          </c:extLst>
        </c:ser>
        <c:ser>
          <c:idx val="1"/>
          <c:order val="1"/>
          <c:tx>
            <c:strRef>
              <c:f>'PCS 50'!$H$4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1.1299999999999999</c:v>
                </c:pt>
                <c:pt idx="2">
                  <c:v>1.1200000000000001</c:v>
                </c:pt>
                <c:pt idx="3">
                  <c:v>1.08</c:v>
                </c:pt>
                <c:pt idx="4">
                  <c:v>1.07</c:v>
                </c:pt>
                <c:pt idx="5">
                  <c:v>1</c:v>
                </c:pt>
                <c:pt idx="6">
                  <c:v>0.92</c:v>
                </c:pt>
                <c:pt idx="7">
                  <c:v>0.91</c:v>
                </c:pt>
                <c:pt idx="8">
                  <c:v>0.91</c:v>
                </c:pt>
                <c:pt idx="9">
                  <c:v>0.95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974-BC2B-83914B50F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52'!$B$5:$B$28</c:f>
              <c:numCache>
                <c:formatCode>0.00%</c:formatCode>
                <c:ptCount val="24"/>
                <c:pt idx="0">
                  <c:v>4.8313356164383561E-3</c:v>
                </c:pt>
                <c:pt idx="1">
                  <c:v>3.2547945205479456E-3</c:v>
                </c:pt>
                <c:pt idx="2">
                  <c:v>2.7970890410958901E-3</c:v>
                </c:pt>
                <c:pt idx="3">
                  <c:v>2.949657534246575E-3</c:v>
                </c:pt>
                <c:pt idx="4">
                  <c:v>4.6787671232876712E-3</c:v>
                </c:pt>
                <c:pt idx="5">
                  <c:v>8.0352739726027404E-3</c:v>
                </c:pt>
                <c:pt idx="6">
                  <c:v>1.6324828767123285E-2</c:v>
                </c:pt>
                <c:pt idx="7">
                  <c:v>2.5173801369863014E-2</c:v>
                </c:pt>
                <c:pt idx="8">
                  <c:v>2.4004109589041093E-2</c:v>
                </c:pt>
                <c:pt idx="9">
                  <c:v>2.0952739726027399E-2</c:v>
                </c:pt>
                <c:pt idx="10">
                  <c:v>2.3139554794520546E-2</c:v>
                </c:pt>
                <c:pt idx="11">
                  <c:v>2.6394349315068493E-2</c:v>
                </c:pt>
                <c:pt idx="12">
                  <c:v>2.9598287671232876E-2</c:v>
                </c:pt>
                <c:pt idx="13">
                  <c:v>3.0615410958904108E-2</c:v>
                </c:pt>
                <c:pt idx="14">
                  <c:v>3.5395890410958905E-2</c:v>
                </c:pt>
                <c:pt idx="15">
                  <c:v>4.0379794520547942E-2</c:v>
                </c:pt>
                <c:pt idx="16">
                  <c:v>4.3075171232876713E-2</c:v>
                </c:pt>
                <c:pt idx="17">
                  <c:v>4.2820890410958899E-2</c:v>
                </c:pt>
                <c:pt idx="18">
                  <c:v>3.5294178082191784E-2</c:v>
                </c:pt>
                <c:pt idx="19">
                  <c:v>2.8276027397260272E-2</c:v>
                </c:pt>
                <c:pt idx="20">
                  <c:v>2.1969863013698628E-2</c:v>
                </c:pt>
                <c:pt idx="21">
                  <c:v>1.6629965753424656E-2</c:v>
                </c:pt>
                <c:pt idx="22">
                  <c:v>1.2917465753424657E-2</c:v>
                </c:pt>
                <c:pt idx="23">
                  <c:v>9.001541095890412E-3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E-4A81-9B3C-66460B5018B7}"/>
            </c:ext>
          </c:extLst>
        </c:ser>
        <c:ser>
          <c:idx val="1"/>
          <c:order val="1"/>
          <c:tx>
            <c:strRef>
              <c:f>'PCS 52'!$C$4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52'!$C$5:$C$28</c:f>
              <c:numCache>
                <c:formatCode>0.00%</c:formatCode>
                <c:ptCount val="24"/>
                <c:pt idx="0">
                  <c:v>3.4400684931506849E-3</c:v>
                </c:pt>
                <c:pt idx="1">
                  <c:v>2.6537671232876718E-3</c:v>
                </c:pt>
                <c:pt idx="2">
                  <c:v>1.9657534246575342E-3</c:v>
                </c:pt>
                <c:pt idx="3">
                  <c:v>2.8994863013698628E-3</c:v>
                </c:pt>
                <c:pt idx="4">
                  <c:v>6.0938356164383558E-3</c:v>
                </c:pt>
                <c:pt idx="5">
                  <c:v>2.0099828767123285E-2</c:v>
                </c:pt>
                <c:pt idx="6">
                  <c:v>3.1550342465753417E-2</c:v>
                </c:pt>
                <c:pt idx="7">
                  <c:v>3.4892123287671231E-2</c:v>
                </c:pt>
                <c:pt idx="8">
                  <c:v>3.3565239726027395E-2</c:v>
                </c:pt>
                <c:pt idx="9">
                  <c:v>3.1796061643835617E-2</c:v>
                </c:pt>
                <c:pt idx="10">
                  <c:v>3.1157191780821918E-2</c:v>
                </c:pt>
                <c:pt idx="11">
                  <c:v>3.0370890410958907E-2</c:v>
                </c:pt>
                <c:pt idx="12">
                  <c:v>3.0616609589041097E-2</c:v>
                </c:pt>
                <c:pt idx="13">
                  <c:v>3.0026883561643833E-2</c:v>
                </c:pt>
                <c:pt idx="14">
                  <c:v>3.0370890410958907E-2</c:v>
                </c:pt>
                <c:pt idx="15">
                  <c:v>3.012517123287671E-2</c:v>
                </c:pt>
                <c:pt idx="16">
                  <c:v>2.9437157534246576E-2</c:v>
                </c:pt>
                <c:pt idx="17">
                  <c:v>2.9093150684931506E-2</c:v>
                </c:pt>
                <c:pt idx="18">
                  <c:v>2.5358219178082193E-2</c:v>
                </c:pt>
                <c:pt idx="19">
                  <c:v>1.7740924657534244E-2</c:v>
                </c:pt>
                <c:pt idx="20">
                  <c:v>1.3907705479452054E-2</c:v>
                </c:pt>
                <c:pt idx="21">
                  <c:v>1.105736301369863E-2</c:v>
                </c:pt>
                <c:pt idx="22">
                  <c:v>8.2070205479452055E-3</c:v>
                </c:pt>
                <c:pt idx="23">
                  <c:v>5.1109589041095881E-3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E-4A81-9B3C-66460B5018B7}"/>
            </c:ext>
          </c:extLst>
        </c:ser>
        <c:ser>
          <c:idx val="2"/>
          <c:order val="2"/>
          <c:tx>
            <c:strRef>
              <c:f>'PCS 52'!$D$4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52'!$D$5:$D$28</c:f>
              <c:numCache>
                <c:formatCode>0.00%</c:formatCode>
                <c:ptCount val="24"/>
                <c:pt idx="0">
                  <c:v>8.3000000000000001E-3</c:v>
                </c:pt>
                <c:pt idx="1">
                  <c:v>5.8999999999999999E-3</c:v>
                </c:pt>
                <c:pt idx="2">
                  <c:v>4.7000000000000002E-3</c:v>
                </c:pt>
                <c:pt idx="3">
                  <c:v>5.7999999999999996E-3</c:v>
                </c:pt>
                <c:pt idx="4">
                  <c:v>1.0800000000000001E-2</c:v>
                </c:pt>
                <c:pt idx="5">
                  <c:v>2.81E-2</c:v>
                </c:pt>
                <c:pt idx="6">
                  <c:v>4.7899999999999998E-2</c:v>
                </c:pt>
                <c:pt idx="7">
                  <c:v>6.0100000000000001E-2</c:v>
                </c:pt>
                <c:pt idx="8">
                  <c:v>5.7599999999999998E-2</c:v>
                </c:pt>
                <c:pt idx="9">
                  <c:v>5.28E-2</c:v>
                </c:pt>
                <c:pt idx="10">
                  <c:v>5.4300000000000001E-2</c:v>
                </c:pt>
                <c:pt idx="11">
                  <c:v>5.6800000000000003E-2</c:v>
                </c:pt>
                <c:pt idx="12">
                  <c:v>6.0199999999999997E-2</c:v>
                </c:pt>
                <c:pt idx="13">
                  <c:v>6.0600000000000001E-2</c:v>
                </c:pt>
                <c:pt idx="14">
                  <c:v>6.5799999999999997E-2</c:v>
                </c:pt>
                <c:pt idx="15">
                  <c:v>7.0499999999999993E-2</c:v>
                </c:pt>
                <c:pt idx="16">
                  <c:v>7.2499999999999995E-2</c:v>
                </c:pt>
                <c:pt idx="17">
                  <c:v>7.1900000000000006E-2</c:v>
                </c:pt>
                <c:pt idx="18">
                  <c:v>6.0699999999999997E-2</c:v>
                </c:pt>
                <c:pt idx="19">
                  <c:v>4.5999999999999999E-2</c:v>
                </c:pt>
                <c:pt idx="20">
                  <c:v>3.5900000000000001E-2</c:v>
                </c:pt>
                <c:pt idx="21">
                  <c:v>2.7699999999999999E-2</c:v>
                </c:pt>
                <c:pt idx="22">
                  <c:v>2.1100000000000001E-2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E-4A81-9B3C-66460B501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8F1-4DB6-B830-36CEA194F899}"/>
            </c:ext>
          </c:extLst>
        </c:ser>
        <c:ser>
          <c:idx val="1"/>
          <c:order val="1"/>
          <c:tx>
            <c:strRef>
              <c:f>'PCS 52'!$H$4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1.03</c:v>
                </c:pt>
                <c:pt idx="2">
                  <c:v>1.04</c:v>
                </c:pt>
                <c:pt idx="3">
                  <c:v>1</c:v>
                </c:pt>
                <c:pt idx="4">
                  <c:v>1</c:v>
                </c:pt>
                <c:pt idx="5">
                  <c:v>0.97</c:v>
                </c:pt>
                <c:pt idx="6">
                  <c:v>0.93</c:v>
                </c:pt>
                <c:pt idx="7">
                  <c:v>0.97</c:v>
                </c:pt>
                <c:pt idx="8">
                  <c:v>0.98</c:v>
                </c:pt>
                <c:pt idx="9">
                  <c:v>1.02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1-4DB6-B830-36CEA194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53'!$B$5:$B$28</c:f>
              <c:numCache>
                <c:formatCode>0.00%</c:formatCode>
                <c:ptCount val="24"/>
                <c:pt idx="0">
                  <c:v>4.0333333333333332E-3</c:v>
                </c:pt>
                <c:pt idx="1">
                  <c:v>3.106130268199234E-3</c:v>
                </c:pt>
                <c:pt idx="2">
                  <c:v>1.9934865900383143E-3</c:v>
                </c:pt>
                <c:pt idx="3">
                  <c:v>2.2252873563218391E-3</c:v>
                </c:pt>
                <c:pt idx="4">
                  <c:v>4.4042145593869734E-3</c:v>
                </c:pt>
                <c:pt idx="5">
                  <c:v>8.252107279693487E-3</c:v>
                </c:pt>
                <c:pt idx="6">
                  <c:v>1.4742528735632185E-2</c:v>
                </c:pt>
                <c:pt idx="7">
                  <c:v>2.5359003831417624E-2</c:v>
                </c:pt>
                <c:pt idx="8">
                  <c:v>2.725977011494253E-2</c:v>
                </c:pt>
                <c:pt idx="9">
                  <c:v>2.5080842911877396E-2</c:v>
                </c:pt>
                <c:pt idx="10">
                  <c:v>2.7306130268199235E-2</c:v>
                </c:pt>
                <c:pt idx="11">
                  <c:v>3.0551340996168581E-2</c:v>
                </c:pt>
                <c:pt idx="12">
                  <c:v>3.3703831417624522E-2</c:v>
                </c:pt>
                <c:pt idx="13">
                  <c:v>3.3425670498084287E-2</c:v>
                </c:pt>
                <c:pt idx="14">
                  <c:v>3.1988505747126438E-2</c:v>
                </c:pt>
                <c:pt idx="15">
                  <c:v>3.0829501915708817E-2</c:v>
                </c:pt>
                <c:pt idx="16">
                  <c:v>3.1385823754789273E-2</c:v>
                </c:pt>
                <c:pt idx="17">
                  <c:v>3.1617624521072793E-2</c:v>
                </c:pt>
                <c:pt idx="18">
                  <c:v>2.6425287356321842E-2</c:v>
                </c:pt>
                <c:pt idx="19">
                  <c:v>2.1835632183908049E-2</c:v>
                </c:pt>
                <c:pt idx="20">
                  <c:v>1.8265900383141759E-2</c:v>
                </c:pt>
                <c:pt idx="21">
                  <c:v>1.4047126436781609E-2</c:v>
                </c:pt>
                <c:pt idx="22">
                  <c:v>9.6429118773946349E-3</c:v>
                </c:pt>
                <c:pt idx="23">
                  <c:v>6.1195402298850577E-3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B-4AE7-9580-7100F15DBB70}"/>
            </c:ext>
          </c:extLst>
        </c:ser>
        <c:ser>
          <c:idx val="1"/>
          <c:order val="1"/>
          <c:tx>
            <c:strRef>
              <c:f>'PCS 53'!$C$4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53'!$C$5:$C$28</c:f>
              <c:numCache>
                <c:formatCode>0.00%</c:formatCode>
                <c:ptCount val="24"/>
                <c:pt idx="0">
                  <c:v>5.3103448275862077E-3</c:v>
                </c:pt>
                <c:pt idx="1">
                  <c:v>4.3448275862068963E-3</c:v>
                </c:pt>
                <c:pt idx="2">
                  <c:v>2.5210727969348658E-3</c:v>
                </c:pt>
                <c:pt idx="3">
                  <c:v>1.9846743295019158E-3</c:v>
                </c:pt>
                <c:pt idx="4">
                  <c:v>3.1647509578544061E-3</c:v>
                </c:pt>
                <c:pt idx="5">
                  <c:v>8.9578544061302678E-3</c:v>
                </c:pt>
                <c:pt idx="6">
                  <c:v>2.3226053639846742E-2</c:v>
                </c:pt>
                <c:pt idx="7">
                  <c:v>2.9770114942528736E-2</c:v>
                </c:pt>
                <c:pt idx="8">
                  <c:v>2.6015325670498083E-2</c:v>
                </c:pt>
                <c:pt idx="9">
                  <c:v>2.6605363984674328E-2</c:v>
                </c:pt>
                <c:pt idx="10">
                  <c:v>2.8482758620689653E-2</c:v>
                </c:pt>
                <c:pt idx="11">
                  <c:v>3.1701149425287359E-2</c:v>
                </c:pt>
                <c:pt idx="12">
                  <c:v>3.6153256704980846E-2</c:v>
                </c:pt>
                <c:pt idx="13">
                  <c:v>3.7655172413793105E-2</c:v>
                </c:pt>
                <c:pt idx="14">
                  <c:v>3.7226053639846747E-2</c:v>
                </c:pt>
                <c:pt idx="15">
                  <c:v>3.7494252873563221E-2</c:v>
                </c:pt>
                <c:pt idx="16">
                  <c:v>3.7816091954022982E-2</c:v>
                </c:pt>
                <c:pt idx="17">
                  <c:v>3.7065134099616856E-2</c:v>
                </c:pt>
                <c:pt idx="18">
                  <c:v>3.1272030651340994E-2</c:v>
                </c:pt>
                <c:pt idx="19">
                  <c:v>2.7731800766283527E-2</c:v>
                </c:pt>
                <c:pt idx="20">
                  <c:v>2.3494252873563215E-2</c:v>
                </c:pt>
                <c:pt idx="21">
                  <c:v>1.8076628352490423E-2</c:v>
                </c:pt>
                <c:pt idx="22">
                  <c:v>1.2337164750957854E-2</c:v>
                </c:pt>
                <c:pt idx="23">
                  <c:v>7.7777777777777776E-3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B-4AE7-9580-7100F15DBB70}"/>
            </c:ext>
          </c:extLst>
        </c:ser>
        <c:ser>
          <c:idx val="2"/>
          <c:order val="2"/>
          <c:tx>
            <c:strRef>
              <c:f>'PCS 53'!$D$4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53'!$D$5:$D$28</c:f>
              <c:numCache>
                <c:formatCode>0.00%</c:formatCode>
                <c:ptCount val="24"/>
                <c:pt idx="0">
                  <c:v>9.2999999999999992E-3</c:v>
                </c:pt>
                <c:pt idx="1">
                  <c:v>7.4000000000000003E-3</c:v>
                </c:pt>
                <c:pt idx="2">
                  <c:v>4.4999999999999997E-3</c:v>
                </c:pt>
                <c:pt idx="3">
                  <c:v>4.3E-3</c:v>
                </c:pt>
                <c:pt idx="4">
                  <c:v>7.7000000000000002E-3</c:v>
                </c:pt>
                <c:pt idx="5">
                  <c:v>1.72E-2</c:v>
                </c:pt>
                <c:pt idx="6">
                  <c:v>3.7499999999999999E-2</c:v>
                </c:pt>
                <c:pt idx="7">
                  <c:v>5.5100000000000003E-2</c:v>
                </c:pt>
                <c:pt idx="8">
                  <c:v>5.3699999999999998E-2</c:v>
                </c:pt>
                <c:pt idx="9">
                  <c:v>5.1900000000000002E-2</c:v>
                </c:pt>
                <c:pt idx="10">
                  <c:v>5.6000000000000001E-2</c:v>
                </c:pt>
                <c:pt idx="11">
                  <c:v>6.25E-2</c:v>
                </c:pt>
                <c:pt idx="12">
                  <c:v>7.0099999999999996E-2</c:v>
                </c:pt>
                <c:pt idx="13">
                  <c:v>7.1199999999999999E-2</c:v>
                </c:pt>
                <c:pt idx="14">
                  <c:v>6.9199999999999998E-2</c:v>
                </c:pt>
                <c:pt idx="15">
                  <c:v>6.8199999999999997E-2</c:v>
                </c:pt>
                <c:pt idx="16">
                  <c:v>6.9099999999999995E-2</c:v>
                </c:pt>
                <c:pt idx="17">
                  <c:v>6.8699999999999997E-2</c:v>
                </c:pt>
                <c:pt idx="18">
                  <c:v>5.7700000000000001E-2</c:v>
                </c:pt>
                <c:pt idx="19">
                  <c:v>4.9399999999999999E-2</c:v>
                </c:pt>
                <c:pt idx="20">
                  <c:v>4.1599999999999998E-2</c:v>
                </c:pt>
                <c:pt idx="21">
                  <c:v>3.2000000000000001E-2</c:v>
                </c:pt>
                <c:pt idx="22">
                  <c:v>2.1899999999999999E-2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B-4AE7-9580-7100F15DB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12893429643611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A16-452C-B228-9A7CE3390BB0}"/>
            </c:ext>
          </c:extLst>
        </c:ser>
        <c:ser>
          <c:idx val="1"/>
          <c:order val="1"/>
          <c:tx>
            <c:strRef>
              <c:f>'PCS 53'!$H$4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53'!$H$5:$H$16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1.27</c:v>
                </c:pt>
                <c:pt idx="2">
                  <c:v>1.23</c:v>
                </c:pt>
                <c:pt idx="3">
                  <c:v>1.17</c:v>
                </c:pt>
                <c:pt idx="4">
                  <c:v>0.73</c:v>
                </c:pt>
                <c:pt idx="5">
                  <c:v>0.71</c:v>
                </c:pt>
                <c:pt idx="6">
                  <c:v>0.75</c:v>
                </c:pt>
                <c:pt idx="7">
                  <c:v>1.01</c:v>
                </c:pt>
                <c:pt idx="8">
                  <c:v>0.93</c:v>
                </c:pt>
                <c:pt idx="9">
                  <c:v>1.02</c:v>
                </c:pt>
                <c:pt idx="10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D-43F0-818E-9B47ABB3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55'!$B$5:$B$28</c:f>
              <c:numCache>
                <c:formatCode>0.00%</c:formatCode>
                <c:ptCount val="24"/>
                <c:pt idx="0">
                  <c:v>3.4580645161290326E-3</c:v>
                </c:pt>
                <c:pt idx="1">
                  <c:v>2.270967741935484E-3</c:v>
                </c:pt>
                <c:pt idx="2">
                  <c:v>1.961290322580645E-3</c:v>
                </c:pt>
                <c:pt idx="3">
                  <c:v>2.0129032258064516E-3</c:v>
                </c:pt>
                <c:pt idx="4">
                  <c:v>3.4580645161290326E-3</c:v>
                </c:pt>
                <c:pt idx="5">
                  <c:v>8.5677419354838712E-3</c:v>
                </c:pt>
                <c:pt idx="6">
                  <c:v>2.0800000000000003E-2</c:v>
                </c:pt>
                <c:pt idx="7">
                  <c:v>3.0864516129032259E-2</c:v>
                </c:pt>
                <c:pt idx="8">
                  <c:v>2.9780645161290323E-2</c:v>
                </c:pt>
                <c:pt idx="9">
                  <c:v>3.1793548387096776E-2</c:v>
                </c:pt>
                <c:pt idx="10">
                  <c:v>3.2825806451612906E-2</c:v>
                </c:pt>
                <c:pt idx="11">
                  <c:v>3.4632258064516135E-2</c:v>
                </c:pt>
                <c:pt idx="12">
                  <c:v>3.5922580645161288E-2</c:v>
                </c:pt>
                <c:pt idx="13">
                  <c:v>3.5870967741935489E-2</c:v>
                </c:pt>
                <c:pt idx="14">
                  <c:v>3.7522580645161292E-2</c:v>
                </c:pt>
                <c:pt idx="15">
                  <c:v>3.612903225806452E-2</c:v>
                </c:pt>
                <c:pt idx="16">
                  <c:v>3.6438709677419356E-2</c:v>
                </c:pt>
                <c:pt idx="17">
                  <c:v>3.5561290322580645E-2</c:v>
                </c:pt>
                <c:pt idx="18">
                  <c:v>2.9161290322580646E-2</c:v>
                </c:pt>
                <c:pt idx="19">
                  <c:v>2.2554838709677422E-2</c:v>
                </c:pt>
                <c:pt idx="20">
                  <c:v>1.703225806451613E-2</c:v>
                </c:pt>
                <c:pt idx="21">
                  <c:v>1.2903225806451613E-2</c:v>
                </c:pt>
                <c:pt idx="22">
                  <c:v>8.8258064516129036E-3</c:v>
                </c:pt>
                <c:pt idx="23">
                  <c:v>5.6258064516129039E-3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D-4AC4-8DEA-BE068D8FA22E}"/>
            </c:ext>
          </c:extLst>
        </c:ser>
        <c:ser>
          <c:idx val="1"/>
          <c:order val="1"/>
          <c:tx>
            <c:strRef>
              <c:f>'PCS 55'!$C$4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55'!$C$5:$C$28</c:f>
              <c:numCache>
                <c:formatCode>0.00%</c:formatCode>
                <c:ptCount val="24"/>
                <c:pt idx="0">
                  <c:v>3.2903225806451613E-3</c:v>
                </c:pt>
                <c:pt idx="1">
                  <c:v>2.0322580645161289E-3</c:v>
                </c:pt>
                <c:pt idx="2">
                  <c:v>1.7419354838709678E-3</c:v>
                </c:pt>
                <c:pt idx="3">
                  <c:v>1.3064516129032259E-3</c:v>
                </c:pt>
                <c:pt idx="4">
                  <c:v>1.9354838709677419E-3</c:v>
                </c:pt>
                <c:pt idx="5">
                  <c:v>5.5645161290322582E-3</c:v>
                </c:pt>
                <c:pt idx="6">
                  <c:v>1.6016129032258065E-2</c:v>
                </c:pt>
                <c:pt idx="7">
                  <c:v>2.5306451612903225E-2</c:v>
                </c:pt>
                <c:pt idx="8">
                  <c:v>2.7532258064516129E-2</c:v>
                </c:pt>
                <c:pt idx="9">
                  <c:v>2.8064516129032258E-2</c:v>
                </c:pt>
                <c:pt idx="10">
                  <c:v>2.932258064516129E-2</c:v>
                </c:pt>
                <c:pt idx="11">
                  <c:v>3.125806451612903E-2</c:v>
                </c:pt>
                <c:pt idx="12">
                  <c:v>3.3096774193548388E-2</c:v>
                </c:pt>
                <c:pt idx="13">
                  <c:v>3.3435483870967737E-2</c:v>
                </c:pt>
                <c:pt idx="14">
                  <c:v>3.430645161290323E-2</c:v>
                </c:pt>
                <c:pt idx="15">
                  <c:v>3.45483870967742E-2</c:v>
                </c:pt>
                <c:pt idx="16">
                  <c:v>3.6532258064516127E-2</c:v>
                </c:pt>
                <c:pt idx="17">
                  <c:v>3.6241935483870967E-2</c:v>
                </c:pt>
                <c:pt idx="18">
                  <c:v>3.0096774193548385E-2</c:v>
                </c:pt>
                <c:pt idx="19">
                  <c:v>2.3806451612903227E-2</c:v>
                </c:pt>
                <c:pt idx="20">
                  <c:v>1.9064516129032257E-2</c:v>
                </c:pt>
                <c:pt idx="21">
                  <c:v>1.432258064516129E-2</c:v>
                </c:pt>
                <c:pt idx="22">
                  <c:v>9.4838709677419336E-3</c:v>
                </c:pt>
                <c:pt idx="23">
                  <c:v>5.709677419354838E-3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D-4AC4-8DEA-BE068D8FA22E}"/>
            </c:ext>
          </c:extLst>
        </c:ser>
        <c:ser>
          <c:idx val="2"/>
          <c:order val="2"/>
          <c:tx>
            <c:strRef>
              <c:f>'PCS 55'!$D$4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55'!$D$5:$D$28</c:f>
              <c:numCache>
                <c:formatCode>0.00%</c:formatCode>
                <c:ptCount val="24"/>
                <c:pt idx="0">
                  <c:v>6.7000000000000002E-3</c:v>
                </c:pt>
                <c:pt idx="1">
                  <c:v>4.3E-3</c:v>
                </c:pt>
                <c:pt idx="2">
                  <c:v>3.7000000000000002E-3</c:v>
                </c:pt>
                <c:pt idx="3">
                  <c:v>3.3E-3</c:v>
                </c:pt>
                <c:pt idx="4">
                  <c:v>5.4000000000000003E-3</c:v>
                </c:pt>
                <c:pt idx="5">
                  <c:v>1.41E-2</c:v>
                </c:pt>
                <c:pt idx="6">
                  <c:v>3.6799999999999999E-2</c:v>
                </c:pt>
                <c:pt idx="7">
                  <c:v>5.62E-2</c:v>
                </c:pt>
                <c:pt idx="8">
                  <c:v>5.7299999999999997E-2</c:v>
                </c:pt>
                <c:pt idx="9">
                  <c:v>5.9900000000000002E-2</c:v>
                </c:pt>
                <c:pt idx="10">
                  <c:v>6.2199999999999998E-2</c:v>
                </c:pt>
                <c:pt idx="11">
                  <c:v>6.59E-2</c:v>
                </c:pt>
                <c:pt idx="12">
                  <c:v>6.9000000000000006E-2</c:v>
                </c:pt>
                <c:pt idx="13">
                  <c:v>6.93E-2</c:v>
                </c:pt>
                <c:pt idx="14">
                  <c:v>7.1800000000000003E-2</c:v>
                </c:pt>
                <c:pt idx="15">
                  <c:v>7.0699999999999999E-2</c:v>
                </c:pt>
                <c:pt idx="16">
                  <c:v>7.2999999999999995E-2</c:v>
                </c:pt>
                <c:pt idx="17">
                  <c:v>7.1800000000000003E-2</c:v>
                </c:pt>
                <c:pt idx="18">
                  <c:v>5.9200000000000003E-2</c:v>
                </c:pt>
                <c:pt idx="19">
                  <c:v>4.6300000000000001E-2</c:v>
                </c:pt>
                <c:pt idx="20">
                  <c:v>3.61E-2</c:v>
                </c:pt>
                <c:pt idx="21">
                  <c:v>2.7199999999999998E-2</c:v>
                </c:pt>
                <c:pt idx="22">
                  <c:v>1.83E-2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D-4AC4-8DEA-BE068D8FA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0A7-4C10-99A1-4E226708255A}"/>
            </c:ext>
          </c:extLst>
        </c:ser>
        <c:ser>
          <c:idx val="1"/>
          <c:order val="1"/>
          <c:tx>
            <c:strRef>
              <c:f>'PCS 55'!$H$4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55'!$H$5:$H$16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1.0900000000000001</c:v>
                </c:pt>
                <c:pt idx="2">
                  <c:v>1.08</c:v>
                </c:pt>
                <c:pt idx="3">
                  <c:v>1.06</c:v>
                </c:pt>
                <c:pt idx="4">
                  <c:v>1.03</c:v>
                </c:pt>
                <c:pt idx="5">
                  <c:v>0.98</c:v>
                </c:pt>
                <c:pt idx="6">
                  <c:v>0.93</c:v>
                </c:pt>
                <c:pt idx="7">
                  <c:v>0.93</c:v>
                </c:pt>
                <c:pt idx="8">
                  <c:v>0.94</c:v>
                </c:pt>
                <c:pt idx="9">
                  <c:v>0.99</c:v>
                </c:pt>
                <c:pt idx="10">
                  <c:v>0.99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7-4C10-99A1-4E2267082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57'!$B$5:$B$28</c:f>
              <c:numCache>
                <c:formatCode>0.00%</c:formatCode>
                <c:ptCount val="24"/>
                <c:pt idx="0">
                  <c:v>1.8963302752293576E-3</c:v>
                </c:pt>
                <c:pt idx="1">
                  <c:v>1.118348623853211E-3</c:v>
                </c:pt>
                <c:pt idx="2">
                  <c:v>8.7522935779816506E-4</c:v>
                </c:pt>
                <c:pt idx="3">
                  <c:v>1.0211009174311925E-3</c:v>
                </c:pt>
                <c:pt idx="4">
                  <c:v>2.0908256880733944E-3</c:v>
                </c:pt>
                <c:pt idx="5">
                  <c:v>5.6403669724770641E-3</c:v>
                </c:pt>
                <c:pt idx="6">
                  <c:v>1.765045871559633E-2</c:v>
                </c:pt>
                <c:pt idx="7">
                  <c:v>2.7277981651376144E-2</c:v>
                </c:pt>
                <c:pt idx="8">
                  <c:v>3.0244036697247702E-2</c:v>
                </c:pt>
                <c:pt idx="9">
                  <c:v>3.3355963302752291E-2</c:v>
                </c:pt>
                <c:pt idx="10">
                  <c:v>3.4522935779816508E-2</c:v>
                </c:pt>
                <c:pt idx="11">
                  <c:v>3.5057798165137613E-2</c:v>
                </c:pt>
                <c:pt idx="12">
                  <c:v>3.5738532110091738E-2</c:v>
                </c:pt>
                <c:pt idx="13">
                  <c:v>3.50091743119266E-2</c:v>
                </c:pt>
                <c:pt idx="14">
                  <c:v>3.5106422018348626E-2</c:v>
                </c:pt>
                <c:pt idx="15">
                  <c:v>3.6467889908256883E-2</c:v>
                </c:pt>
                <c:pt idx="16">
                  <c:v>3.6613761467889909E-2</c:v>
                </c:pt>
                <c:pt idx="17">
                  <c:v>3.5495412844036692E-2</c:v>
                </c:pt>
                <c:pt idx="18">
                  <c:v>2.7618348623853213E-2</c:v>
                </c:pt>
                <c:pt idx="19">
                  <c:v>1.9692660550458718E-2</c:v>
                </c:pt>
                <c:pt idx="20">
                  <c:v>1.4441284403669725E-2</c:v>
                </c:pt>
                <c:pt idx="21">
                  <c:v>9.8220183486238538E-3</c:v>
                </c:pt>
                <c:pt idx="22">
                  <c:v>5.9807339449541282E-3</c:v>
                </c:pt>
                <c:pt idx="23">
                  <c:v>3.5009174311926602E-3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B-4D9D-A9FF-62B18BF600DE}"/>
            </c:ext>
          </c:extLst>
        </c:ser>
        <c:ser>
          <c:idx val="1"/>
          <c:order val="1"/>
          <c:tx>
            <c:strRef>
              <c:f>'PCS 57'!$C$4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57'!$C$5:$C$28</c:f>
              <c:numCache>
                <c:formatCode>0.00%</c:formatCode>
                <c:ptCount val="24"/>
                <c:pt idx="0">
                  <c:v>2.106422018348624E-3</c:v>
                </c:pt>
                <c:pt idx="1">
                  <c:v>1.3357798165137614E-3</c:v>
                </c:pt>
                <c:pt idx="2">
                  <c:v>1.0788990825688074E-3</c:v>
                </c:pt>
                <c:pt idx="3">
                  <c:v>1.181651376146789E-3</c:v>
                </c:pt>
                <c:pt idx="4">
                  <c:v>2.3119266055045872E-3</c:v>
                </c:pt>
                <c:pt idx="5">
                  <c:v>7.5522935779816511E-3</c:v>
                </c:pt>
                <c:pt idx="6">
                  <c:v>1.8444036697247708E-2</c:v>
                </c:pt>
                <c:pt idx="7">
                  <c:v>2.8616513761467892E-2</c:v>
                </c:pt>
                <c:pt idx="8">
                  <c:v>3.0311926605504583E-2</c:v>
                </c:pt>
                <c:pt idx="9">
                  <c:v>3.1801834862385317E-2</c:v>
                </c:pt>
                <c:pt idx="10">
                  <c:v>3.3548623853211008E-2</c:v>
                </c:pt>
                <c:pt idx="11">
                  <c:v>3.678532110091743E-2</c:v>
                </c:pt>
                <c:pt idx="12">
                  <c:v>3.8223853211009171E-2</c:v>
                </c:pt>
                <c:pt idx="13">
                  <c:v>3.719633027522936E-2</c:v>
                </c:pt>
                <c:pt idx="14">
                  <c:v>3.8377981651376146E-2</c:v>
                </c:pt>
                <c:pt idx="15">
                  <c:v>3.86348623853211E-2</c:v>
                </c:pt>
                <c:pt idx="16">
                  <c:v>3.868623853211009E-2</c:v>
                </c:pt>
                <c:pt idx="17">
                  <c:v>3.7247706422018349E-2</c:v>
                </c:pt>
                <c:pt idx="18">
                  <c:v>2.9849541284403671E-2</c:v>
                </c:pt>
                <c:pt idx="19">
                  <c:v>2.2708256880733947E-2</c:v>
                </c:pt>
                <c:pt idx="20">
                  <c:v>1.628623853211009E-2</c:v>
                </c:pt>
                <c:pt idx="21">
                  <c:v>1.0943119266055045E-2</c:v>
                </c:pt>
                <c:pt idx="22">
                  <c:v>6.4733944954128439E-3</c:v>
                </c:pt>
                <c:pt idx="23">
                  <c:v>3.9559633027522936E-3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B-4D9D-A9FF-62B18BF600DE}"/>
            </c:ext>
          </c:extLst>
        </c:ser>
        <c:ser>
          <c:idx val="2"/>
          <c:order val="2"/>
          <c:tx>
            <c:strRef>
              <c:f>'PCS 57'!$D$4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57'!$D$5:$D$28</c:f>
              <c:numCache>
                <c:formatCode>0.00%</c:formatCode>
                <c:ptCount val="24"/>
                <c:pt idx="0">
                  <c:v>4.0000000000000001E-3</c:v>
                </c:pt>
                <c:pt idx="1">
                  <c:v>2.5000000000000001E-3</c:v>
                </c:pt>
                <c:pt idx="2">
                  <c:v>2E-3</c:v>
                </c:pt>
                <c:pt idx="3">
                  <c:v>2.2000000000000001E-3</c:v>
                </c:pt>
                <c:pt idx="4">
                  <c:v>4.4000000000000003E-3</c:v>
                </c:pt>
                <c:pt idx="5">
                  <c:v>1.32E-2</c:v>
                </c:pt>
                <c:pt idx="6">
                  <c:v>3.61E-2</c:v>
                </c:pt>
                <c:pt idx="7">
                  <c:v>5.5899999999999998E-2</c:v>
                </c:pt>
                <c:pt idx="8">
                  <c:v>6.0600000000000001E-2</c:v>
                </c:pt>
                <c:pt idx="9">
                  <c:v>6.5100000000000005E-2</c:v>
                </c:pt>
                <c:pt idx="10">
                  <c:v>6.8099999999999994E-2</c:v>
                </c:pt>
                <c:pt idx="11">
                  <c:v>7.1900000000000006E-2</c:v>
                </c:pt>
                <c:pt idx="12">
                  <c:v>7.3999999999999996E-2</c:v>
                </c:pt>
                <c:pt idx="13">
                  <c:v>7.22E-2</c:v>
                </c:pt>
                <c:pt idx="14">
                  <c:v>7.3499999999999996E-2</c:v>
                </c:pt>
                <c:pt idx="15">
                  <c:v>7.51E-2</c:v>
                </c:pt>
                <c:pt idx="16">
                  <c:v>7.5300000000000006E-2</c:v>
                </c:pt>
                <c:pt idx="17">
                  <c:v>7.2700000000000001E-2</c:v>
                </c:pt>
                <c:pt idx="18">
                  <c:v>5.7500000000000002E-2</c:v>
                </c:pt>
                <c:pt idx="19">
                  <c:v>4.24E-2</c:v>
                </c:pt>
                <c:pt idx="20">
                  <c:v>3.0700000000000002E-2</c:v>
                </c:pt>
                <c:pt idx="21">
                  <c:v>2.0799999999999999E-2</c:v>
                </c:pt>
                <c:pt idx="22">
                  <c:v>1.2500000000000001E-2</c:v>
                </c:pt>
                <c:pt idx="23">
                  <c:v>7.4000000000000003E-3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B-4D9D-A9FF-62B18BF60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30C-484B-9655-43DE265CD6E1}"/>
            </c:ext>
          </c:extLst>
        </c:ser>
        <c:ser>
          <c:idx val="1"/>
          <c:order val="1"/>
          <c:tx>
            <c:strRef>
              <c:f>'PCS 57'!$H$4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57'!$H$5:$H$16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1.1000000000000001</c:v>
                </c:pt>
                <c:pt idx="2">
                  <c:v>1.0900000000000001</c:v>
                </c:pt>
                <c:pt idx="3">
                  <c:v>1.04</c:v>
                </c:pt>
                <c:pt idx="4">
                  <c:v>1.01</c:v>
                </c:pt>
                <c:pt idx="5">
                  <c:v>0.93</c:v>
                </c:pt>
                <c:pt idx="6">
                  <c:v>0.9</c:v>
                </c:pt>
                <c:pt idx="7">
                  <c:v>0.93</c:v>
                </c:pt>
                <c:pt idx="8">
                  <c:v>0.96</c:v>
                </c:pt>
                <c:pt idx="9">
                  <c:v>1.04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B-4088-9423-06832126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59'!$B$5:$B$28</c:f>
              <c:numCache>
                <c:formatCode>0.00%</c:formatCode>
                <c:ptCount val="24"/>
                <c:pt idx="0">
                  <c:v>5.0499999999999998E-3</c:v>
                </c:pt>
                <c:pt idx="1">
                  <c:v>1.9499999999999999E-3</c:v>
                </c:pt>
                <c:pt idx="2">
                  <c:v>2.2499999999999998E-3</c:v>
                </c:pt>
                <c:pt idx="3">
                  <c:v>6.6499999999999997E-3</c:v>
                </c:pt>
                <c:pt idx="4">
                  <c:v>1.7049999999999999E-2</c:v>
                </c:pt>
                <c:pt idx="5">
                  <c:v>2.3199999999999998E-2</c:v>
                </c:pt>
                <c:pt idx="6">
                  <c:v>1.84E-2</c:v>
                </c:pt>
                <c:pt idx="7">
                  <c:v>1.6299999999999999E-2</c:v>
                </c:pt>
                <c:pt idx="8">
                  <c:v>2.315E-2</c:v>
                </c:pt>
                <c:pt idx="9">
                  <c:v>3.2050000000000002E-2</c:v>
                </c:pt>
                <c:pt idx="10">
                  <c:v>3.7900000000000003E-2</c:v>
                </c:pt>
                <c:pt idx="11">
                  <c:v>3.7949999999999998E-2</c:v>
                </c:pt>
                <c:pt idx="12">
                  <c:v>3.27E-2</c:v>
                </c:pt>
                <c:pt idx="13">
                  <c:v>2.8799999999999999E-2</c:v>
                </c:pt>
                <c:pt idx="14">
                  <c:v>2.76E-2</c:v>
                </c:pt>
                <c:pt idx="15">
                  <c:v>3.1850000000000003E-2</c:v>
                </c:pt>
                <c:pt idx="16">
                  <c:v>3.4750000000000003E-2</c:v>
                </c:pt>
                <c:pt idx="17">
                  <c:v>3.1550000000000002E-2</c:v>
                </c:pt>
                <c:pt idx="18">
                  <c:v>2.6349999999999998E-2</c:v>
                </c:pt>
                <c:pt idx="19">
                  <c:v>1.9599999999999999E-2</c:v>
                </c:pt>
                <c:pt idx="20">
                  <c:v>1.37E-2</c:v>
                </c:pt>
                <c:pt idx="21">
                  <c:v>1.055E-2</c:v>
                </c:pt>
                <c:pt idx="22">
                  <c:v>1.1599999999999999E-2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9F-4F74-BEC9-3940996442D3}"/>
            </c:ext>
          </c:extLst>
        </c:ser>
        <c:ser>
          <c:idx val="1"/>
          <c:order val="1"/>
          <c:tx>
            <c:strRef>
              <c:f>'PCS 59'!$C$4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59'!$C$5:$C$28</c:f>
              <c:numCache>
                <c:formatCode>0.00%</c:formatCode>
                <c:ptCount val="24"/>
                <c:pt idx="0">
                  <c:v>1.0999999999999999E-2</c:v>
                </c:pt>
                <c:pt idx="1">
                  <c:v>5.7499999999999999E-3</c:v>
                </c:pt>
                <c:pt idx="2">
                  <c:v>2.5000000000000001E-3</c:v>
                </c:pt>
                <c:pt idx="3">
                  <c:v>2.0999999999999999E-3</c:v>
                </c:pt>
                <c:pt idx="4">
                  <c:v>7.9000000000000008E-3</c:v>
                </c:pt>
                <c:pt idx="5">
                  <c:v>1.3650000000000001E-2</c:v>
                </c:pt>
                <c:pt idx="6">
                  <c:v>1.485E-2</c:v>
                </c:pt>
                <c:pt idx="7">
                  <c:v>1.3899999999999999E-2</c:v>
                </c:pt>
                <c:pt idx="8">
                  <c:v>1.6549999999999999E-2</c:v>
                </c:pt>
                <c:pt idx="9">
                  <c:v>2.3550000000000001E-2</c:v>
                </c:pt>
                <c:pt idx="10">
                  <c:v>3.1449999999999999E-2</c:v>
                </c:pt>
                <c:pt idx="11">
                  <c:v>3.7100000000000001E-2</c:v>
                </c:pt>
                <c:pt idx="12">
                  <c:v>3.6749999999999998E-2</c:v>
                </c:pt>
                <c:pt idx="13">
                  <c:v>3.2550000000000003E-2</c:v>
                </c:pt>
                <c:pt idx="14">
                  <c:v>3.0249999999999999E-2</c:v>
                </c:pt>
                <c:pt idx="15">
                  <c:v>2.9100000000000001E-2</c:v>
                </c:pt>
                <c:pt idx="16">
                  <c:v>3.2750000000000001E-2</c:v>
                </c:pt>
                <c:pt idx="17">
                  <c:v>3.3550000000000003E-2</c:v>
                </c:pt>
                <c:pt idx="18">
                  <c:v>2.7300000000000001E-2</c:v>
                </c:pt>
                <c:pt idx="19">
                  <c:v>2.5749999999999999E-2</c:v>
                </c:pt>
                <c:pt idx="20">
                  <c:v>2.085E-2</c:v>
                </c:pt>
                <c:pt idx="21">
                  <c:v>1.6049999999999998E-2</c:v>
                </c:pt>
                <c:pt idx="22">
                  <c:v>1.5949999999999999E-2</c:v>
                </c:pt>
                <c:pt idx="23">
                  <c:v>1.8849999999999999E-2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9F-4F74-BEC9-3940996442D3}"/>
            </c:ext>
          </c:extLst>
        </c:ser>
        <c:ser>
          <c:idx val="2"/>
          <c:order val="2"/>
          <c:tx>
            <c:strRef>
              <c:f>'PCS 59'!$D$4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59'!$D$5:$D$28</c:f>
              <c:numCache>
                <c:formatCode>0.00%</c:formatCode>
                <c:ptCount val="24"/>
                <c:pt idx="0">
                  <c:v>1.61E-2</c:v>
                </c:pt>
                <c:pt idx="1">
                  <c:v>7.7000000000000002E-3</c:v>
                </c:pt>
                <c:pt idx="2">
                  <c:v>4.7000000000000002E-3</c:v>
                </c:pt>
                <c:pt idx="3">
                  <c:v>8.6999999999999994E-3</c:v>
                </c:pt>
                <c:pt idx="4">
                  <c:v>2.4899999999999999E-2</c:v>
                </c:pt>
                <c:pt idx="5">
                  <c:v>3.6900000000000002E-2</c:v>
                </c:pt>
                <c:pt idx="6">
                  <c:v>3.32E-2</c:v>
                </c:pt>
                <c:pt idx="7">
                  <c:v>3.0200000000000001E-2</c:v>
                </c:pt>
                <c:pt idx="8">
                  <c:v>3.9699999999999999E-2</c:v>
                </c:pt>
                <c:pt idx="9">
                  <c:v>5.5599999999999997E-2</c:v>
                </c:pt>
                <c:pt idx="10">
                  <c:v>6.93E-2</c:v>
                </c:pt>
                <c:pt idx="11">
                  <c:v>7.51E-2</c:v>
                </c:pt>
                <c:pt idx="12">
                  <c:v>6.9500000000000006E-2</c:v>
                </c:pt>
                <c:pt idx="13">
                  <c:v>6.1400000000000003E-2</c:v>
                </c:pt>
                <c:pt idx="14">
                  <c:v>5.7799999999999997E-2</c:v>
                </c:pt>
                <c:pt idx="15">
                  <c:v>6.0900000000000003E-2</c:v>
                </c:pt>
                <c:pt idx="16">
                  <c:v>6.7500000000000004E-2</c:v>
                </c:pt>
                <c:pt idx="17">
                  <c:v>6.5100000000000005E-2</c:v>
                </c:pt>
                <c:pt idx="18">
                  <c:v>5.3699999999999998E-2</c:v>
                </c:pt>
                <c:pt idx="19">
                  <c:v>4.53E-2</c:v>
                </c:pt>
                <c:pt idx="20">
                  <c:v>3.4599999999999999E-2</c:v>
                </c:pt>
                <c:pt idx="21">
                  <c:v>2.6599999999999999E-2</c:v>
                </c:pt>
                <c:pt idx="22">
                  <c:v>2.76E-2</c:v>
                </c:pt>
                <c:pt idx="23">
                  <c:v>2.8000000000000001E-2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F-4F74-BEC9-39409964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4.xml"/><Relationship Id="rId1" Type="http://schemas.openxmlformats.org/officeDocument/2006/relationships/chart" Target="../charts/chart203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8.xml"/><Relationship Id="rId1" Type="http://schemas.openxmlformats.org/officeDocument/2006/relationships/chart" Target="../charts/chart1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57149</xdr:colOff>
      <xdr:row>1</xdr:row>
      <xdr:rowOff>200026</xdr:rowOff>
    </xdr:from>
    <xdr:to>
      <xdr:col>20</xdr:col>
      <xdr:colOff>590550</xdr:colOff>
      <xdr:row>15</xdr:row>
      <xdr:rowOff>39453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47625</xdr:colOff>
      <xdr:row>15</xdr:row>
      <xdr:rowOff>114300</xdr:rowOff>
    </xdr:from>
    <xdr:to>
      <xdr:col>20</xdr:col>
      <xdr:colOff>600075</xdr:colOff>
      <xdr:row>28</xdr:row>
      <xdr:rowOff>142875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142876</xdr:rowOff>
    </xdr:from>
    <xdr:to>
      <xdr:col>20</xdr:col>
      <xdr:colOff>571499</xdr:colOff>
      <xdr:row>14</xdr:row>
      <xdr:rowOff>182328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57150</xdr:rowOff>
    </xdr:from>
    <xdr:to>
      <xdr:col>20</xdr:col>
      <xdr:colOff>581025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B8E3B9-4017-464E-98CD-A47868C7C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7E15E6-DC36-4AF4-BE66-4A3A308C5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E417F9-1257-4970-B785-E1128A824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650675-EE11-4DAE-BFC4-63AB4D771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996707-A570-4D71-8DEC-9100A7493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F3567A-16F3-439B-9910-7A3041DCA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15</xdr:row>
      <xdr:rowOff>76200</xdr:rowOff>
    </xdr:from>
    <xdr:to>
      <xdr:col>20</xdr:col>
      <xdr:colOff>609600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</xdr:row>
      <xdr:rowOff>209550</xdr:rowOff>
    </xdr:from>
    <xdr:to>
      <xdr:col>20</xdr:col>
      <xdr:colOff>609600</xdr:colOff>
      <xdr:row>14</xdr:row>
      <xdr:rowOff>249002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107949</xdr:colOff>
      <xdr:row>1</xdr:row>
      <xdr:rowOff>133351</xdr:rowOff>
    </xdr:from>
    <xdr:to>
      <xdr:col>20</xdr:col>
      <xdr:colOff>593724</xdr:colOff>
      <xdr:row>14</xdr:row>
      <xdr:rowOff>172803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76200</xdr:rowOff>
    </xdr:from>
    <xdr:to>
      <xdr:col>20</xdr:col>
      <xdr:colOff>590550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</xdr:colOff>
      <xdr:row>15</xdr:row>
      <xdr:rowOff>104775</xdr:rowOff>
    </xdr:from>
    <xdr:to>
      <xdr:col>20</xdr:col>
      <xdr:colOff>552450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57150</xdr:colOff>
      <xdr:row>2</xdr:row>
      <xdr:rowOff>38100</xdr:rowOff>
    </xdr:from>
    <xdr:to>
      <xdr:col>20</xdr:col>
      <xdr:colOff>542925</xdr:colOff>
      <xdr:row>15</xdr:row>
      <xdr:rowOff>48977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95250</xdr:colOff>
      <xdr:row>1</xdr:row>
      <xdr:rowOff>190500</xdr:rowOff>
    </xdr:from>
    <xdr:to>
      <xdr:col>20</xdr:col>
      <xdr:colOff>581025</xdr:colOff>
      <xdr:row>14</xdr:row>
      <xdr:rowOff>182327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EE954C-C387-4A9D-AFC6-7DF32A423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66675</xdr:rowOff>
    </xdr:from>
    <xdr:to>
      <xdr:col>20</xdr:col>
      <xdr:colOff>600075</xdr:colOff>
      <xdr:row>28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8A232E-D98A-4B96-BEC3-3EA8751D3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257176</xdr:rowOff>
    </xdr:from>
    <xdr:to>
      <xdr:col>20</xdr:col>
      <xdr:colOff>581024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152400</xdr:rowOff>
    </xdr:from>
    <xdr:to>
      <xdr:col>20</xdr:col>
      <xdr:colOff>581025</xdr:colOff>
      <xdr:row>28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200026</xdr:rowOff>
    </xdr:from>
    <xdr:to>
      <xdr:col>20</xdr:col>
      <xdr:colOff>561974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85725</xdr:rowOff>
    </xdr:from>
    <xdr:to>
      <xdr:col>20</xdr:col>
      <xdr:colOff>571500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142875</xdr:colOff>
      <xdr:row>15</xdr:row>
      <xdr:rowOff>123825</xdr:rowOff>
    </xdr:from>
    <xdr:to>
      <xdr:col>20</xdr:col>
      <xdr:colOff>638175</xdr:colOff>
      <xdr:row>28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47625</xdr:rowOff>
    </xdr:from>
    <xdr:to>
      <xdr:col>20</xdr:col>
      <xdr:colOff>600075</xdr:colOff>
      <xdr:row>28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133349</xdr:colOff>
      <xdr:row>1</xdr:row>
      <xdr:rowOff>114301</xdr:rowOff>
    </xdr:from>
    <xdr:to>
      <xdr:col>20</xdr:col>
      <xdr:colOff>619124</xdr:colOff>
      <xdr:row>14</xdr:row>
      <xdr:rowOff>153753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19050</xdr:rowOff>
    </xdr:from>
    <xdr:to>
      <xdr:col>20</xdr:col>
      <xdr:colOff>600075</xdr:colOff>
      <xdr:row>28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66674</xdr:colOff>
      <xdr:row>1</xdr:row>
      <xdr:rowOff>180976</xdr:rowOff>
    </xdr:from>
    <xdr:to>
      <xdr:col>20</xdr:col>
      <xdr:colOff>552449</xdr:colOff>
      <xdr:row>15</xdr:row>
      <xdr:rowOff>39453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85725</xdr:rowOff>
    </xdr:from>
    <xdr:to>
      <xdr:col>20</xdr:col>
      <xdr:colOff>561975</xdr:colOff>
      <xdr:row>28</xdr:row>
      <xdr:rowOff>114300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38100</xdr:rowOff>
    </xdr:from>
    <xdr:to>
      <xdr:col>20</xdr:col>
      <xdr:colOff>600075</xdr:colOff>
      <xdr:row>28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0</xdr:rowOff>
    </xdr:from>
    <xdr:to>
      <xdr:col>20</xdr:col>
      <xdr:colOff>600075</xdr:colOff>
      <xdr:row>28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123826</xdr:rowOff>
    </xdr:from>
    <xdr:to>
      <xdr:col>20</xdr:col>
      <xdr:colOff>581024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14</xdr:row>
      <xdr:rowOff>249003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38100</xdr:rowOff>
    </xdr:from>
    <xdr:to>
      <xdr:col>20</xdr:col>
      <xdr:colOff>590550</xdr:colOff>
      <xdr:row>28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2</xdr:row>
      <xdr:rowOff>19051</xdr:rowOff>
    </xdr:from>
    <xdr:to>
      <xdr:col>20</xdr:col>
      <xdr:colOff>561974</xdr:colOff>
      <xdr:row>15</xdr:row>
      <xdr:rowOff>77553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133350</xdr:rowOff>
    </xdr:from>
    <xdr:to>
      <xdr:col>20</xdr:col>
      <xdr:colOff>561975</xdr:colOff>
      <xdr:row>28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66675</xdr:rowOff>
    </xdr:from>
    <xdr:to>
      <xdr:col>20</xdr:col>
      <xdr:colOff>600075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257176</xdr:rowOff>
    </xdr:from>
    <xdr:to>
      <xdr:col>20</xdr:col>
      <xdr:colOff>571499</xdr:colOff>
      <xdr:row>15</xdr:row>
      <xdr:rowOff>1353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142874</xdr:colOff>
      <xdr:row>1</xdr:row>
      <xdr:rowOff>180976</xdr:rowOff>
    </xdr:from>
    <xdr:to>
      <xdr:col>20</xdr:col>
      <xdr:colOff>628649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133350</xdr:colOff>
      <xdr:row>15</xdr:row>
      <xdr:rowOff>95250</xdr:rowOff>
    </xdr:from>
    <xdr:to>
      <xdr:col>20</xdr:col>
      <xdr:colOff>628650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276226</xdr:rowOff>
    </xdr:from>
    <xdr:to>
      <xdr:col>20</xdr:col>
      <xdr:colOff>600074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85725</xdr:rowOff>
    </xdr:from>
    <xdr:to>
      <xdr:col>20</xdr:col>
      <xdr:colOff>609600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219076</xdr:rowOff>
    </xdr:from>
    <xdr:to>
      <xdr:col>20</xdr:col>
      <xdr:colOff>561974</xdr:colOff>
      <xdr:row>15</xdr:row>
      <xdr:rowOff>68028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114300</xdr:rowOff>
    </xdr:from>
    <xdr:to>
      <xdr:col>20</xdr:col>
      <xdr:colOff>561975</xdr:colOff>
      <xdr:row>28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57149</xdr:colOff>
      <xdr:row>1</xdr:row>
      <xdr:rowOff>104776</xdr:rowOff>
    </xdr:from>
    <xdr:to>
      <xdr:col>20</xdr:col>
      <xdr:colOff>542924</xdr:colOff>
      <xdr:row>14</xdr:row>
      <xdr:rowOff>144228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32EA2B-0614-498A-8BE2-B8920F8DC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28575</xdr:rowOff>
    </xdr:from>
    <xdr:to>
      <xdr:col>20</xdr:col>
      <xdr:colOff>590550</xdr:colOff>
      <xdr:row>28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379954-A390-442E-A5A5-C6F93C68A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152399</xdr:colOff>
      <xdr:row>2</xdr:row>
      <xdr:rowOff>38101</xdr:rowOff>
    </xdr:from>
    <xdr:to>
      <xdr:col>20</xdr:col>
      <xdr:colOff>638174</xdr:colOff>
      <xdr:row>15</xdr:row>
      <xdr:rowOff>77553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152400</xdr:colOff>
      <xdr:row>15</xdr:row>
      <xdr:rowOff>114300</xdr:rowOff>
    </xdr:from>
    <xdr:to>
      <xdr:col>20</xdr:col>
      <xdr:colOff>647700</xdr:colOff>
      <xdr:row>28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209551</xdr:rowOff>
    </xdr:from>
    <xdr:to>
      <xdr:col>20</xdr:col>
      <xdr:colOff>609599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15</xdr:row>
      <xdr:rowOff>95250</xdr:rowOff>
    </xdr:from>
    <xdr:to>
      <xdr:col>20</xdr:col>
      <xdr:colOff>619125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219076</xdr:rowOff>
    </xdr:from>
    <xdr:to>
      <xdr:col>20</xdr:col>
      <xdr:colOff>600074</xdr:colOff>
      <xdr:row>15</xdr:row>
      <xdr:rowOff>68028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114300</xdr:rowOff>
    </xdr:from>
    <xdr:to>
      <xdr:col>20</xdr:col>
      <xdr:colOff>590550</xdr:colOff>
      <xdr:row>28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228601</xdr:rowOff>
    </xdr:from>
    <xdr:to>
      <xdr:col>20</xdr:col>
      <xdr:colOff>571500</xdr:colOff>
      <xdr:row>14</xdr:row>
      <xdr:rowOff>268053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469082-54BD-4249-98DC-A31839FB2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FC3D8D6-2E42-4970-BCDE-79683AA6C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188B3D-03E9-4320-9C11-511C42C96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1C6323-65EF-4A50-9C07-4EA7DD12E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95250</xdr:rowOff>
    </xdr:from>
    <xdr:to>
      <xdr:col>20</xdr:col>
      <xdr:colOff>590550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171451</xdr:rowOff>
    </xdr:from>
    <xdr:to>
      <xdr:col>20</xdr:col>
      <xdr:colOff>571499</xdr:colOff>
      <xdr:row>15</xdr:row>
      <xdr:rowOff>20403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200026</xdr:rowOff>
    </xdr:from>
    <xdr:to>
      <xdr:col>20</xdr:col>
      <xdr:colOff>609599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85725</xdr:rowOff>
    </xdr:from>
    <xdr:to>
      <xdr:col>20</xdr:col>
      <xdr:colOff>609600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85725</xdr:rowOff>
    </xdr:from>
    <xdr:to>
      <xdr:col>20</xdr:col>
      <xdr:colOff>571500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171451</xdr:rowOff>
    </xdr:from>
    <xdr:to>
      <xdr:col>20</xdr:col>
      <xdr:colOff>581024</xdr:colOff>
      <xdr:row>15</xdr:row>
      <xdr:rowOff>20403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228601</xdr:rowOff>
    </xdr:from>
    <xdr:to>
      <xdr:col>20</xdr:col>
      <xdr:colOff>561974</xdr:colOff>
      <xdr:row>15</xdr:row>
      <xdr:rowOff>77553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104775</xdr:rowOff>
    </xdr:from>
    <xdr:to>
      <xdr:col>20</xdr:col>
      <xdr:colOff>561975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2</xdr:row>
      <xdr:rowOff>9526</xdr:rowOff>
    </xdr:from>
    <xdr:to>
      <xdr:col>20</xdr:col>
      <xdr:colOff>561974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66675</xdr:rowOff>
    </xdr:from>
    <xdr:to>
      <xdr:col>20</xdr:col>
      <xdr:colOff>571500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20403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209551</xdr:rowOff>
    </xdr:from>
    <xdr:to>
      <xdr:col>20</xdr:col>
      <xdr:colOff>581024</xdr:colOff>
      <xdr:row>15</xdr:row>
      <xdr:rowOff>58503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114300</xdr:rowOff>
    </xdr:from>
    <xdr:to>
      <xdr:col>20</xdr:col>
      <xdr:colOff>590550</xdr:colOff>
      <xdr:row>28</xdr:row>
      <xdr:rowOff>142875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200026</xdr:rowOff>
    </xdr:from>
    <xdr:to>
      <xdr:col>20</xdr:col>
      <xdr:colOff>609599</xdr:colOff>
      <xdr:row>15</xdr:row>
      <xdr:rowOff>48978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5C0B54-9DF9-48D6-BB04-491B9B5AC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DB04BB-FE51-483B-A3C1-8D8853B1D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200026</xdr:rowOff>
    </xdr:from>
    <xdr:to>
      <xdr:col>20</xdr:col>
      <xdr:colOff>609599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14</xdr:row>
      <xdr:rowOff>249003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47625</xdr:rowOff>
    </xdr:from>
    <xdr:to>
      <xdr:col>20</xdr:col>
      <xdr:colOff>590550</xdr:colOff>
      <xdr:row>28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247651</xdr:rowOff>
    </xdr:from>
    <xdr:to>
      <xdr:col>20</xdr:col>
      <xdr:colOff>561974</xdr:colOff>
      <xdr:row>15</xdr:row>
      <xdr:rowOff>96603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114300</xdr:rowOff>
    </xdr:from>
    <xdr:to>
      <xdr:col>20</xdr:col>
      <xdr:colOff>581025</xdr:colOff>
      <xdr:row>28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133349</xdr:colOff>
      <xdr:row>1</xdr:row>
      <xdr:rowOff>171451</xdr:rowOff>
    </xdr:from>
    <xdr:to>
      <xdr:col>20</xdr:col>
      <xdr:colOff>619124</xdr:colOff>
      <xdr:row>15</xdr:row>
      <xdr:rowOff>20403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15</xdr:row>
      <xdr:rowOff>66675</xdr:rowOff>
    </xdr:from>
    <xdr:to>
      <xdr:col>20</xdr:col>
      <xdr:colOff>619125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209551</xdr:rowOff>
    </xdr:from>
    <xdr:to>
      <xdr:col>20</xdr:col>
      <xdr:colOff>581024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104775</xdr:rowOff>
    </xdr:from>
    <xdr:to>
      <xdr:col>20</xdr:col>
      <xdr:colOff>581025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104775</xdr:rowOff>
    </xdr:from>
    <xdr:to>
      <xdr:col>20</xdr:col>
      <xdr:colOff>571500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15</xdr:row>
      <xdr:rowOff>58503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95250</xdr:rowOff>
    </xdr:from>
    <xdr:to>
      <xdr:col>20</xdr:col>
      <xdr:colOff>590550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171451</xdr:rowOff>
    </xdr:from>
    <xdr:to>
      <xdr:col>20</xdr:col>
      <xdr:colOff>571499</xdr:colOff>
      <xdr:row>15</xdr:row>
      <xdr:rowOff>20403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200026</xdr:rowOff>
    </xdr:from>
    <xdr:to>
      <xdr:col>20</xdr:col>
      <xdr:colOff>581024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104775</xdr:rowOff>
    </xdr:from>
    <xdr:to>
      <xdr:col>20</xdr:col>
      <xdr:colOff>590550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2</xdr:row>
      <xdr:rowOff>1</xdr:rowOff>
    </xdr:from>
    <xdr:to>
      <xdr:col>20</xdr:col>
      <xdr:colOff>581024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104775</xdr:rowOff>
    </xdr:from>
    <xdr:to>
      <xdr:col>20</xdr:col>
      <xdr:colOff>609600</xdr:colOff>
      <xdr:row>28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247651</xdr:rowOff>
    </xdr:from>
    <xdr:to>
      <xdr:col>20</xdr:col>
      <xdr:colOff>600074</xdr:colOff>
      <xdr:row>15</xdr:row>
      <xdr:rowOff>20403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209551</xdr:rowOff>
    </xdr:from>
    <xdr:to>
      <xdr:col>20</xdr:col>
      <xdr:colOff>600074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104775</xdr:rowOff>
    </xdr:from>
    <xdr:to>
      <xdr:col>20</xdr:col>
      <xdr:colOff>609600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219076</xdr:rowOff>
    </xdr:from>
    <xdr:to>
      <xdr:col>20</xdr:col>
      <xdr:colOff>571499</xdr:colOff>
      <xdr:row>15</xdr:row>
      <xdr:rowOff>68028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6BE8B5-CA5A-4A8D-BF11-C8DA40E0C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33B273-DD56-48E3-BC3A-8D972F311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EC78AE-D6BB-49E6-B232-8C22B6CD7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0E8532-9301-41A7-A54D-56C3B5420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190501</xdr:rowOff>
    </xdr:from>
    <xdr:to>
      <xdr:col>20</xdr:col>
      <xdr:colOff>590549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104775</xdr:rowOff>
    </xdr:from>
    <xdr:to>
      <xdr:col>20</xdr:col>
      <xdr:colOff>600075</xdr:colOff>
      <xdr:row>28</xdr:row>
      <xdr:rowOff>133350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209551</xdr:rowOff>
    </xdr:from>
    <xdr:to>
      <xdr:col>20</xdr:col>
      <xdr:colOff>581024</xdr:colOff>
      <xdr:row>15</xdr:row>
      <xdr:rowOff>58503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3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114300</xdr:rowOff>
    </xdr:from>
    <xdr:to>
      <xdr:col>20</xdr:col>
      <xdr:colOff>581025</xdr:colOff>
      <xdr:row>28</xdr:row>
      <xdr:rowOff>123825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3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EDE4F-858C-4ADB-89D5-8B401F9A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63E61A-664A-4792-BAE5-2C2B56A82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228601</xdr:rowOff>
    </xdr:from>
    <xdr:to>
      <xdr:col>20</xdr:col>
      <xdr:colOff>581024</xdr:colOff>
      <xdr:row>15</xdr:row>
      <xdr:rowOff>77553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114300</xdr:rowOff>
    </xdr:from>
    <xdr:to>
      <xdr:col>20</xdr:col>
      <xdr:colOff>590550</xdr:colOff>
      <xdr:row>28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161926</xdr:rowOff>
    </xdr:from>
    <xdr:to>
      <xdr:col>20</xdr:col>
      <xdr:colOff>581024</xdr:colOff>
      <xdr:row>15</xdr:row>
      <xdr:rowOff>10878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66675</xdr:rowOff>
    </xdr:from>
    <xdr:to>
      <xdr:col>20</xdr:col>
      <xdr:colOff>581025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200026</xdr:rowOff>
    </xdr:from>
    <xdr:to>
      <xdr:col>20</xdr:col>
      <xdr:colOff>581024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85725</xdr:rowOff>
    </xdr:from>
    <xdr:to>
      <xdr:col>20</xdr:col>
      <xdr:colOff>581025</xdr:colOff>
      <xdr:row>28</xdr:row>
      <xdr:rowOff>114300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171451</xdr:rowOff>
    </xdr:from>
    <xdr:to>
      <xdr:col>20</xdr:col>
      <xdr:colOff>581024</xdr:colOff>
      <xdr:row>15</xdr:row>
      <xdr:rowOff>20403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4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266701</xdr:rowOff>
    </xdr:from>
    <xdr:to>
      <xdr:col>20</xdr:col>
      <xdr:colOff>590549</xdr:colOff>
      <xdr:row>15</xdr:row>
      <xdr:rowOff>10878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104775</xdr:rowOff>
    </xdr:from>
    <xdr:to>
      <xdr:col>20</xdr:col>
      <xdr:colOff>581025</xdr:colOff>
      <xdr:row>27</xdr:row>
      <xdr:rowOff>133350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161926</xdr:rowOff>
    </xdr:from>
    <xdr:to>
      <xdr:col>20</xdr:col>
      <xdr:colOff>571499</xdr:colOff>
      <xdr:row>15</xdr:row>
      <xdr:rowOff>10878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57150</xdr:rowOff>
    </xdr:from>
    <xdr:to>
      <xdr:col>20</xdr:col>
      <xdr:colOff>561975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4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4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209551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152401</xdr:rowOff>
    </xdr:from>
    <xdr:to>
      <xdr:col>20</xdr:col>
      <xdr:colOff>600074</xdr:colOff>
      <xdr:row>15</xdr:row>
      <xdr:rowOff>1353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38100</xdr:rowOff>
    </xdr:from>
    <xdr:to>
      <xdr:col>20</xdr:col>
      <xdr:colOff>600075</xdr:colOff>
      <xdr:row>28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190501</xdr:rowOff>
    </xdr:from>
    <xdr:to>
      <xdr:col>20</xdr:col>
      <xdr:colOff>581024</xdr:colOff>
      <xdr:row>15</xdr:row>
      <xdr:rowOff>29928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4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66675</xdr:rowOff>
    </xdr:from>
    <xdr:to>
      <xdr:col>20</xdr:col>
      <xdr:colOff>581025</xdr:colOff>
      <xdr:row>28</xdr:row>
      <xdr:rowOff>95250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4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66674</xdr:colOff>
      <xdr:row>1</xdr:row>
      <xdr:rowOff>123826</xdr:rowOff>
    </xdr:from>
    <xdr:to>
      <xdr:col>20</xdr:col>
      <xdr:colOff>552449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19050</xdr:rowOff>
    </xdr:from>
    <xdr:to>
      <xdr:col>20</xdr:col>
      <xdr:colOff>571500</xdr:colOff>
      <xdr:row>28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171451</xdr:rowOff>
    </xdr:from>
    <xdr:to>
      <xdr:col>20</xdr:col>
      <xdr:colOff>590549</xdr:colOff>
      <xdr:row>15</xdr:row>
      <xdr:rowOff>20403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BB34F7-3B56-422C-805E-B572BDA1F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EF8DB5-9CEB-41C7-BAC3-8A2CF187B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BBA900-6876-4952-880A-C8CC3BEBB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40B10E-F851-419D-A2FE-FE25D1D90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C7D0E8-06BD-40BF-B611-C15644FFD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F13B02-7E75-43D8-8E8B-BDC3902B4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190501</xdr:rowOff>
    </xdr:from>
    <xdr:to>
      <xdr:col>20</xdr:col>
      <xdr:colOff>600074</xdr:colOff>
      <xdr:row>15</xdr:row>
      <xdr:rowOff>39453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85725</xdr:rowOff>
    </xdr:from>
    <xdr:to>
      <xdr:col>20</xdr:col>
      <xdr:colOff>600075</xdr:colOff>
      <xdr:row>28</xdr:row>
      <xdr:rowOff>114300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4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171451</xdr:rowOff>
    </xdr:from>
    <xdr:to>
      <xdr:col>20</xdr:col>
      <xdr:colOff>590549</xdr:colOff>
      <xdr:row>15</xdr:row>
      <xdr:rowOff>20403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15</xdr:row>
      <xdr:rowOff>104775</xdr:rowOff>
    </xdr:from>
    <xdr:to>
      <xdr:col>20</xdr:col>
      <xdr:colOff>619125</xdr:colOff>
      <xdr:row>28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190501</xdr:rowOff>
    </xdr:from>
    <xdr:to>
      <xdr:col>20</xdr:col>
      <xdr:colOff>600074</xdr:colOff>
      <xdr:row>15</xdr:row>
      <xdr:rowOff>39453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4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190501</xdr:rowOff>
    </xdr:from>
    <xdr:to>
      <xdr:col>20</xdr:col>
      <xdr:colOff>581024</xdr:colOff>
      <xdr:row>15</xdr:row>
      <xdr:rowOff>39453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104775</xdr:rowOff>
    </xdr:from>
    <xdr:to>
      <xdr:col>20</xdr:col>
      <xdr:colOff>600075</xdr:colOff>
      <xdr:row>28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104775</xdr:colOff>
      <xdr:row>15</xdr:row>
      <xdr:rowOff>38100</xdr:rowOff>
    </xdr:from>
    <xdr:to>
      <xdr:col>20</xdr:col>
      <xdr:colOff>581025</xdr:colOff>
      <xdr:row>28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1AEE3F-9A1F-4D03-AC55-1529A9309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</xdr:row>
      <xdr:rowOff>190500</xdr:rowOff>
    </xdr:from>
    <xdr:to>
      <xdr:col>20</xdr:col>
      <xdr:colOff>581025</xdr:colOff>
      <xdr:row>14</xdr:row>
      <xdr:rowOff>172802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18FEE0-46BA-4349-B5D8-026837FF9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73D6B8-3A86-4B55-A06D-A42CA6361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60F745-479C-455B-BECE-0C2B840DD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8840D8-5569-452A-B3D9-CEAA51266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15A420-38B9-421F-A871-8F29A74EF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58B0CD-4292-4A15-8CC2-A9BB0FC57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1A057A-0D96-4149-B893-588550DB0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D3A3DF-88C4-42D3-ACEB-546377895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0F7C7E-8454-47F2-BD64-F993012F9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C82090-6CC3-4AE0-A76C-C3232519F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B3F778-EA5B-47C1-B407-217E5B1AC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DC080E-08BF-440E-A0DF-D923864E4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B89076-071D-4B53-B06E-1C288CBDD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A11BB7-471A-48E7-9B9B-28A5D96C0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3CD872-EA51-4199-A61C-591F575FA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43A778-5BA8-4D38-9A4E-E50E84D48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412BB7-87F4-4052-83D9-DC611058C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30DE23-413B-4652-A240-628C86463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83F64B-3AB9-4E42-A037-88EE08855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BABE98-878C-496C-AFD2-A09842A4B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3D6B7E-6A87-4D1B-AE0A-9DF1CC048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2:AQ657" totalsRowShown="0" headerRowDxfId="45" dataDxfId="43" headerRowBorderDxfId="44">
  <tableColumns count="43">
    <tableColumn id="1" xr3:uid="{00000000-0010-0000-0000-000001000000}" name="STREET" dataDxfId="42"/>
    <tableColumn id="2" xr3:uid="{00000000-0010-0000-0000-000002000000}" name="LOCATION" dataDxfId="41"/>
    <tableColumn id="3" xr3:uid="{00000000-0010-0000-0000-000003000000}" name="Station #" dataDxfId="40"/>
    <tableColumn id="4" xr3:uid="{00000000-0010-0000-0000-000004000000}" name="1985" dataDxfId="39"/>
    <tableColumn id="5" xr3:uid="{00000000-0010-0000-0000-000005000000}" name=" 1986" dataDxfId="38"/>
    <tableColumn id="6" xr3:uid="{00000000-0010-0000-0000-000006000000}" name="1987" dataDxfId="37"/>
    <tableColumn id="7" xr3:uid="{00000000-0010-0000-0000-000007000000}" name="1988" dataDxfId="36"/>
    <tableColumn id="8" xr3:uid="{00000000-0010-0000-0000-000008000000}" name="1989" dataDxfId="35"/>
    <tableColumn id="9" xr3:uid="{00000000-0010-0000-0000-000009000000}" name="1990" dataDxfId="34"/>
    <tableColumn id="10" xr3:uid="{00000000-0010-0000-0000-00000A000000}" name="1991" dataDxfId="33"/>
    <tableColumn id="11" xr3:uid="{00000000-0010-0000-0000-00000B000000}" name="1992" dataDxfId="32"/>
    <tableColumn id="12" xr3:uid="{00000000-0010-0000-0000-00000C000000}" name="1993" dataDxfId="31"/>
    <tableColumn id="13" xr3:uid="{00000000-0010-0000-0000-00000D000000}" name="1994" dataDxfId="30"/>
    <tableColumn id="14" xr3:uid="{00000000-0010-0000-0000-00000E000000}" name="1995" dataDxfId="29"/>
    <tableColumn id="15" xr3:uid="{00000000-0010-0000-0000-00000F000000}" name="1996" dataDxfId="28"/>
    <tableColumn id="16" xr3:uid="{00000000-0010-0000-0000-000010000000}" name="1997" dataDxfId="27"/>
    <tableColumn id="17" xr3:uid="{00000000-0010-0000-0000-000011000000}" name="1998" dataDxfId="26"/>
    <tableColumn id="18" xr3:uid="{00000000-0010-0000-0000-000012000000}" name="1999" dataDxfId="25"/>
    <tableColumn id="19" xr3:uid="{00000000-0010-0000-0000-000013000000}" name="2000" dataDxfId="24"/>
    <tableColumn id="20" xr3:uid="{00000000-0010-0000-0000-000014000000}" name="2001" dataDxfId="23"/>
    <tableColumn id="21" xr3:uid="{00000000-0010-0000-0000-000015000000}" name="2002" dataDxfId="22"/>
    <tableColumn id="22" xr3:uid="{00000000-0010-0000-0000-000016000000}" name="2003" dataDxfId="21"/>
    <tableColumn id="23" xr3:uid="{00000000-0010-0000-0000-000017000000}" name="2004" dataDxfId="20"/>
    <tableColumn id="24" xr3:uid="{00000000-0010-0000-0000-000018000000}" name="2005" dataDxfId="19"/>
    <tableColumn id="25" xr3:uid="{00000000-0010-0000-0000-000019000000}" name="2006" dataDxfId="18"/>
    <tableColumn id="26" xr3:uid="{00000000-0010-0000-0000-00001A000000}" name="2007" dataDxfId="17"/>
    <tableColumn id="27" xr3:uid="{00000000-0010-0000-0000-00001B000000}" name="2008" dataDxfId="16"/>
    <tableColumn id="28" xr3:uid="{00000000-0010-0000-0000-00001C000000}" name="2009" dataDxfId="15"/>
    <tableColumn id="29" xr3:uid="{00000000-0010-0000-0000-00001D000000}" name="2010" dataDxfId="14"/>
    <tableColumn id="30" xr3:uid="{00000000-0010-0000-0000-00001E000000}" name="2011" dataDxfId="13"/>
    <tableColumn id="31" xr3:uid="{00000000-0010-0000-0000-00001F000000}" name="2012" dataDxfId="12"/>
    <tableColumn id="32" xr3:uid="{00000000-0010-0000-0000-000020000000}" name="2013" dataDxfId="11"/>
    <tableColumn id="33" xr3:uid="{00000000-0010-0000-0000-000021000000}" name="2014" dataDxfId="10"/>
    <tableColumn id="34" xr3:uid="{00000000-0010-0000-0000-000022000000}" name="2015" dataDxfId="9"/>
    <tableColumn id="35" xr3:uid="{00000000-0010-0000-0000-000023000000}" name="2016" dataDxfId="8"/>
    <tableColumn id="36" xr3:uid="{00000000-0010-0000-0000-000024000000}" name="2017" dataDxfId="7"/>
    <tableColumn id="37" xr3:uid="{00000000-0010-0000-0000-000025000000}" name="2018" dataDxfId="6"/>
    <tableColumn id="38" xr3:uid="{00000000-0010-0000-0000-000026000000}" name="2019" dataDxfId="5"/>
    <tableColumn id="39" xr3:uid="{00000000-0010-0000-0000-000027000000}" name="2020" dataDxfId="4"/>
    <tableColumn id="40" xr3:uid="{00000000-0010-0000-0000-000028000000}" name="2021" dataDxfId="3"/>
    <tableColumn id="42" xr3:uid="{DCBB5DEA-6D2C-44E6-A878-91822E771D73}" name="2022" dataDxfId="2"/>
    <tableColumn id="43" xr3:uid="{AAF89217-1EBB-4913-B0B8-56F0A9331837}" name="2023" dataDxfId="1"/>
    <tableColumn id="41" xr3:uid="{00000000-0010-0000-0000-000029000000}" name="Column1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W668"/>
  <sheetViews>
    <sheetView tabSelected="1" topLeftCell="A38" zoomScaleNormal="100" zoomScaleSheetLayoutView="100" workbookViewId="0">
      <selection activeCell="BB72" sqref="BB72"/>
    </sheetView>
  </sheetViews>
  <sheetFormatPr defaultColWidth="9" defaultRowHeight="16.5" x14ac:dyDescent="0.3"/>
  <cols>
    <col min="1" max="1" width="24.5" style="80" bestFit="1" customWidth="1"/>
    <col min="2" max="2" width="23.125" style="80" customWidth="1"/>
    <col min="3" max="3" width="8" style="84" customWidth="1"/>
    <col min="4" max="7" width="5.25" style="85" hidden="1" customWidth="1"/>
    <col min="8" max="10" width="5.25" style="80" hidden="1" customWidth="1"/>
    <col min="11" max="11" width="4.625" style="80" hidden="1" customWidth="1"/>
    <col min="12" max="12" width="0.125" style="80" hidden="1" customWidth="1"/>
    <col min="13" max="13" width="4.625" style="80" hidden="1" customWidth="1"/>
    <col min="14" max="14" width="6.5" style="86" hidden="1" customWidth="1"/>
    <col min="15" max="15" width="4.625" style="86" hidden="1" customWidth="1"/>
    <col min="16" max="17" width="16.375" style="86" hidden="1" customWidth="1"/>
    <col min="18" max="20" width="4.625" style="86" hidden="1" customWidth="1"/>
    <col min="21" max="23" width="5.25" style="86" hidden="1" customWidth="1"/>
    <col min="24" max="28" width="5.25" style="87" hidden="1" customWidth="1"/>
    <col min="29" max="30" width="5.25" style="84" hidden="1" customWidth="1"/>
    <col min="31" max="32" width="5.75" style="84" hidden="1" customWidth="1"/>
    <col min="33" max="40" width="5.75" style="84" customWidth="1"/>
    <col min="41" max="41" width="5.625" style="84" customWidth="1"/>
    <col min="42" max="42" width="5.75" style="84" customWidth="1"/>
    <col min="43" max="43" width="2.875" style="84" customWidth="1"/>
    <col min="44" max="44" width="8.75" customWidth="1"/>
    <col min="45" max="46" width="10.625" style="4" hidden="1" customWidth="1"/>
    <col min="47" max="47" width="23.875" style="4" hidden="1" customWidth="1"/>
    <col min="48" max="49" width="9" style="4" hidden="1" customWidth="1"/>
    <col min="50" max="16384" width="9" style="4"/>
  </cols>
  <sheetData>
    <row r="1" spans="1:49" x14ac:dyDescent="0.3">
      <c r="A1" s="92" t="s">
        <v>761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228" t="s">
        <v>0</v>
      </c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111"/>
      <c r="AP1" s="111"/>
      <c r="AQ1" s="94"/>
    </row>
    <row r="2" spans="1:49" ht="22.5" customHeight="1" thickBot="1" x14ac:dyDescent="0.35">
      <c r="A2" s="62" t="s">
        <v>1</v>
      </c>
      <c r="B2" s="63" t="s">
        <v>2</v>
      </c>
      <c r="C2" s="64" t="s">
        <v>629</v>
      </c>
      <c r="D2" s="65" t="s">
        <v>630</v>
      </c>
      <c r="E2" s="65" t="s">
        <v>3</v>
      </c>
      <c r="F2" s="65" t="s">
        <v>4</v>
      </c>
      <c r="G2" s="65" t="s">
        <v>631</v>
      </c>
      <c r="H2" s="66" t="s">
        <v>632</v>
      </c>
      <c r="I2" s="66" t="s">
        <v>633</v>
      </c>
      <c r="J2" s="66" t="s">
        <v>634</v>
      </c>
      <c r="K2" s="67" t="s">
        <v>635</v>
      </c>
      <c r="L2" s="67" t="s">
        <v>636</v>
      </c>
      <c r="M2" s="67" t="s">
        <v>637</v>
      </c>
      <c r="N2" s="67" t="s">
        <v>638</v>
      </c>
      <c r="O2" s="67" t="s">
        <v>639</v>
      </c>
      <c r="P2" s="67" t="s">
        <v>640</v>
      </c>
      <c r="Q2" s="67" t="s">
        <v>641</v>
      </c>
      <c r="R2" s="67" t="s">
        <v>642</v>
      </c>
      <c r="S2" s="67" t="s">
        <v>643</v>
      </c>
      <c r="T2" s="67" t="s">
        <v>644</v>
      </c>
      <c r="U2" s="67" t="s">
        <v>645</v>
      </c>
      <c r="V2" s="67" t="s">
        <v>646</v>
      </c>
      <c r="W2" s="67" t="s">
        <v>647</v>
      </c>
      <c r="X2" s="68" t="s">
        <v>648</v>
      </c>
      <c r="Y2" s="68" t="s">
        <v>649</v>
      </c>
      <c r="Z2" s="68" t="s">
        <v>650</v>
      </c>
      <c r="AA2" s="68" t="s">
        <v>651</v>
      </c>
      <c r="AB2" s="68" t="s">
        <v>652</v>
      </c>
      <c r="AC2" s="69" t="s">
        <v>653</v>
      </c>
      <c r="AD2" s="69" t="s">
        <v>654</v>
      </c>
      <c r="AE2" s="69" t="s">
        <v>655</v>
      </c>
      <c r="AF2" s="69" t="s">
        <v>656</v>
      </c>
      <c r="AG2" s="69" t="s">
        <v>657</v>
      </c>
      <c r="AH2" s="69" t="s">
        <v>658</v>
      </c>
      <c r="AI2" s="69" t="s">
        <v>659</v>
      </c>
      <c r="AJ2" s="69" t="s">
        <v>660</v>
      </c>
      <c r="AK2" s="69" t="s">
        <v>661</v>
      </c>
      <c r="AL2" s="69" t="s">
        <v>662</v>
      </c>
      <c r="AM2" s="69" t="s">
        <v>663</v>
      </c>
      <c r="AN2" s="69" t="s">
        <v>664</v>
      </c>
      <c r="AO2" s="69" t="s">
        <v>679</v>
      </c>
      <c r="AP2" s="69" t="s">
        <v>756</v>
      </c>
      <c r="AQ2" s="99" t="s">
        <v>670</v>
      </c>
      <c r="AS2" s="4" t="s">
        <v>733</v>
      </c>
      <c r="AU2" s="4" t="s">
        <v>681</v>
      </c>
      <c r="AV2" s="4" t="s">
        <v>680</v>
      </c>
      <c r="AW2" s="4">
        <v>2023</v>
      </c>
    </row>
    <row r="3" spans="1:49" x14ac:dyDescent="0.3">
      <c r="A3" s="70" t="s">
        <v>5</v>
      </c>
      <c r="B3" s="2" t="s">
        <v>6</v>
      </c>
      <c r="C3" s="1">
        <v>215</v>
      </c>
      <c r="D3" s="2"/>
      <c r="E3" s="2" t="s">
        <v>7</v>
      </c>
      <c r="F3" s="2" t="s">
        <v>7</v>
      </c>
      <c r="G3" s="2"/>
      <c r="H3" s="2"/>
      <c r="I3" s="2">
        <v>1200</v>
      </c>
      <c r="J3" s="2">
        <v>1400</v>
      </c>
      <c r="K3" s="2">
        <v>2000</v>
      </c>
      <c r="L3" s="2">
        <v>2000</v>
      </c>
      <c r="M3" s="2">
        <v>1900</v>
      </c>
      <c r="N3" s="2">
        <v>2000</v>
      </c>
      <c r="O3" s="2">
        <v>2200</v>
      </c>
      <c r="P3" s="2">
        <v>2400</v>
      </c>
      <c r="Q3" s="2">
        <v>3000</v>
      </c>
      <c r="R3" s="1">
        <v>4000</v>
      </c>
      <c r="S3" s="1">
        <v>3700</v>
      </c>
      <c r="T3" s="1">
        <v>3300</v>
      </c>
      <c r="U3" s="1">
        <v>3800</v>
      </c>
      <c r="V3" s="1">
        <v>4300</v>
      </c>
      <c r="W3" s="1">
        <v>4700</v>
      </c>
      <c r="X3" s="1">
        <v>5700</v>
      </c>
      <c r="Y3" s="1">
        <v>5800</v>
      </c>
      <c r="Z3" s="1">
        <v>6100</v>
      </c>
      <c r="AA3" s="1"/>
      <c r="AB3" s="1"/>
      <c r="AC3" s="1">
        <v>6400</v>
      </c>
      <c r="AD3" s="1">
        <v>7700</v>
      </c>
      <c r="AE3" s="1" t="s">
        <v>9</v>
      </c>
      <c r="AF3" s="1">
        <v>6800</v>
      </c>
      <c r="AG3" s="1"/>
      <c r="AH3" s="1">
        <v>6600</v>
      </c>
      <c r="AI3" s="1"/>
      <c r="AJ3" s="1">
        <v>7100</v>
      </c>
      <c r="AK3" s="1"/>
      <c r="AL3" s="1">
        <v>7700</v>
      </c>
      <c r="AM3" s="44"/>
      <c r="AN3" s="44"/>
      <c r="AO3" s="71"/>
      <c r="AP3" s="71">
        <v>7400</v>
      </c>
      <c r="AQ3" s="71"/>
      <c r="AS3" s="4">
        <f>IFERROR(VLOOKUP(Table3[[#This Row],[Station '#]], $AV$3:$AW$141,2,FALSE),"")</f>
        <v>7400</v>
      </c>
      <c r="AU3" s="4" t="s">
        <v>682</v>
      </c>
      <c r="AV3" s="4">
        <v>1</v>
      </c>
      <c r="AW3" s="4">
        <v>44900</v>
      </c>
    </row>
    <row r="4" spans="1:49" x14ac:dyDescent="0.3">
      <c r="A4" s="70"/>
      <c r="B4" s="2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"/>
      <c r="S4" s="1" t="s">
        <v>7</v>
      </c>
      <c r="T4" s="1" t="s">
        <v>9</v>
      </c>
      <c r="U4" s="1"/>
      <c r="V4" s="1" t="s">
        <v>9</v>
      </c>
      <c r="W4" s="1"/>
      <c r="X4" s="1"/>
      <c r="Y4" s="1"/>
      <c r="Z4" s="1"/>
      <c r="AA4" s="1"/>
      <c r="AB4" s="1"/>
      <c r="AC4" s="1"/>
      <c r="AD4" s="1"/>
      <c r="AE4" s="1" t="s">
        <v>9</v>
      </c>
      <c r="AF4" s="1"/>
      <c r="AG4" s="1"/>
      <c r="AH4" s="1"/>
      <c r="AI4" s="1"/>
      <c r="AJ4" s="1"/>
      <c r="AK4" s="1"/>
      <c r="AL4" s="1"/>
      <c r="AM4" s="1"/>
      <c r="AN4" s="1"/>
      <c r="AO4" s="71"/>
      <c r="AP4" s="71" t="s">
        <v>9</v>
      </c>
      <c r="AQ4" s="71"/>
      <c r="AS4" s="4" t="str">
        <f>IFERROR(VLOOKUP(Table3[[#This Row],[Station '#]], $AV$3:$AW$141,2,FALSE),"")</f>
        <v/>
      </c>
    </row>
    <row r="5" spans="1:49" x14ac:dyDescent="0.3">
      <c r="A5" s="70" t="s">
        <v>10</v>
      </c>
      <c r="B5" s="2" t="s">
        <v>11</v>
      </c>
      <c r="C5" s="1">
        <v>201</v>
      </c>
      <c r="D5" s="2"/>
      <c r="E5" s="2" t="s">
        <v>7</v>
      </c>
      <c r="F5" s="2" t="s">
        <v>7</v>
      </c>
      <c r="G5" s="2"/>
      <c r="H5" s="2"/>
      <c r="I5" s="2">
        <v>2300</v>
      </c>
      <c r="J5" s="2">
        <v>1700</v>
      </c>
      <c r="K5" s="2">
        <v>1700</v>
      </c>
      <c r="L5" s="2">
        <v>1800</v>
      </c>
      <c r="M5" s="2">
        <v>2100</v>
      </c>
      <c r="N5" s="2">
        <v>2400</v>
      </c>
      <c r="O5" s="2">
        <v>2800</v>
      </c>
      <c r="P5" s="2">
        <v>3000</v>
      </c>
      <c r="Q5" s="2">
        <v>3700</v>
      </c>
      <c r="R5" s="1">
        <v>2800</v>
      </c>
      <c r="S5" s="1">
        <v>2600</v>
      </c>
      <c r="T5" s="1">
        <v>3200</v>
      </c>
      <c r="U5" s="1">
        <v>4200</v>
      </c>
      <c r="V5" s="1">
        <v>4200</v>
      </c>
      <c r="W5" s="1">
        <v>5100</v>
      </c>
      <c r="X5" s="1">
        <v>5300</v>
      </c>
      <c r="Y5" s="1">
        <v>6300</v>
      </c>
      <c r="Z5" s="1">
        <v>4700</v>
      </c>
      <c r="AA5" s="1">
        <v>6100</v>
      </c>
      <c r="AB5" s="1">
        <v>5700</v>
      </c>
      <c r="AC5" s="1">
        <v>5700</v>
      </c>
      <c r="AD5" s="1"/>
      <c r="AE5" s="1" t="s">
        <v>9</v>
      </c>
      <c r="AF5" s="1"/>
      <c r="AG5" s="1"/>
      <c r="AH5" s="1">
        <v>6800</v>
      </c>
      <c r="AI5" s="1"/>
      <c r="AJ5" s="1">
        <v>7100</v>
      </c>
      <c r="AK5" s="1"/>
      <c r="AL5" s="1">
        <v>6000</v>
      </c>
      <c r="AM5" s="1"/>
      <c r="AN5" s="1"/>
      <c r="AO5" s="71"/>
      <c r="AP5" s="71">
        <v>10500</v>
      </c>
      <c r="AQ5" s="71"/>
      <c r="AS5" s="4">
        <f>IFERROR(VLOOKUP(Table3[[#This Row],[Station '#]], $AV$3:$AW$141,2,FALSE),"")</f>
        <v>10500</v>
      </c>
      <c r="AU5" s="4" t="s">
        <v>180</v>
      </c>
      <c r="AV5" s="4">
        <v>6</v>
      </c>
      <c r="AW5" s="4">
        <v>30300</v>
      </c>
    </row>
    <row r="6" spans="1:49" x14ac:dyDescent="0.3">
      <c r="A6" s="70" t="s">
        <v>10</v>
      </c>
      <c r="B6" s="2" t="s">
        <v>12</v>
      </c>
      <c r="C6" s="1">
        <v>200</v>
      </c>
      <c r="D6" s="2">
        <v>4100</v>
      </c>
      <c r="E6" s="2">
        <v>3800</v>
      </c>
      <c r="F6" s="2">
        <v>4600</v>
      </c>
      <c r="G6" s="2">
        <v>4300</v>
      </c>
      <c r="H6" s="2">
        <v>5200</v>
      </c>
      <c r="I6" s="2">
        <v>6000</v>
      </c>
      <c r="J6" s="2">
        <v>5000</v>
      </c>
      <c r="K6" s="2">
        <v>5400</v>
      </c>
      <c r="L6" s="2">
        <v>5500</v>
      </c>
      <c r="M6" s="2">
        <v>5400</v>
      </c>
      <c r="N6" s="2">
        <v>5800</v>
      </c>
      <c r="O6" s="2">
        <v>6100</v>
      </c>
      <c r="P6" s="2">
        <v>5900</v>
      </c>
      <c r="Q6" s="2">
        <v>5900</v>
      </c>
      <c r="R6" s="1">
        <v>5800</v>
      </c>
      <c r="S6" s="1">
        <v>4900</v>
      </c>
      <c r="T6" s="1">
        <v>5600</v>
      </c>
      <c r="U6" s="1">
        <v>6400</v>
      </c>
      <c r="V6" s="1">
        <v>7100</v>
      </c>
      <c r="W6" s="1">
        <v>8100</v>
      </c>
      <c r="X6" s="1">
        <v>8800</v>
      </c>
      <c r="Y6" s="1">
        <v>9500</v>
      </c>
      <c r="Z6" s="1">
        <v>9900</v>
      </c>
      <c r="AA6" s="1">
        <v>8800</v>
      </c>
      <c r="AB6" s="1">
        <v>9000</v>
      </c>
      <c r="AC6" s="1">
        <v>9100</v>
      </c>
      <c r="AD6" s="1">
        <v>8800</v>
      </c>
      <c r="AE6" s="1">
        <v>11100</v>
      </c>
      <c r="AF6" s="1">
        <v>9000</v>
      </c>
      <c r="AG6" s="1">
        <v>9300</v>
      </c>
      <c r="AH6" s="1">
        <v>10300</v>
      </c>
      <c r="AI6" s="1">
        <v>11000</v>
      </c>
      <c r="AJ6" s="1"/>
      <c r="AK6" s="1">
        <v>10200</v>
      </c>
      <c r="AL6" s="1">
        <v>10700</v>
      </c>
      <c r="AM6" s="1">
        <v>7900</v>
      </c>
      <c r="AN6" s="1"/>
      <c r="AO6" s="71">
        <v>11800</v>
      </c>
      <c r="AP6" s="71" t="s">
        <v>9</v>
      </c>
      <c r="AQ6" s="71"/>
      <c r="AS6" s="4" t="str">
        <f>IFERROR(VLOOKUP(Table3[[#This Row],[Station '#]], $AV$3:$AW$141,2,FALSE),"")</f>
        <v/>
      </c>
      <c r="AU6" s="4" t="s">
        <v>38</v>
      </c>
      <c r="AV6" s="4">
        <v>7</v>
      </c>
      <c r="AW6" s="4">
        <v>21400</v>
      </c>
    </row>
    <row r="7" spans="1:49" x14ac:dyDescent="0.3">
      <c r="A7" s="70"/>
      <c r="B7" s="2"/>
      <c r="C7" s="1"/>
      <c r="D7" s="2"/>
      <c r="E7" s="2"/>
      <c r="F7" s="2"/>
      <c r="G7" s="2"/>
      <c r="H7" s="2"/>
      <c r="I7" s="2" t="s">
        <v>9</v>
      </c>
      <c r="J7" s="2" t="s">
        <v>9</v>
      </c>
      <c r="K7" s="2" t="s">
        <v>9</v>
      </c>
      <c r="L7" s="2"/>
      <c r="M7" s="2"/>
      <c r="N7" s="2"/>
      <c r="O7" s="2"/>
      <c r="P7" s="2"/>
      <c r="Q7" s="2"/>
      <c r="R7" s="1"/>
      <c r="S7" s="1" t="s">
        <v>7</v>
      </c>
      <c r="T7" s="1" t="s">
        <v>9</v>
      </c>
      <c r="U7" s="1" t="s">
        <v>7</v>
      </c>
      <c r="V7" s="1" t="s">
        <v>9</v>
      </c>
      <c r="W7" s="1"/>
      <c r="X7" s="1"/>
      <c r="Y7" s="1"/>
      <c r="Z7" s="1"/>
      <c r="AA7" s="1"/>
      <c r="AB7" s="1"/>
      <c r="AC7" s="1"/>
      <c r="AD7" s="1"/>
      <c r="AE7" s="1" t="s">
        <v>9</v>
      </c>
      <c r="AF7" s="1"/>
      <c r="AG7" s="1"/>
      <c r="AH7" s="1"/>
      <c r="AI7" s="1"/>
      <c r="AJ7" s="1"/>
      <c r="AK7" s="1"/>
      <c r="AL7" s="1"/>
      <c r="AM7" s="1"/>
      <c r="AN7" s="1"/>
      <c r="AO7" s="71"/>
      <c r="AP7" s="71" t="s">
        <v>9</v>
      </c>
      <c r="AQ7" s="71"/>
      <c r="AS7" s="4" t="str">
        <f>IFERROR(VLOOKUP(Table3[[#This Row],[Station '#]], $AV$3:$AW$141,2,FALSE),"")</f>
        <v/>
      </c>
      <c r="AU7" s="4" t="s">
        <v>682</v>
      </c>
      <c r="AV7" s="4">
        <v>9</v>
      </c>
      <c r="AW7" s="4">
        <v>49600</v>
      </c>
    </row>
    <row r="8" spans="1:49" x14ac:dyDescent="0.3">
      <c r="A8" s="70" t="s">
        <v>15</v>
      </c>
      <c r="B8" s="2" t="s">
        <v>16</v>
      </c>
      <c r="C8" s="1">
        <v>204</v>
      </c>
      <c r="D8" s="2"/>
      <c r="E8" s="2" t="s">
        <v>7</v>
      </c>
      <c r="F8" s="2" t="s">
        <v>7</v>
      </c>
      <c r="G8" s="2"/>
      <c r="H8" s="2"/>
      <c r="I8" s="2">
        <v>10500</v>
      </c>
      <c r="J8" s="2">
        <v>11400</v>
      </c>
      <c r="K8" s="2">
        <v>11100</v>
      </c>
      <c r="L8" s="2">
        <v>12600</v>
      </c>
      <c r="M8" s="2">
        <v>12000</v>
      </c>
      <c r="N8" s="2">
        <v>13700</v>
      </c>
      <c r="O8" s="2">
        <v>13300</v>
      </c>
      <c r="P8" s="2">
        <v>14700</v>
      </c>
      <c r="Q8" s="2">
        <v>12800</v>
      </c>
      <c r="R8" s="1">
        <v>15100</v>
      </c>
      <c r="S8" s="1">
        <v>15700</v>
      </c>
      <c r="T8" s="1">
        <v>17800</v>
      </c>
      <c r="U8" s="1">
        <v>19100</v>
      </c>
      <c r="V8" s="1">
        <v>17700</v>
      </c>
      <c r="W8" s="1">
        <v>19800</v>
      </c>
      <c r="X8" s="1"/>
      <c r="Y8" s="1">
        <v>18900</v>
      </c>
      <c r="Z8" s="1">
        <v>21200</v>
      </c>
      <c r="AA8" s="1">
        <v>18100</v>
      </c>
      <c r="AB8" s="1">
        <v>19500</v>
      </c>
      <c r="AC8" s="1">
        <v>21400</v>
      </c>
      <c r="AD8" s="1">
        <v>21800</v>
      </c>
      <c r="AE8" s="1">
        <v>21700</v>
      </c>
      <c r="AF8" s="1">
        <v>23400</v>
      </c>
      <c r="AG8" s="1">
        <v>19900</v>
      </c>
      <c r="AH8" s="1">
        <v>21900</v>
      </c>
      <c r="AI8" s="1">
        <v>24100</v>
      </c>
      <c r="AJ8" s="1">
        <v>22100</v>
      </c>
      <c r="AK8" s="1">
        <v>22800</v>
      </c>
      <c r="AL8" s="1">
        <v>24200</v>
      </c>
      <c r="AM8" s="1">
        <v>25600</v>
      </c>
      <c r="AN8" s="1"/>
      <c r="AO8" s="71"/>
      <c r="AP8" s="71" t="s">
        <v>9</v>
      </c>
      <c r="AQ8" s="71"/>
      <c r="AS8" s="4" t="str">
        <f>IFERROR(VLOOKUP(Table3[[#This Row],[Station '#]], $AV$3:$AW$141,2,FALSE),"")</f>
        <v/>
      </c>
      <c r="AU8" s="4" t="s">
        <v>15</v>
      </c>
      <c r="AV8" s="4">
        <v>10</v>
      </c>
      <c r="AW8" s="4">
        <v>56400</v>
      </c>
    </row>
    <row r="9" spans="1:49" ht="16.5" customHeight="1" x14ac:dyDescent="0.3">
      <c r="A9" s="70" t="s">
        <v>15</v>
      </c>
      <c r="B9" s="2" t="s">
        <v>17</v>
      </c>
      <c r="C9" s="1">
        <v>207</v>
      </c>
      <c r="D9" s="2"/>
      <c r="E9" s="2">
        <v>5000</v>
      </c>
      <c r="F9" s="2">
        <v>5800</v>
      </c>
      <c r="G9" s="2">
        <v>6800</v>
      </c>
      <c r="H9" s="2">
        <v>8900</v>
      </c>
      <c r="I9" s="2">
        <v>8500</v>
      </c>
      <c r="J9" s="2">
        <v>8600</v>
      </c>
      <c r="K9" s="2">
        <v>9100</v>
      </c>
      <c r="L9" s="2">
        <v>10700</v>
      </c>
      <c r="M9" s="2">
        <v>10100</v>
      </c>
      <c r="N9" s="2">
        <v>11400</v>
      </c>
      <c r="O9" s="2">
        <v>11000</v>
      </c>
      <c r="P9" s="2">
        <v>11600</v>
      </c>
      <c r="Q9" s="2">
        <v>12000</v>
      </c>
      <c r="R9" s="1">
        <v>13900</v>
      </c>
      <c r="S9" s="1">
        <v>14200</v>
      </c>
      <c r="T9" s="1">
        <v>16000</v>
      </c>
      <c r="U9" s="1">
        <v>17400</v>
      </c>
      <c r="V9" s="1">
        <v>18000</v>
      </c>
      <c r="W9" s="1">
        <v>20000</v>
      </c>
      <c r="X9" s="1"/>
      <c r="Y9" s="1">
        <v>22600</v>
      </c>
      <c r="Z9" s="1">
        <v>22900</v>
      </c>
      <c r="AA9" s="1">
        <v>20100</v>
      </c>
      <c r="AB9" s="1">
        <v>19900</v>
      </c>
      <c r="AC9" s="1">
        <v>22700</v>
      </c>
      <c r="AD9" s="1"/>
      <c r="AE9" s="1" t="s">
        <v>9</v>
      </c>
      <c r="AF9" s="1"/>
      <c r="AG9" s="1"/>
      <c r="AH9" s="1"/>
      <c r="AI9" s="1"/>
      <c r="AJ9" s="1"/>
      <c r="AK9" s="1"/>
      <c r="AL9" s="1"/>
      <c r="AM9" s="1"/>
      <c r="AN9" s="1"/>
      <c r="AO9" s="71"/>
      <c r="AP9" s="71" t="s">
        <v>9</v>
      </c>
      <c r="AQ9" s="71"/>
      <c r="AS9" s="4" t="str">
        <f>IFERROR(VLOOKUP(Table3[[#This Row],[Station '#]], $AV$3:$AW$141,2,FALSE),"")</f>
        <v/>
      </c>
      <c r="AU9" s="4" t="s">
        <v>58</v>
      </c>
      <c r="AV9" s="4">
        <v>11</v>
      </c>
      <c r="AW9" s="4">
        <v>15100</v>
      </c>
    </row>
    <row r="10" spans="1:49" x14ac:dyDescent="0.3">
      <c r="A10" s="70" t="s">
        <v>15</v>
      </c>
      <c r="B10" s="2" t="s">
        <v>18</v>
      </c>
      <c r="C10" s="1">
        <v>10</v>
      </c>
      <c r="D10" s="2"/>
      <c r="E10" s="2"/>
      <c r="F10" s="2"/>
      <c r="G10" s="2"/>
      <c r="H10" s="2"/>
      <c r="I10" s="2">
        <v>7000</v>
      </c>
      <c r="J10" s="2">
        <v>7400</v>
      </c>
      <c r="K10" s="2">
        <v>8300</v>
      </c>
      <c r="L10" s="2">
        <v>8500</v>
      </c>
      <c r="M10" s="2">
        <v>10400</v>
      </c>
      <c r="N10" s="2">
        <v>10900</v>
      </c>
      <c r="O10" s="2">
        <v>12200</v>
      </c>
      <c r="P10" s="2">
        <v>13400</v>
      </c>
      <c r="Q10" s="2">
        <v>14900</v>
      </c>
      <c r="R10" s="1">
        <v>16300</v>
      </c>
      <c r="S10" s="1">
        <v>15700</v>
      </c>
      <c r="T10" s="1">
        <v>17200</v>
      </c>
      <c r="U10" s="1">
        <v>18000</v>
      </c>
      <c r="V10" s="1">
        <v>19000</v>
      </c>
      <c r="W10" s="1" t="s">
        <v>8</v>
      </c>
      <c r="X10" s="1" t="s">
        <v>8</v>
      </c>
      <c r="Y10" s="1" t="s">
        <v>8</v>
      </c>
      <c r="Z10" s="1" t="s">
        <v>8</v>
      </c>
      <c r="AA10" s="1">
        <v>28300</v>
      </c>
      <c r="AB10" s="1">
        <v>26600</v>
      </c>
      <c r="AC10" s="1">
        <v>26100</v>
      </c>
      <c r="AD10" s="1">
        <v>25800</v>
      </c>
      <c r="AE10" s="1">
        <v>27200</v>
      </c>
      <c r="AF10" s="1">
        <v>29100</v>
      </c>
      <c r="AG10" s="1">
        <v>38400</v>
      </c>
      <c r="AH10" s="1">
        <v>41100</v>
      </c>
      <c r="AI10" s="1">
        <v>43600</v>
      </c>
      <c r="AJ10" s="1">
        <v>44800</v>
      </c>
      <c r="AK10" s="1">
        <v>47900</v>
      </c>
      <c r="AL10" s="1">
        <v>49800</v>
      </c>
      <c r="AM10" s="1">
        <v>41900</v>
      </c>
      <c r="AN10" s="1">
        <v>49600</v>
      </c>
      <c r="AO10" s="71">
        <v>53700</v>
      </c>
      <c r="AP10" s="71">
        <v>56400</v>
      </c>
      <c r="AQ10" s="71"/>
      <c r="AS10" s="4">
        <f>IFERROR(VLOOKUP(Table3[[#This Row],[Station '#]], $AV$3:$AW$141,2,FALSE),"")</f>
        <v>56400</v>
      </c>
      <c r="AU10" s="4" t="s">
        <v>61</v>
      </c>
      <c r="AV10" s="4">
        <v>12</v>
      </c>
      <c r="AW10" s="4">
        <v>13400</v>
      </c>
    </row>
    <row r="11" spans="1:49" x14ac:dyDescent="0.3">
      <c r="A11" s="70" t="s">
        <v>15</v>
      </c>
      <c r="B11" s="2" t="s">
        <v>19</v>
      </c>
      <c r="C11" s="1">
        <v>53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1"/>
      <c r="S11" s="1"/>
      <c r="T11" s="1"/>
      <c r="U11" s="1">
        <v>10100</v>
      </c>
      <c r="V11" s="1">
        <v>11300</v>
      </c>
      <c r="W11" s="1">
        <v>14500</v>
      </c>
      <c r="X11" s="1">
        <v>12500</v>
      </c>
      <c r="Y11" s="1">
        <v>11700</v>
      </c>
      <c r="Z11" s="1" t="s">
        <v>8</v>
      </c>
      <c r="AA11" s="1">
        <v>12300</v>
      </c>
      <c r="AB11" s="1">
        <v>20800</v>
      </c>
      <c r="AC11" s="1">
        <v>25700</v>
      </c>
      <c r="AD11" s="1">
        <v>26200</v>
      </c>
      <c r="AE11" s="1">
        <v>26000</v>
      </c>
      <c r="AF11" s="1">
        <v>26900</v>
      </c>
      <c r="AG11" s="1">
        <v>28400</v>
      </c>
      <c r="AH11" s="1">
        <v>25600</v>
      </c>
      <c r="AI11" s="1">
        <v>24300</v>
      </c>
      <c r="AJ11" s="1">
        <v>24600</v>
      </c>
      <c r="AK11" s="1">
        <v>26200</v>
      </c>
      <c r="AL11" s="1">
        <v>24200</v>
      </c>
      <c r="AM11" s="1">
        <v>20200</v>
      </c>
      <c r="AN11" s="1">
        <v>26100</v>
      </c>
      <c r="AO11" s="71">
        <v>28000</v>
      </c>
      <c r="AP11" s="71" t="s">
        <v>9</v>
      </c>
      <c r="AQ11" s="71"/>
      <c r="AS11" s="4" t="str">
        <f>IFERROR(VLOOKUP(Table3[[#This Row],[Station '#]], $AV$3:$AW$141,2,FALSE),"")</f>
        <v/>
      </c>
      <c r="AU11" s="4" t="s">
        <v>69</v>
      </c>
      <c r="AV11" s="4">
        <v>13</v>
      </c>
      <c r="AW11" s="4">
        <v>30500</v>
      </c>
    </row>
    <row r="12" spans="1:49" ht="15.75" customHeight="1" x14ac:dyDescent="0.3">
      <c r="A12" s="70" t="s">
        <v>15</v>
      </c>
      <c r="B12" s="2" t="s">
        <v>20</v>
      </c>
      <c r="C12" s="1">
        <v>205</v>
      </c>
      <c r="D12" s="2"/>
      <c r="E12" s="2" t="s">
        <v>7</v>
      </c>
      <c r="F12" s="2" t="s">
        <v>7</v>
      </c>
      <c r="G12" s="2"/>
      <c r="H12" s="2"/>
      <c r="I12" s="2">
        <v>4600</v>
      </c>
      <c r="J12" s="2">
        <v>3800</v>
      </c>
      <c r="K12" s="2">
        <v>4900</v>
      </c>
      <c r="L12" s="2">
        <v>4600</v>
      </c>
      <c r="M12" s="2">
        <v>4700</v>
      </c>
      <c r="N12" s="2">
        <v>3400</v>
      </c>
      <c r="O12" s="2">
        <v>4000</v>
      </c>
      <c r="P12" s="2">
        <v>4700</v>
      </c>
      <c r="Q12" s="2">
        <v>5200</v>
      </c>
      <c r="R12" s="1">
        <v>5500</v>
      </c>
      <c r="S12" s="1">
        <v>5800</v>
      </c>
      <c r="T12" s="1">
        <v>6500</v>
      </c>
      <c r="U12" s="1">
        <v>9800</v>
      </c>
      <c r="V12" s="1" t="s">
        <v>8</v>
      </c>
      <c r="W12" s="1">
        <v>14700</v>
      </c>
      <c r="X12" s="1">
        <v>13100</v>
      </c>
      <c r="Y12" s="1">
        <v>12600</v>
      </c>
      <c r="Z12" s="1">
        <v>9400</v>
      </c>
      <c r="AA12" s="1">
        <v>5800</v>
      </c>
      <c r="AB12" s="1">
        <v>3600</v>
      </c>
      <c r="AC12" s="1">
        <v>2600</v>
      </c>
      <c r="AD12" s="1"/>
      <c r="AE12" s="1" t="s">
        <v>9</v>
      </c>
      <c r="AF12" s="1" t="s">
        <v>9</v>
      </c>
      <c r="AG12" s="1">
        <v>7500</v>
      </c>
      <c r="AH12" s="1"/>
      <c r="AI12" s="1">
        <v>8500</v>
      </c>
      <c r="AJ12" s="1"/>
      <c r="AK12" s="1">
        <v>8900</v>
      </c>
      <c r="AL12" s="1"/>
      <c r="AM12" s="1"/>
      <c r="AN12" s="1"/>
      <c r="AO12" s="71">
        <v>16200</v>
      </c>
      <c r="AP12" s="71">
        <v>17300</v>
      </c>
      <c r="AQ12" s="71"/>
      <c r="AS12" s="4">
        <f>IFERROR(VLOOKUP(Table3[[#This Row],[Station '#]], $AV$3:$AW$141,2,FALSE),"")</f>
        <v>17300</v>
      </c>
      <c r="AU12" s="4" t="s">
        <v>683</v>
      </c>
      <c r="AV12" s="4">
        <v>14</v>
      </c>
      <c r="AW12" s="4">
        <v>59200</v>
      </c>
    </row>
    <row r="13" spans="1:49" ht="16.5" customHeight="1" x14ac:dyDescent="0.3">
      <c r="A13" s="70" t="s">
        <v>15</v>
      </c>
      <c r="B13" s="2" t="s">
        <v>21</v>
      </c>
      <c r="C13" s="1">
        <v>206</v>
      </c>
      <c r="D13" s="2"/>
      <c r="E13" s="2" t="s">
        <v>7</v>
      </c>
      <c r="F13" s="2" t="s">
        <v>7</v>
      </c>
      <c r="G13" s="2"/>
      <c r="H13" s="2"/>
      <c r="I13" s="2">
        <v>650</v>
      </c>
      <c r="J13" s="2">
        <v>500</v>
      </c>
      <c r="K13" s="2">
        <v>550</v>
      </c>
      <c r="L13" s="2">
        <v>900</v>
      </c>
      <c r="M13" s="2">
        <v>800</v>
      </c>
      <c r="N13" s="2">
        <v>850</v>
      </c>
      <c r="O13" s="2">
        <v>700</v>
      </c>
      <c r="P13" s="2">
        <v>1000</v>
      </c>
      <c r="Q13" s="2">
        <v>900</v>
      </c>
      <c r="R13" s="1">
        <v>1000</v>
      </c>
      <c r="S13" s="1">
        <v>1000</v>
      </c>
      <c r="T13" s="1" t="s">
        <v>22</v>
      </c>
      <c r="U13" s="1">
        <v>800</v>
      </c>
      <c r="V13" s="1">
        <v>2000</v>
      </c>
      <c r="W13" s="1">
        <v>2100</v>
      </c>
      <c r="X13" s="1">
        <v>1600</v>
      </c>
      <c r="Y13" s="1">
        <v>2800</v>
      </c>
      <c r="Z13" s="1">
        <v>2400</v>
      </c>
      <c r="AA13" s="1">
        <v>2000</v>
      </c>
      <c r="AB13" s="1">
        <v>1400</v>
      </c>
      <c r="AC13" s="1">
        <v>1500</v>
      </c>
      <c r="AD13" s="1"/>
      <c r="AE13" s="1" t="s">
        <v>9</v>
      </c>
      <c r="AF13" s="1" t="s">
        <v>9</v>
      </c>
      <c r="AG13" s="1"/>
      <c r="AH13" s="1"/>
      <c r="AI13" s="1"/>
      <c r="AJ13" s="1"/>
      <c r="AK13" s="1"/>
      <c r="AL13" s="1"/>
      <c r="AM13" s="1"/>
      <c r="AN13" s="1"/>
      <c r="AO13" s="71">
        <v>5300</v>
      </c>
      <c r="AP13" s="71" t="s">
        <v>9</v>
      </c>
      <c r="AQ13" s="71"/>
      <c r="AS13" s="4" t="str">
        <f>IFERROR(VLOOKUP(Table3[[#This Row],[Station '#]], $AV$3:$AW$141,2,FALSE),"")</f>
        <v/>
      </c>
      <c r="AU13" s="4" t="s">
        <v>684</v>
      </c>
      <c r="AV13" s="4">
        <v>15</v>
      </c>
      <c r="AW13" s="4">
        <v>32100</v>
      </c>
    </row>
    <row r="14" spans="1:49" x14ac:dyDescent="0.3">
      <c r="A14" s="70"/>
      <c r="B14" s="2"/>
      <c r="C14" s="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1" t="s">
        <v>7</v>
      </c>
      <c r="T14" s="1" t="s">
        <v>9</v>
      </c>
      <c r="U14" s="1" t="s">
        <v>7</v>
      </c>
      <c r="V14" s="1" t="s">
        <v>9</v>
      </c>
      <c r="W14" s="1"/>
      <c r="X14" s="1"/>
      <c r="Y14" s="1"/>
      <c r="Z14" s="1"/>
      <c r="AA14" s="1"/>
      <c r="AB14" s="1"/>
      <c r="AC14" s="1"/>
      <c r="AD14" s="1"/>
      <c r="AE14" s="1" t="s">
        <v>9</v>
      </c>
      <c r="AF14" s="1" t="s">
        <v>9</v>
      </c>
      <c r="AG14" s="1"/>
      <c r="AH14" s="1"/>
      <c r="AI14" s="1"/>
      <c r="AJ14" s="1"/>
      <c r="AK14" s="1"/>
      <c r="AL14" s="1"/>
      <c r="AM14" s="1"/>
      <c r="AN14" s="1"/>
      <c r="AO14" s="71"/>
      <c r="AP14" s="71" t="s">
        <v>9</v>
      </c>
      <c r="AQ14" s="71"/>
      <c r="AS14" s="4" t="str">
        <f>IFERROR(VLOOKUP(Table3[[#This Row],[Station '#]], $AV$3:$AW$141,2,FALSE),"")</f>
        <v/>
      </c>
      <c r="AU14" s="4" t="s">
        <v>265</v>
      </c>
      <c r="AV14" s="4">
        <v>16</v>
      </c>
      <c r="AW14" s="4">
        <v>15600</v>
      </c>
    </row>
    <row r="15" spans="1:49" ht="16.5" hidden="1" customHeight="1" x14ac:dyDescent="0.3">
      <c r="A15" s="70" t="s">
        <v>23</v>
      </c>
      <c r="B15" s="2" t="s">
        <v>24</v>
      </c>
      <c r="C15" s="1">
        <v>496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>
        <v>4500</v>
      </c>
      <c r="Q15" s="2">
        <v>3600</v>
      </c>
      <c r="R15" s="1">
        <v>4000</v>
      </c>
      <c r="S15" s="1">
        <v>4000</v>
      </c>
      <c r="T15" s="1">
        <v>5900</v>
      </c>
      <c r="U15" s="1">
        <v>4300</v>
      </c>
      <c r="V15" s="1">
        <v>5000</v>
      </c>
      <c r="W15" s="1">
        <v>6200</v>
      </c>
      <c r="X15" s="1">
        <v>6500</v>
      </c>
      <c r="Y15" s="1">
        <v>6400</v>
      </c>
      <c r="Z15" s="1">
        <v>5300</v>
      </c>
      <c r="AA15" s="1">
        <v>4700</v>
      </c>
      <c r="AB15" s="1">
        <v>4000</v>
      </c>
      <c r="AC15" s="1"/>
      <c r="AD15" s="1"/>
      <c r="AE15" s="1" t="s">
        <v>9</v>
      </c>
      <c r="AF15" s="1" t="s">
        <v>9</v>
      </c>
      <c r="AG15" s="1"/>
      <c r="AH15" s="1"/>
      <c r="AI15" s="1"/>
      <c r="AJ15" s="1"/>
      <c r="AK15" s="1"/>
      <c r="AL15" s="1"/>
      <c r="AM15" s="1"/>
      <c r="AN15" s="1"/>
      <c r="AO15" s="71"/>
      <c r="AP15" s="71" t="s">
        <v>9</v>
      </c>
      <c r="AQ15" s="71"/>
      <c r="AS15" s="4" t="str">
        <f>IFERROR(VLOOKUP(Table3[[#This Row],[Station '#]], $AV$3:$AW$141,2,FALSE),"")</f>
        <v/>
      </c>
      <c r="AU15" s="4" t="s">
        <v>429</v>
      </c>
      <c r="AV15" s="4">
        <v>17</v>
      </c>
      <c r="AW15" s="4">
        <v>22800</v>
      </c>
    </row>
    <row r="16" spans="1:49" ht="16.5" hidden="1" customHeight="1" x14ac:dyDescent="0.3">
      <c r="A16" s="70"/>
      <c r="B16" s="2"/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1"/>
      <c r="S16" s="1" t="s">
        <v>7</v>
      </c>
      <c r="T16" s="1" t="s">
        <v>9</v>
      </c>
      <c r="U16" s="1" t="s">
        <v>7</v>
      </c>
      <c r="V16" s="1" t="s">
        <v>9</v>
      </c>
      <c r="W16" s="1"/>
      <c r="X16" s="1"/>
      <c r="Y16" s="1"/>
      <c r="Z16" s="1"/>
      <c r="AA16" s="1"/>
      <c r="AB16" s="1"/>
      <c r="AC16" s="1"/>
      <c r="AD16" s="1"/>
      <c r="AE16" s="1" t="s">
        <v>9</v>
      </c>
      <c r="AF16" s="1" t="s">
        <v>9</v>
      </c>
      <c r="AG16" s="1"/>
      <c r="AH16" s="1"/>
      <c r="AI16" s="1"/>
      <c r="AJ16" s="1"/>
      <c r="AK16" s="1"/>
      <c r="AL16" s="1"/>
      <c r="AM16" s="1"/>
      <c r="AN16" s="1"/>
      <c r="AO16" s="71"/>
      <c r="AP16" s="71" t="s">
        <v>9</v>
      </c>
      <c r="AQ16" s="71"/>
      <c r="AS16" s="4" t="str">
        <f>IFERROR(VLOOKUP(Table3[[#This Row],[Station '#]], $AV$3:$AW$141,2,FALSE),"")</f>
        <v/>
      </c>
      <c r="AU16" s="4" t="s">
        <v>685</v>
      </c>
      <c r="AV16" s="4">
        <v>18</v>
      </c>
      <c r="AW16" s="4">
        <v>20700</v>
      </c>
    </row>
    <row r="17" spans="1:49" ht="16.5" hidden="1" customHeight="1" x14ac:dyDescent="0.3">
      <c r="A17" s="70" t="s">
        <v>25</v>
      </c>
      <c r="B17" s="2" t="s">
        <v>16</v>
      </c>
      <c r="C17" s="1">
        <v>461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>
        <v>1600</v>
      </c>
      <c r="Q17" s="2">
        <v>1300</v>
      </c>
      <c r="R17" s="1">
        <v>1500</v>
      </c>
      <c r="S17" s="1">
        <v>1600</v>
      </c>
      <c r="T17" s="1" t="s">
        <v>22</v>
      </c>
      <c r="U17" s="1">
        <v>1500</v>
      </c>
      <c r="V17" s="1">
        <v>1600</v>
      </c>
      <c r="W17" s="1">
        <v>1700</v>
      </c>
      <c r="X17" s="1"/>
      <c r="Y17" s="1">
        <v>900</v>
      </c>
      <c r="Z17" s="1">
        <v>700</v>
      </c>
      <c r="AA17" s="1">
        <v>1400</v>
      </c>
      <c r="AB17" s="1">
        <v>1300</v>
      </c>
      <c r="AC17" s="1">
        <v>1200</v>
      </c>
      <c r="AD17" s="1"/>
      <c r="AE17" s="1" t="s">
        <v>9</v>
      </c>
      <c r="AF17" s="1" t="s">
        <v>9</v>
      </c>
      <c r="AG17" s="1"/>
      <c r="AH17" s="1"/>
      <c r="AI17" s="1"/>
      <c r="AJ17" s="1"/>
      <c r="AK17" s="1"/>
      <c r="AL17" s="1"/>
      <c r="AM17" s="1"/>
      <c r="AN17" s="1"/>
      <c r="AO17" s="71"/>
      <c r="AP17" s="71" t="s">
        <v>9</v>
      </c>
      <c r="AQ17" s="71"/>
      <c r="AS17" s="4" t="str">
        <f>IFERROR(VLOOKUP(Table3[[#This Row],[Station '#]], $AV$3:$AW$141,2,FALSE),"")</f>
        <v/>
      </c>
      <c r="AU17" s="4" t="s">
        <v>686</v>
      </c>
      <c r="AV17" s="4">
        <v>19</v>
      </c>
      <c r="AW17" s="4">
        <v>30600</v>
      </c>
    </row>
    <row r="18" spans="1:49" ht="16.5" hidden="1" customHeight="1" x14ac:dyDescent="0.3">
      <c r="A18" s="70"/>
      <c r="B18" s="2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1"/>
      <c r="S18" s="1" t="s">
        <v>7</v>
      </c>
      <c r="T18" s="1" t="s">
        <v>9</v>
      </c>
      <c r="U18" s="1" t="s">
        <v>7</v>
      </c>
      <c r="V18" s="1" t="s">
        <v>9</v>
      </c>
      <c r="W18" s="1"/>
      <c r="X18" s="1"/>
      <c r="Y18" s="1"/>
      <c r="Z18" s="1"/>
      <c r="AA18" s="1"/>
      <c r="AB18" s="1"/>
      <c r="AC18" s="1"/>
      <c r="AD18" s="1"/>
      <c r="AE18" s="1" t="s">
        <v>9</v>
      </c>
      <c r="AF18" s="1" t="s">
        <v>9</v>
      </c>
      <c r="AG18" s="1"/>
      <c r="AH18" s="1"/>
      <c r="AI18" s="1"/>
      <c r="AJ18" s="1"/>
      <c r="AK18" s="1"/>
      <c r="AL18" s="1"/>
      <c r="AM18" s="1"/>
      <c r="AN18" s="1"/>
      <c r="AO18" s="71"/>
      <c r="AP18" s="71" t="s">
        <v>9</v>
      </c>
      <c r="AQ18" s="71"/>
      <c r="AS18" s="4" t="str">
        <f>IFERROR(VLOOKUP(Table3[[#This Row],[Station '#]], $AV$3:$AW$141,2,FALSE),"")</f>
        <v/>
      </c>
      <c r="AU18" s="4" t="s">
        <v>687</v>
      </c>
      <c r="AV18" s="4">
        <v>20</v>
      </c>
      <c r="AW18" s="4">
        <v>53300</v>
      </c>
    </row>
    <row r="19" spans="1:49" ht="16.5" hidden="1" customHeight="1" x14ac:dyDescent="0.3">
      <c r="A19" s="70" t="s">
        <v>26</v>
      </c>
      <c r="B19" s="2" t="s">
        <v>27</v>
      </c>
      <c r="C19" s="1">
        <v>504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>
        <v>4600</v>
      </c>
      <c r="Q19" s="2">
        <v>4800</v>
      </c>
      <c r="R19" s="1">
        <v>4900</v>
      </c>
      <c r="S19" s="1">
        <v>3500</v>
      </c>
      <c r="T19" s="1" t="s">
        <v>22</v>
      </c>
      <c r="U19" s="1">
        <v>5200</v>
      </c>
      <c r="V19" s="1">
        <v>5100</v>
      </c>
      <c r="W19" s="1">
        <v>5800</v>
      </c>
      <c r="X19" s="1">
        <v>5300</v>
      </c>
      <c r="Y19" s="1">
        <v>6400</v>
      </c>
      <c r="Z19" s="1">
        <v>4900</v>
      </c>
      <c r="AA19" s="1">
        <v>4100</v>
      </c>
      <c r="AB19" s="1">
        <v>3500</v>
      </c>
      <c r="AC19" s="1">
        <v>3400</v>
      </c>
      <c r="AD19" s="1"/>
      <c r="AE19" s="1" t="s">
        <v>9</v>
      </c>
      <c r="AF19" s="1" t="s">
        <v>9</v>
      </c>
      <c r="AG19" s="1"/>
      <c r="AH19" s="1"/>
      <c r="AI19" s="1"/>
      <c r="AJ19" s="1"/>
      <c r="AK19" s="1"/>
      <c r="AL19" s="1"/>
      <c r="AM19" s="1"/>
      <c r="AN19" s="1"/>
      <c r="AO19" s="71"/>
      <c r="AP19" s="71" t="s">
        <v>9</v>
      </c>
      <c r="AQ19" s="71"/>
      <c r="AS19" s="4" t="str">
        <f>IFERROR(VLOOKUP(Table3[[#This Row],[Station '#]], $AV$3:$AW$141,2,FALSE),"")</f>
        <v/>
      </c>
      <c r="AU19" s="4" t="s">
        <v>430</v>
      </c>
      <c r="AV19" s="4">
        <v>21</v>
      </c>
      <c r="AW19" s="4">
        <v>45500</v>
      </c>
    </row>
    <row r="20" spans="1:49" ht="16.5" hidden="1" customHeight="1" x14ac:dyDescent="0.3">
      <c r="A20" s="70"/>
      <c r="B20" s="2"/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1"/>
      <c r="S20" s="1" t="s">
        <v>7</v>
      </c>
      <c r="T20" s="1" t="s">
        <v>9</v>
      </c>
      <c r="U20" s="1" t="s">
        <v>7</v>
      </c>
      <c r="V20" s="1" t="s">
        <v>9</v>
      </c>
      <c r="W20" s="1"/>
      <c r="X20" s="1"/>
      <c r="Y20" s="1"/>
      <c r="Z20" s="1"/>
      <c r="AA20" s="1"/>
      <c r="AB20" s="1"/>
      <c r="AC20" s="1"/>
      <c r="AD20" s="1"/>
      <c r="AE20" s="1" t="s">
        <v>9</v>
      </c>
      <c r="AF20" s="1" t="s">
        <v>9</v>
      </c>
      <c r="AG20" s="1"/>
      <c r="AH20" s="1"/>
      <c r="AI20" s="1"/>
      <c r="AJ20" s="1"/>
      <c r="AK20" s="1"/>
      <c r="AL20" s="1"/>
      <c r="AM20" s="1"/>
      <c r="AN20" s="1"/>
      <c r="AO20" s="71"/>
      <c r="AP20" s="71" t="s">
        <v>9</v>
      </c>
      <c r="AQ20" s="71"/>
      <c r="AS20" s="4" t="str">
        <f>IFERROR(VLOOKUP(Table3[[#This Row],[Station '#]], $AV$3:$AW$141,2,FALSE),"")</f>
        <v/>
      </c>
      <c r="AU20" s="4" t="s">
        <v>688</v>
      </c>
      <c r="AV20" s="4">
        <v>22</v>
      </c>
      <c r="AW20" s="4">
        <v>43100</v>
      </c>
    </row>
    <row r="21" spans="1:49" ht="16.5" customHeight="1" x14ac:dyDescent="0.3">
      <c r="A21" s="70" t="s">
        <v>28</v>
      </c>
      <c r="B21" s="2" t="s">
        <v>29</v>
      </c>
      <c r="C21" s="1">
        <v>509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>
        <v>2800</v>
      </c>
      <c r="Q21" s="2">
        <v>2700</v>
      </c>
      <c r="R21" s="1">
        <v>2900</v>
      </c>
      <c r="S21" s="1">
        <v>2500</v>
      </c>
      <c r="T21" s="1">
        <v>2800</v>
      </c>
      <c r="U21" s="1">
        <v>3300</v>
      </c>
      <c r="V21" s="1">
        <v>3100</v>
      </c>
      <c r="W21" s="1">
        <v>3300</v>
      </c>
      <c r="X21" s="1">
        <v>3200</v>
      </c>
      <c r="Y21" s="1">
        <v>3100</v>
      </c>
      <c r="Z21" s="1">
        <v>3200</v>
      </c>
      <c r="AA21" s="1">
        <v>2600</v>
      </c>
      <c r="AB21" s="1">
        <v>2300</v>
      </c>
      <c r="AC21" s="1"/>
      <c r="AD21" s="1"/>
      <c r="AE21" s="1" t="s">
        <v>9</v>
      </c>
      <c r="AF21" s="1" t="s">
        <v>9</v>
      </c>
      <c r="AG21" s="1"/>
      <c r="AH21" s="1"/>
      <c r="AI21" s="1"/>
      <c r="AJ21" s="1"/>
      <c r="AK21" s="1"/>
      <c r="AL21" s="1"/>
      <c r="AM21" s="1"/>
      <c r="AN21" s="1"/>
      <c r="AO21" s="71">
        <v>3200</v>
      </c>
      <c r="AP21" s="71">
        <v>3700</v>
      </c>
      <c r="AQ21" s="71"/>
      <c r="AS21" s="4">
        <f>IFERROR(VLOOKUP(Table3[[#This Row],[Station '#]], $AV$3:$AW$141,2,FALSE),"")</f>
        <v>3700</v>
      </c>
      <c r="AU21" s="4" t="s">
        <v>682</v>
      </c>
      <c r="AV21" s="4">
        <v>23</v>
      </c>
      <c r="AW21" s="4">
        <v>37700</v>
      </c>
    </row>
    <row r="22" spans="1:49" ht="16.5" customHeight="1" x14ac:dyDescent="0.3">
      <c r="A22" s="70"/>
      <c r="B22" s="2"/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 t="s">
        <v>7</v>
      </c>
      <c r="T22" s="1" t="s">
        <v>9</v>
      </c>
      <c r="U22" s="1" t="s">
        <v>7</v>
      </c>
      <c r="V22" s="1" t="s">
        <v>9</v>
      </c>
      <c r="W22" s="1"/>
      <c r="X22" s="1"/>
      <c r="Y22" s="1"/>
      <c r="Z22" s="1"/>
      <c r="AA22" s="1"/>
      <c r="AB22" s="1"/>
      <c r="AC22" s="1"/>
      <c r="AD22" s="1"/>
      <c r="AE22" s="1" t="s">
        <v>9</v>
      </c>
      <c r="AF22" s="1" t="s">
        <v>9</v>
      </c>
      <c r="AG22" s="1"/>
      <c r="AH22" s="1"/>
      <c r="AI22" s="1"/>
      <c r="AJ22" s="1"/>
      <c r="AK22" s="1"/>
      <c r="AL22" s="1"/>
      <c r="AM22" s="1"/>
      <c r="AN22" s="1"/>
      <c r="AO22" s="71"/>
      <c r="AP22" s="71" t="s">
        <v>9</v>
      </c>
      <c r="AQ22" s="71"/>
      <c r="AS22" s="4" t="str">
        <f>IFERROR(VLOOKUP(Table3[[#This Row],[Station '#]], $AV$3:$AW$141,2,FALSE),"")</f>
        <v/>
      </c>
      <c r="AU22" s="4" t="s">
        <v>682</v>
      </c>
      <c r="AV22" s="4">
        <v>25</v>
      </c>
      <c r="AW22" s="4">
        <v>54500</v>
      </c>
    </row>
    <row r="23" spans="1:49" x14ac:dyDescent="0.3">
      <c r="A23" s="72" t="s">
        <v>30</v>
      </c>
      <c r="B23" s="73" t="s">
        <v>31</v>
      </c>
      <c r="C23" s="1">
        <v>216</v>
      </c>
      <c r="D23" s="73"/>
      <c r="E23" s="73" t="s">
        <v>7</v>
      </c>
      <c r="F23" s="73" t="s">
        <v>7</v>
      </c>
      <c r="G23" s="73"/>
      <c r="H23" s="73"/>
      <c r="I23" s="73"/>
      <c r="J23" s="73">
        <v>2500</v>
      </c>
      <c r="K23" s="73">
        <v>4400</v>
      </c>
      <c r="L23" s="73">
        <v>4200</v>
      </c>
      <c r="M23" s="73">
        <v>4200</v>
      </c>
      <c r="N23" s="73">
        <v>3600</v>
      </c>
      <c r="O23" s="73">
        <v>4400</v>
      </c>
      <c r="P23" s="73">
        <v>6400</v>
      </c>
      <c r="Q23" s="73">
        <v>5700</v>
      </c>
      <c r="R23" s="74">
        <v>6800</v>
      </c>
      <c r="S23" s="74">
        <v>6200</v>
      </c>
      <c r="T23" s="74">
        <v>5700</v>
      </c>
      <c r="U23" s="74">
        <v>6000</v>
      </c>
      <c r="V23" s="74">
        <v>7600</v>
      </c>
      <c r="W23" s="74">
        <v>7400</v>
      </c>
      <c r="X23" s="74">
        <v>9200</v>
      </c>
      <c r="Y23" s="74">
        <v>5900</v>
      </c>
      <c r="Z23" s="74">
        <v>10900</v>
      </c>
      <c r="AA23" s="74">
        <v>9100</v>
      </c>
      <c r="AB23" s="74">
        <v>10400</v>
      </c>
      <c r="AC23" s="74">
        <v>10000</v>
      </c>
      <c r="AD23" s="74">
        <v>8200</v>
      </c>
      <c r="AE23" s="74" t="s">
        <v>9</v>
      </c>
      <c r="AF23" s="74">
        <v>8400</v>
      </c>
      <c r="AG23" s="74"/>
      <c r="AH23" s="74">
        <v>8200</v>
      </c>
      <c r="AI23" s="74"/>
      <c r="AJ23" s="74">
        <v>11500</v>
      </c>
      <c r="AK23" s="74"/>
      <c r="AL23" s="74">
        <v>11400</v>
      </c>
      <c r="AM23" s="74"/>
      <c r="AN23" s="74">
        <v>10600</v>
      </c>
      <c r="AO23" s="75"/>
      <c r="AP23" s="75" t="s">
        <v>9</v>
      </c>
      <c r="AQ23" s="95"/>
      <c r="AS23" s="4" t="str">
        <f>IFERROR(VLOOKUP(Table3[[#This Row],[Station '#]], $AV$3:$AW$141,2,FALSE),"")</f>
        <v/>
      </c>
      <c r="AU23" s="4" t="s">
        <v>689</v>
      </c>
      <c r="AV23" s="4">
        <v>27</v>
      </c>
      <c r="AW23" s="4">
        <v>5000</v>
      </c>
    </row>
    <row r="24" spans="1:49" x14ac:dyDescent="0.3">
      <c r="A24" s="70"/>
      <c r="B24" s="2"/>
      <c r="C24" s="1"/>
      <c r="D24" s="2"/>
      <c r="E24" s="2"/>
      <c r="F24" s="2"/>
      <c r="G24" s="2"/>
      <c r="H24" s="2"/>
      <c r="I24" s="2" t="s">
        <v>9</v>
      </c>
      <c r="J24" s="2" t="s">
        <v>9</v>
      </c>
      <c r="K24" s="2" t="s">
        <v>9</v>
      </c>
      <c r="L24" s="2"/>
      <c r="M24" s="2"/>
      <c r="N24" s="2"/>
      <c r="O24" s="2"/>
      <c r="P24" s="2"/>
      <c r="Q24" s="2"/>
      <c r="R24" s="1"/>
      <c r="S24" s="1" t="s">
        <v>7</v>
      </c>
      <c r="T24" s="1" t="s">
        <v>9</v>
      </c>
      <c r="U24" s="1" t="s">
        <v>7</v>
      </c>
      <c r="V24" s="1" t="s">
        <v>9</v>
      </c>
      <c r="W24" s="1"/>
      <c r="X24" s="1"/>
      <c r="Y24" s="1"/>
      <c r="Z24" s="1"/>
      <c r="AA24" s="1"/>
      <c r="AB24" s="1"/>
      <c r="AC24" s="1"/>
      <c r="AD24" s="1"/>
      <c r="AE24" s="1" t="s">
        <v>9</v>
      </c>
      <c r="AF24" s="1" t="s">
        <v>9</v>
      </c>
      <c r="AG24" s="1"/>
      <c r="AH24" s="1"/>
      <c r="AI24" s="1"/>
      <c r="AJ24" s="1"/>
      <c r="AK24" s="1"/>
      <c r="AL24" s="1"/>
      <c r="AM24" s="1"/>
      <c r="AN24" s="1"/>
      <c r="AO24" s="71"/>
      <c r="AP24" s="71" t="s">
        <v>9</v>
      </c>
      <c r="AQ24" s="71"/>
      <c r="AS24" s="4" t="str">
        <f>IFERROR(VLOOKUP(Table3[[#This Row],[Station '#]], $AV$3:$AW$141,2,FALSE),"")</f>
        <v/>
      </c>
      <c r="AU24" s="4" t="s">
        <v>155</v>
      </c>
      <c r="AV24" s="4">
        <v>28</v>
      </c>
      <c r="AW24" s="4">
        <v>29700</v>
      </c>
    </row>
    <row r="25" spans="1:49" ht="16.5" hidden="1" customHeight="1" x14ac:dyDescent="0.3">
      <c r="A25" s="70" t="s">
        <v>412</v>
      </c>
      <c r="B25" s="2" t="s">
        <v>32</v>
      </c>
      <c r="C25" s="1">
        <v>218</v>
      </c>
      <c r="D25" s="2"/>
      <c r="E25" s="2">
        <v>23300</v>
      </c>
      <c r="F25" s="2">
        <v>26000</v>
      </c>
      <c r="G25" s="2">
        <v>27900</v>
      </c>
      <c r="H25" s="2">
        <v>31600</v>
      </c>
      <c r="I25" s="2">
        <v>29800</v>
      </c>
      <c r="J25" s="2">
        <v>30700</v>
      </c>
      <c r="K25" s="2">
        <v>28600</v>
      </c>
      <c r="L25" s="2">
        <v>24800</v>
      </c>
      <c r="M25" s="2">
        <v>29100</v>
      </c>
      <c r="N25" s="2">
        <v>30600</v>
      </c>
      <c r="O25" s="2">
        <v>31400</v>
      </c>
      <c r="P25" s="2">
        <v>33100</v>
      </c>
      <c r="Q25" s="2">
        <v>27500</v>
      </c>
      <c r="R25" s="1">
        <v>31300</v>
      </c>
      <c r="S25" s="1">
        <v>31800</v>
      </c>
      <c r="T25" s="1">
        <v>32300</v>
      </c>
      <c r="U25" s="1">
        <v>34000</v>
      </c>
      <c r="V25" s="1">
        <v>31000</v>
      </c>
      <c r="W25" s="1">
        <v>35700</v>
      </c>
      <c r="X25" s="1">
        <v>37800</v>
      </c>
      <c r="Y25" s="1">
        <v>33400</v>
      </c>
      <c r="Z25" s="1">
        <v>34000</v>
      </c>
      <c r="AA25" s="1">
        <v>29500</v>
      </c>
      <c r="AB25" s="1">
        <v>28900</v>
      </c>
      <c r="AC25" s="1"/>
      <c r="AD25" s="1"/>
      <c r="AE25" s="1" t="s">
        <v>9</v>
      </c>
      <c r="AF25" s="1" t="s">
        <v>9</v>
      </c>
      <c r="AG25" s="1"/>
      <c r="AH25" s="1"/>
      <c r="AI25" s="1"/>
      <c r="AJ25" s="1"/>
      <c r="AK25" s="1"/>
      <c r="AL25" s="1"/>
      <c r="AM25" s="1"/>
      <c r="AN25" s="1"/>
      <c r="AO25" s="71"/>
      <c r="AP25" s="71" t="s">
        <v>9</v>
      </c>
      <c r="AQ25" s="71"/>
      <c r="AS25" s="4" t="str">
        <f>IFERROR(VLOOKUP(Table3[[#This Row],[Station '#]], $AV$3:$AW$141,2,FALSE),"")</f>
        <v/>
      </c>
      <c r="AU25" s="4" t="s">
        <v>432</v>
      </c>
      <c r="AV25" s="4">
        <v>29</v>
      </c>
      <c r="AW25" s="4">
        <v>15500</v>
      </c>
    </row>
    <row r="26" spans="1:49" x14ac:dyDescent="0.3">
      <c r="A26" s="70" t="s">
        <v>412</v>
      </c>
      <c r="B26" s="2" t="s">
        <v>442</v>
      </c>
      <c r="C26" s="1">
        <v>104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>
        <v>28600</v>
      </c>
      <c r="AI26" s="1">
        <v>29900</v>
      </c>
      <c r="AJ26" s="1"/>
      <c r="AK26" s="1">
        <v>30800</v>
      </c>
      <c r="AL26" s="1">
        <v>30900</v>
      </c>
      <c r="AM26" s="1">
        <v>24200</v>
      </c>
      <c r="AN26" s="1">
        <v>26800</v>
      </c>
      <c r="AO26" s="71">
        <v>27200</v>
      </c>
      <c r="AP26" s="71">
        <v>28700</v>
      </c>
      <c r="AQ26" s="71"/>
      <c r="AS26" s="4">
        <f>IFERROR(VLOOKUP(Table3[[#This Row],[Station '#]], $AV$3:$AW$141,2,FALSE),"")</f>
        <v>28700</v>
      </c>
      <c r="AU26" s="4" t="s">
        <v>110</v>
      </c>
      <c r="AV26" s="4">
        <v>30</v>
      </c>
      <c r="AW26" s="4">
        <v>49700</v>
      </c>
    </row>
    <row r="27" spans="1:49" ht="16.5" hidden="1" customHeight="1" x14ac:dyDescent="0.3">
      <c r="A27" s="70" t="s">
        <v>412</v>
      </c>
      <c r="B27" s="2" t="s">
        <v>33</v>
      </c>
      <c r="C27" s="1">
        <v>219</v>
      </c>
      <c r="D27" s="2"/>
      <c r="E27" s="2">
        <v>19200</v>
      </c>
      <c r="F27" s="2">
        <v>21700</v>
      </c>
      <c r="G27" s="2">
        <v>21700</v>
      </c>
      <c r="H27" s="2">
        <v>21300</v>
      </c>
      <c r="I27" s="2">
        <v>24400</v>
      </c>
      <c r="J27" s="2">
        <v>24500</v>
      </c>
      <c r="K27" s="2">
        <v>24300</v>
      </c>
      <c r="L27" s="2">
        <v>25700</v>
      </c>
      <c r="M27" s="2">
        <v>24500</v>
      </c>
      <c r="N27" s="2">
        <v>24200</v>
      </c>
      <c r="O27" s="2">
        <v>23500</v>
      </c>
      <c r="P27" s="2">
        <v>24200</v>
      </c>
      <c r="Q27" s="2">
        <v>24600</v>
      </c>
      <c r="R27" s="1">
        <v>26800</v>
      </c>
      <c r="S27" s="1">
        <v>26000</v>
      </c>
      <c r="T27" s="1">
        <v>24900</v>
      </c>
      <c r="U27" s="1">
        <v>27800</v>
      </c>
      <c r="V27" s="1">
        <v>25700</v>
      </c>
      <c r="W27" s="1">
        <v>27300</v>
      </c>
      <c r="X27" s="1">
        <v>28700</v>
      </c>
      <c r="Y27" s="1">
        <v>28500</v>
      </c>
      <c r="Z27" s="1">
        <v>27700</v>
      </c>
      <c r="AA27" s="1">
        <v>24800</v>
      </c>
      <c r="AB27" s="1">
        <v>23500</v>
      </c>
      <c r="AC27" s="1"/>
      <c r="AD27" s="1"/>
      <c r="AE27" s="1" t="s">
        <v>9</v>
      </c>
      <c r="AF27" s="1" t="s">
        <v>9</v>
      </c>
      <c r="AG27" s="1"/>
      <c r="AH27" s="1"/>
      <c r="AI27" s="1"/>
      <c r="AJ27" s="1"/>
      <c r="AK27" s="1"/>
      <c r="AL27" s="1"/>
      <c r="AM27" s="1" t="e">
        <v>#N/A</v>
      </c>
      <c r="AN27" s="1"/>
      <c r="AO27" s="71"/>
      <c r="AP27" s="71" t="s">
        <v>9</v>
      </c>
      <c r="AQ27" s="71"/>
      <c r="AS27" s="4" t="str">
        <f>IFERROR(VLOOKUP(Table3[[#This Row],[Station '#]], $AV$3:$AW$141,2,FALSE),"")</f>
        <v/>
      </c>
      <c r="AU27" s="4" t="s">
        <v>110</v>
      </c>
      <c r="AV27" s="4">
        <v>31</v>
      </c>
      <c r="AW27" s="4">
        <v>66700</v>
      </c>
    </row>
    <row r="28" spans="1:49" ht="16.5" hidden="1" customHeight="1" x14ac:dyDescent="0.3">
      <c r="A28" s="70" t="s">
        <v>412</v>
      </c>
      <c r="B28" s="2" t="s">
        <v>34</v>
      </c>
      <c r="C28" s="1">
        <v>4</v>
      </c>
      <c r="D28" s="2"/>
      <c r="E28" s="2"/>
      <c r="F28" s="2"/>
      <c r="G28" s="2"/>
      <c r="H28" s="2"/>
      <c r="I28" s="2" t="s">
        <v>9</v>
      </c>
      <c r="J28" s="2" t="s">
        <v>9</v>
      </c>
      <c r="K28" s="2">
        <v>15300</v>
      </c>
      <c r="L28" s="2">
        <v>14400</v>
      </c>
      <c r="M28" s="2">
        <v>17600</v>
      </c>
      <c r="N28" s="2">
        <v>16500</v>
      </c>
      <c r="O28" s="2">
        <v>16200</v>
      </c>
      <c r="P28" s="2">
        <v>15900</v>
      </c>
      <c r="Q28" s="2">
        <v>16400</v>
      </c>
      <c r="R28" s="1">
        <v>17000</v>
      </c>
      <c r="S28" s="1">
        <v>18400</v>
      </c>
      <c r="T28" s="1">
        <v>19500</v>
      </c>
      <c r="U28" s="1">
        <v>20000</v>
      </c>
      <c r="V28" s="1">
        <v>20600</v>
      </c>
      <c r="W28" s="1">
        <v>22000</v>
      </c>
      <c r="X28" s="1">
        <v>22300</v>
      </c>
      <c r="Y28" s="1"/>
      <c r="Z28" s="1">
        <v>26700</v>
      </c>
      <c r="AA28" s="1"/>
      <c r="AB28" s="1"/>
      <c r="AC28" s="1"/>
      <c r="AD28" s="1"/>
      <c r="AE28" s="1" t="s">
        <v>9</v>
      </c>
      <c r="AF28" s="1" t="s">
        <v>9</v>
      </c>
      <c r="AG28" s="1"/>
      <c r="AH28" s="1"/>
      <c r="AI28" s="1"/>
      <c r="AJ28" s="1"/>
      <c r="AK28" s="1"/>
      <c r="AL28" s="1" t="e">
        <v>#N/A</v>
      </c>
      <c r="AM28" s="1" t="e">
        <v>#N/A</v>
      </c>
      <c r="AN28" s="1"/>
      <c r="AO28" s="71"/>
      <c r="AP28" s="71" t="s">
        <v>9</v>
      </c>
      <c r="AQ28" s="71"/>
      <c r="AS28" s="4" t="str">
        <f>IFERROR(VLOOKUP(Table3[[#This Row],[Station '#]], $AV$3:$AW$141,2,FALSE),"")</f>
        <v/>
      </c>
      <c r="AU28" s="4" t="s">
        <v>304</v>
      </c>
      <c r="AV28" s="4">
        <v>34</v>
      </c>
      <c r="AW28" s="4">
        <v>25400</v>
      </c>
    </row>
    <row r="29" spans="1:49" ht="15.75" customHeight="1" x14ac:dyDescent="0.3">
      <c r="A29" s="70" t="s">
        <v>412</v>
      </c>
      <c r="B29" s="2" t="s">
        <v>34</v>
      </c>
      <c r="C29" s="1">
        <v>64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1"/>
      <c r="S29" s="1"/>
      <c r="T29" s="1"/>
      <c r="U29" s="1"/>
      <c r="V29" s="1"/>
      <c r="W29" s="1"/>
      <c r="X29" s="1"/>
      <c r="Y29" s="1"/>
      <c r="Z29" s="1"/>
      <c r="AA29" s="1"/>
      <c r="AB29" s="1">
        <v>18300</v>
      </c>
      <c r="AC29" s="1">
        <v>19200</v>
      </c>
      <c r="AD29" s="1">
        <v>19300</v>
      </c>
      <c r="AE29" s="1">
        <v>18400</v>
      </c>
      <c r="AF29" s="1">
        <v>20100</v>
      </c>
      <c r="AG29" s="1">
        <v>21000</v>
      </c>
      <c r="AH29" s="1">
        <v>22900</v>
      </c>
      <c r="AI29" s="1">
        <v>23900</v>
      </c>
      <c r="AJ29" s="1">
        <v>21900</v>
      </c>
      <c r="AK29" s="1">
        <v>26300</v>
      </c>
      <c r="AL29" s="1">
        <v>28100</v>
      </c>
      <c r="AM29" s="1">
        <v>25800</v>
      </c>
      <c r="AN29" s="1">
        <v>29200</v>
      </c>
      <c r="AO29" s="71">
        <v>30600</v>
      </c>
      <c r="AP29" s="71">
        <v>32800</v>
      </c>
      <c r="AQ29" s="71"/>
      <c r="AS29" s="4">
        <f>IFERROR(VLOOKUP(Table3[[#This Row],[Station '#]], $AV$3:$AW$141,2,FALSE),"")</f>
        <v>32800</v>
      </c>
      <c r="AU29" s="4" t="s">
        <v>686</v>
      </c>
      <c r="AV29" s="4">
        <v>35</v>
      </c>
      <c r="AW29" s="4">
        <v>31500</v>
      </c>
    </row>
    <row r="30" spans="1:49" ht="16.5" hidden="1" customHeight="1" x14ac:dyDescent="0.3">
      <c r="A30" s="70" t="s">
        <v>412</v>
      </c>
      <c r="B30" s="2" t="s">
        <v>35</v>
      </c>
      <c r="C30" s="1">
        <v>217</v>
      </c>
      <c r="D30" s="2"/>
      <c r="E30" s="2">
        <v>8730</v>
      </c>
      <c r="F30" s="2">
        <v>12100</v>
      </c>
      <c r="G30" s="2">
        <v>17200</v>
      </c>
      <c r="H30" s="2">
        <v>10600</v>
      </c>
      <c r="I30" s="2">
        <v>8800</v>
      </c>
      <c r="J30" s="2">
        <v>8800</v>
      </c>
      <c r="K30" s="2">
        <v>9100</v>
      </c>
      <c r="L30" s="2">
        <v>11500</v>
      </c>
      <c r="M30" s="2">
        <v>8300</v>
      </c>
      <c r="N30" s="2">
        <v>8700</v>
      </c>
      <c r="O30" s="2">
        <v>8800</v>
      </c>
      <c r="P30" s="2">
        <v>8900</v>
      </c>
      <c r="Q30" s="2">
        <v>8400</v>
      </c>
      <c r="R30" s="1">
        <v>8900</v>
      </c>
      <c r="S30" s="1">
        <v>9300</v>
      </c>
      <c r="T30" s="1">
        <v>10000</v>
      </c>
      <c r="U30" s="1">
        <v>9300</v>
      </c>
      <c r="V30" s="1">
        <v>10100</v>
      </c>
      <c r="W30" s="1">
        <v>11900</v>
      </c>
      <c r="X30" s="1">
        <v>11900</v>
      </c>
      <c r="Y30" s="1">
        <v>13700</v>
      </c>
      <c r="Z30" s="1">
        <v>11600</v>
      </c>
      <c r="AA30" s="1">
        <v>8700</v>
      </c>
      <c r="AB30" s="1">
        <v>10600</v>
      </c>
      <c r="AC30" s="1"/>
      <c r="AD30" s="1"/>
      <c r="AE30" s="1" t="s">
        <v>9</v>
      </c>
      <c r="AF30" s="1" t="s">
        <v>9</v>
      </c>
      <c r="AG30" s="1"/>
      <c r="AH30" s="1"/>
      <c r="AI30" s="1"/>
      <c r="AJ30" s="1"/>
      <c r="AK30" s="1"/>
      <c r="AL30" s="1"/>
      <c r="AM30" s="1"/>
      <c r="AN30" s="1"/>
      <c r="AO30" s="71"/>
      <c r="AP30" s="71" t="s">
        <v>9</v>
      </c>
      <c r="AQ30" s="71"/>
      <c r="AS30" s="4" t="str">
        <f>IFERROR(VLOOKUP(Table3[[#This Row],[Station '#]], $AV$3:$AW$141,2,FALSE),"")</f>
        <v/>
      </c>
      <c r="AU30" s="4" t="s">
        <v>686</v>
      </c>
      <c r="AV30" s="4">
        <v>36</v>
      </c>
      <c r="AW30" s="4">
        <v>18100</v>
      </c>
    </row>
    <row r="31" spans="1:49" x14ac:dyDescent="0.3">
      <c r="A31" s="70"/>
      <c r="B31" s="2"/>
      <c r="C31" s="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71"/>
      <c r="AP31" s="71" t="s">
        <v>9</v>
      </c>
      <c r="AQ31" s="71"/>
      <c r="AS31" s="4" t="str">
        <f>IFERROR(VLOOKUP(Table3[[#This Row],[Station '#]], $AV$3:$AW$141,2,FALSE),"")</f>
        <v/>
      </c>
      <c r="AU31" s="4" t="s">
        <v>432</v>
      </c>
      <c r="AV31" s="4">
        <v>37</v>
      </c>
      <c r="AW31" s="4">
        <v>25600</v>
      </c>
    </row>
    <row r="32" spans="1:49" ht="16.5" hidden="1" customHeight="1" x14ac:dyDescent="0.3">
      <c r="A32" s="70" t="s">
        <v>13</v>
      </c>
      <c r="B32" s="2" t="s">
        <v>11</v>
      </c>
      <c r="C32" s="1">
        <v>202</v>
      </c>
      <c r="D32" s="2"/>
      <c r="E32" s="2" t="s">
        <v>7</v>
      </c>
      <c r="F32" s="2" t="s">
        <v>7</v>
      </c>
      <c r="G32" s="2"/>
      <c r="H32" s="2"/>
      <c r="I32" s="2">
        <v>750</v>
      </c>
      <c r="J32" s="2">
        <v>850</v>
      </c>
      <c r="K32" s="2">
        <v>850</v>
      </c>
      <c r="L32" s="2">
        <v>900</v>
      </c>
      <c r="M32" s="2">
        <v>850</v>
      </c>
      <c r="N32" s="2">
        <v>900</v>
      </c>
      <c r="O32" s="2">
        <v>1000</v>
      </c>
      <c r="P32" s="2">
        <v>1000</v>
      </c>
      <c r="Q32" s="2">
        <v>1000</v>
      </c>
      <c r="R32" s="1">
        <v>1000</v>
      </c>
      <c r="S32" s="1">
        <v>1000</v>
      </c>
      <c r="T32" s="1">
        <v>1100</v>
      </c>
      <c r="U32" s="1">
        <v>1400</v>
      </c>
      <c r="V32" s="1">
        <v>1300</v>
      </c>
      <c r="W32" s="1">
        <v>2100</v>
      </c>
      <c r="X32" s="1">
        <v>2600</v>
      </c>
      <c r="Y32" s="1">
        <v>3200</v>
      </c>
      <c r="Z32" s="1">
        <v>2800</v>
      </c>
      <c r="AA32" s="1">
        <v>2400</v>
      </c>
      <c r="AB32" s="1">
        <v>1900</v>
      </c>
      <c r="AC32" s="1">
        <v>1900</v>
      </c>
      <c r="AD32" s="1"/>
      <c r="AE32" s="1" t="s">
        <v>9</v>
      </c>
      <c r="AF32" s="1"/>
      <c r="AG32" s="1"/>
      <c r="AH32" s="1"/>
      <c r="AI32" s="1"/>
      <c r="AJ32" s="1"/>
      <c r="AK32" s="1"/>
      <c r="AL32" s="1"/>
      <c r="AM32" s="1"/>
      <c r="AN32" s="1"/>
      <c r="AO32" s="71"/>
      <c r="AP32" s="71" t="s">
        <v>9</v>
      </c>
      <c r="AQ32" s="71"/>
      <c r="AS32" s="4" t="str">
        <f>IFERROR(VLOOKUP(Table3[[#This Row],[Station '#]], $AV$3:$AW$141,2,FALSE),"")</f>
        <v/>
      </c>
      <c r="AU32" s="4" t="s">
        <v>690</v>
      </c>
      <c r="AV32" s="4">
        <v>38</v>
      </c>
      <c r="AW32" s="4">
        <v>12600</v>
      </c>
    </row>
    <row r="33" spans="1:49" x14ac:dyDescent="0.3">
      <c r="A33" s="70" t="s">
        <v>13</v>
      </c>
      <c r="B33" s="2" t="s">
        <v>14</v>
      </c>
      <c r="C33" s="1">
        <v>203</v>
      </c>
      <c r="D33" s="2"/>
      <c r="E33" s="2">
        <v>1850</v>
      </c>
      <c r="F33" s="2">
        <v>2400</v>
      </c>
      <c r="G33" s="2">
        <v>2100</v>
      </c>
      <c r="H33" s="2">
        <v>2100</v>
      </c>
      <c r="I33" s="2">
        <v>2300</v>
      </c>
      <c r="J33" s="2">
        <v>2300</v>
      </c>
      <c r="K33" s="2">
        <v>2000</v>
      </c>
      <c r="L33" s="2">
        <v>2200</v>
      </c>
      <c r="M33" s="2">
        <v>2600</v>
      </c>
      <c r="N33" s="2">
        <v>2500</v>
      </c>
      <c r="O33" s="2">
        <v>2500</v>
      </c>
      <c r="P33" s="2">
        <v>2700</v>
      </c>
      <c r="Q33" s="2">
        <v>2600</v>
      </c>
      <c r="R33" s="1">
        <v>3000</v>
      </c>
      <c r="S33" s="1">
        <v>2700</v>
      </c>
      <c r="T33" s="1">
        <v>3200</v>
      </c>
      <c r="U33" s="1">
        <v>3700</v>
      </c>
      <c r="V33" s="1">
        <v>4000</v>
      </c>
      <c r="W33" s="1">
        <v>4900</v>
      </c>
      <c r="X33" s="1">
        <v>6100</v>
      </c>
      <c r="Y33" s="1">
        <v>8500</v>
      </c>
      <c r="Z33" s="1">
        <v>9100</v>
      </c>
      <c r="AA33" s="1">
        <v>7800</v>
      </c>
      <c r="AB33" s="1">
        <v>7200</v>
      </c>
      <c r="AC33" s="1">
        <v>7900</v>
      </c>
      <c r="AD33" s="1">
        <v>7900</v>
      </c>
      <c r="AE33" s="1">
        <v>9500</v>
      </c>
      <c r="AF33" s="1">
        <v>8100</v>
      </c>
      <c r="AG33" s="1">
        <v>8800</v>
      </c>
      <c r="AH33" s="1">
        <v>9600</v>
      </c>
      <c r="AI33" s="1">
        <v>9900</v>
      </c>
      <c r="AJ33" s="1">
        <v>10000</v>
      </c>
      <c r="AK33" s="1">
        <v>10800</v>
      </c>
      <c r="AL33" s="1">
        <v>12300</v>
      </c>
      <c r="AM33" s="1">
        <v>12700</v>
      </c>
      <c r="AN33" s="1"/>
      <c r="AO33" s="71"/>
      <c r="AP33" s="71">
        <v>13400</v>
      </c>
      <c r="AQ33" s="71"/>
      <c r="AS33" s="4">
        <f>IFERROR(VLOOKUP(Table3[[#This Row],[Station '#]], $AV$3:$AW$141,2,FALSE),"")</f>
        <v>13400</v>
      </c>
      <c r="AU33" s="4" t="s">
        <v>158</v>
      </c>
      <c r="AV33" s="4">
        <v>39</v>
      </c>
      <c r="AW33" s="4">
        <v>22300</v>
      </c>
    </row>
    <row r="34" spans="1:49" x14ac:dyDescent="0.3">
      <c r="A34" s="70"/>
      <c r="B34" s="2"/>
      <c r="C34" s="1"/>
      <c r="D34" s="2"/>
      <c r="E34" s="2"/>
      <c r="F34" s="2"/>
      <c r="G34" s="2"/>
      <c r="H34" s="2"/>
      <c r="I34" s="2" t="s">
        <v>9</v>
      </c>
      <c r="J34" s="2" t="s">
        <v>9</v>
      </c>
      <c r="K34" s="2" t="s">
        <v>9</v>
      </c>
      <c r="L34" s="2"/>
      <c r="M34" s="2"/>
      <c r="N34" s="2"/>
      <c r="O34" s="2"/>
      <c r="P34" s="2"/>
      <c r="Q34" s="2"/>
      <c r="R34" s="1"/>
      <c r="S34" s="1" t="s">
        <v>7</v>
      </c>
      <c r="T34" s="1" t="s">
        <v>9</v>
      </c>
      <c r="U34" s="1" t="s">
        <v>7</v>
      </c>
      <c r="V34" s="1" t="s">
        <v>9</v>
      </c>
      <c r="W34" s="1"/>
      <c r="X34" s="1"/>
      <c r="Y34" s="1"/>
      <c r="Z34" s="1"/>
      <c r="AA34" s="1"/>
      <c r="AB34" s="1"/>
      <c r="AC34" s="1"/>
      <c r="AD34" s="1"/>
      <c r="AE34" s="1" t="s">
        <v>9</v>
      </c>
      <c r="AF34" s="1"/>
      <c r="AG34" s="1"/>
      <c r="AH34" s="1"/>
      <c r="AI34" s="1"/>
      <c r="AJ34" s="1"/>
      <c r="AK34" s="1"/>
      <c r="AL34" s="1"/>
      <c r="AM34" s="1"/>
      <c r="AN34" s="1"/>
      <c r="AO34" s="71"/>
      <c r="AP34" s="71" t="s">
        <v>9</v>
      </c>
      <c r="AQ34" s="71"/>
      <c r="AS34" s="4" t="str">
        <f>IFERROR(VLOOKUP(Table3[[#This Row],[Station '#]], $AV$3:$AW$141,2,FALSE),"")</f>
        <v/>
      </c>
      <c r="AU34" s="4" t="s">
        <v>119</v>
      </c>
      <c r="AV34" s="4">
        <v>40</v>
      </c>
      <c r="AW34" s="4">
        <v>44100</v>
      </c>
    </row>
    <row r="35" spans="1:49" x14ac:dyDescent="0.3">
      <c r="A35" s="70" t="s">
        <v>460</v>
      </c>
      <c r="B35" s="2" t="s">
        <v>36</v>
      </c>
      <c r="C35" s="1">
        <v>514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>
        <v>29900</v>
      </c>
      <c r="AH35" s="1"/>
      <c r="AI35" s="1">
        <v>22800</v>
      </c>
      <c r="AJ35" s="1"/>
      <c r="AK35" s="1">
        <v>24400</v>
      </c>
      <c r="AL35" s="1">
        <v>28400</v>
      </c>
      <c r="AM35" s="1">
        <v>21500</v>
      </c>
      <c r="AN35" s="1">
        <v>25600</v>
      </c>
      <c r="AO35" s="71"/>
      <c r="AP35" s="71">
        <v>28900</v>
      </c>
      <c r="AQ35" s="71"/>
      <c r="AS35" s="4">
        <f>IFERROR(VLOOKUP(Table3[[#This Row],[Station '#]], $AV$3:$AW$141,2,FALSE),"")</f>
        <v>28900</v>
      </c>
      <c r="AU35" s="4" t="s">
        <v>691</v>
      </c>
      <c r="AV35" s="4">
        <v>41</v>
      </c>
      <c r="AW35" s="4">
        <v>44300</v>
      </c>
    </row>
    <row r="36" spans="1:49" x14ac:dyDescent="0.3">
      <c r="A36" s="70" t="s">
        <v>460</v>
      </c>
      <c r="B36" s="2" t="s">
        <v>424</v>
      </c>
      <c r="C36" s="1">
        <v>71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>
        <v>18800</v>
      </c>
      <c r="AG36" s="1">
        <v>19100</v>
      </c>
      <c r="AH36" s="1">
        <v>19400</v>
      </c>
      <c r="AI36" s="1">
        <v>20800</v>
      </c>
      <c r="AJ36" s="1">
        <v>21000</v>
      </c>
      <c r="AK36" s="1">
        <v>22000</v>
      </c>
      <c r="AL36" s="1">
        <v>25200</v>
      </c>
      <c r="AM36" s="1">
        <v>21000</v>
      </c>
      <c r="AN36" s="1">
        <v>25200</v>
      </c>
      <c r="AO36" s="71">
        <v>26900</v>
      </c>
      <c r="AP36" s="71">
        <v>28100</v>
      </c>
      <c r="AQ36" s="71"/>
      <c r="AS36" s="4">
        <f>IFERROR(VLOOKUP(Table3[[#This Row],[Station '#]], $AV$3:$AW$141,2,FALSE),"")</f>
        <v>28100</v>
      </c>
      <c r="AU36" s="4" t="s">
        <v>38</v>
      </c>
      <c r="AV36" s="4">
        <v>42</v>
      </c>
      <c r="AW36" s="4">
        <v>43500</v>
      </c>
    </row>
    <row r="37" spans="1:49" x14ac:dyDescent="0.3">
      <c r="A37" s="70" t="s">
        <v>460</v>
      </c>
      <c r="B37" s="2" t="s">
        <v>21</v>
      </c>
      <c r="C37" s="1">
        <v>517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1000</v>
      </c>
      <c r="R37" s="1">
        <v>2800</v>
      </c>
      <c r="S37" s="1">
        <v>3000</v>
      </c>
      <c r="T37" s="1">
        <v>4500</v>
      </c>
      <c r="U37" s="1">
        <v>5000</v>
      </c>
      <c r="V37" s="1">
        <v>7800</v>
      </c>
      <c r="W37" s="1">
        <v>10200</v>
      </c>
      <c r="X37" s="1">
        <v>17200</v>
      </c>
      <c r="Y37" s="1">
        <v>20500</v>
      </c>
      <c r="Z37" s="1">
        <v>26200</v>
      </c>
      <c r="AA37" s="1">
        <v>20300</v>
      </c>
      <c r="AB37" s="1">
        <v>18800</v>
      </c>
      <c r="AC37" s="1">
        <v>18000</v>
      </c>
      <c r="AD37" s="1">
        <v>17300</v>
      </c>
      <c r="AE37" s="1">
        <v>16200</v>
      </c>
      <c r="AF37" s="1">
        <v>15100</v>
      </c>
      <c r="AG37" s="1">
        <v>19500</v>
      </c>
      <c r="AH37" s="1">
        <v>19600</v>
      </c>
      <c r="AI37" s="1"/>
      <c r="AJ37" s="1">
        <v>21200</v>
      </c>
      <c r="AK37" s="1"/>
      <c r="AL37" s="1">
        <v>18900</v>
      </c>
      <c r="AM37" s="1"/>
      <c r="AN37" s="1"/>
      <c r="AO37" s="71"/>
      <c r="AP37" s="71">
        <v>23700</v>
      </c>
      <c r="AQ37" s="71"/>
      <c r="AS37" s="4">
        <f>IFERROR(VLOOKUP(Table3[[#This Row],[Station '#]], $AV$3:$AW$141,2,FALSE),"")</f>
        <v>23700</v>
      </c>
      <c r="AU37" s="4" t="s">
        <v>87</v>
      </c>
      <c r="AV37" s="4">
        <v>43</v>
      </c>
      <c r="AW37" s="4">
        <v>37000</v>
      </c>
    </row>
    <row r="38" spans="1:49" x14ac:dyDescent="0.3">
      <c r="A38" s="70"/>
      <c r="B38" s="2"/>
      <c r="C38" s="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1"/>
      <c r="S38" s="1" t="s">
        <v>7</v>
      </c>
      <c r="T38" s="1" t="s">
        <v>9</v>
      </c>
      <c r="U38" s="1" t="s">
        <v>7</v>
      </c>
      <c r="V38" s="1" t="s">
        <v>9</v>
      </c>
      <c r="W38" s="1"/>
      <c r="X38" s="1"/>
      <c r="Y38" s="1"/>
      <c r="Z38" s="1"/>
      <c r="AA38" s="1"/>
      <c r="AB38" s="1"/>
      <c r="AC38" s="1"/>
      <c r="AD38" s="1"/>
      <c r="AE38" s="1" t="s">
        <v>9</v>
      </c>
      <c r="AF38" s="1" t="s">
        <v>9</v>
      </c>
      <c r="AG38" s="1"/>
      <c r="AH38" s="1"/>
      <c r="AI38" s="1"/>
      <c r="AJ38" s="1"/>
      <c r="AK38" s="1"/>
      <c r="AL38" s="1"/>
      <c r="AM38" s="1"/>
      <c r="AN38" s="1"/>
      <c r="AO38" s="71"/>
      <c r="AP38" s="71" t="s">
        <v>9</v>
      </c>
      <c r="AQ38" s="71"/>
      <c r="AS38" s="4" t="str">
        <f>IFERROR(VLOOKUP(Table3[[#This Row],[Station '#]], $AV$3:$AW$141,2,FALSE),"")</f>
        <v/>
      </c>
      <c r="AU38" s="4" t="s">
        <v>692</v>
      </c>
      <c r="AV38" s="4">
        <v>45</v>
      </c>
      <c r="AW38" s="4">
        <v>25900</v>
      </c>
    </row>
    <row r="39" spans="1:49" x14ac:dyDescent="0.3">
      <c r="A39" s="70" t="s">
        <v>37</v>
      </c>
      <c r="B39" s="2" t="s">
        <v>12</v>
      </c>
      <c r="C39" s="1">
        <v>220</v>
      </c>
      <c r="D39" s="2"/>
      <c r="E39" s="2" t="s">
        <v>7</v>
      </c>
      <c r="F39" s="2" t="s">
        <v>7</v>
      </c>
      <c r="G39" s="2"/>
      <c r="H39" s="2"/>
      <c r="I39" s="2">
        <v>2500</v>
      </c>
      <c r="J39" s="2">
        <v>2400</v>
      </c>
      <c r="K39" s="2">
        <v>3900</v>
      </c>
      <c r="L39" s="2">
        <v>4900</v>
      </c>
      <c r="M39" s="2">
        <v>3200</v>
      </c>
      <c r="N39" s="2">
        <v>3900</v>
      </c>
      <c r="O39" s="2">
        <v>4700</v>
      </c>
      <c r="P39" s="2">
        <v>4700</v>
      </c>
      <c r="Q39" s="2">
        <v>4600</v>
      </c>
      <c r="R39" s="1">
        <v>4100</v>
      </c>
      <c r="S39" s="1">
        <v>4000</v>
      </c>
      <c r="T39" s="1">
        <v>4600</v>
      </c>
      <c r="U39" s="1">
        <v>5200</v>
      </c>
      <c r="V39" s="1">
        <v>5200</v>
      </c>
      <c r="W39" s="1">
        <v>6500</v>
      </c>
      <c r="X39" s="1">
        <v>6900</v>
      </c>
      <c r="Y39" s="1">
        <v>7300</v>
      </c>
      <c r="Z39" s="1">
        <v>7400</v>
      </c>
      <c r="AA39" s="1">
        <v>7000</v>
      </c>
      <c r="AB39" s="1">
        <v>6300</v>
      </c>
      <c r="AC39" s="1">
        <v>6700</v>
      </c>
      <c r="AD39" s="1">
        <v>6800</v>
      </c>
      <c r="AE39" s="1" t="s">
        <v>9</v>
      </c>
      <c r="AF39" s="1">
        <v>7700</v>
      </c>
      <c r="AG39" s="1"/>
      <c r="AH39" s="1">
        <v>7500</v>
      </c>
      <c r="AI39" s="1"/>
      <c r="AJ39" s="1">
        <v>7500</v>
      </c>
      <c r="AK39" s="1"/>
      <c r="AL39" s="1">
        <v>7700</v>
      </c>
      <c r="AM39" s="1"/>
      <c r="AN39" s="1"/>
      <c r="AO39" s="71"/>
      <c r="AP39" s="71" t="s">
        <v>9</v>
      </c>
      <c r="AQ39" s="71"/>
      <c r="AS39" s="4" t="str">
        <f>IFERROR(VLOOKUP(Table3[[#This Row],[Station '#]], $AV$3:$AW$141,2,FALSE),"")</f>
        <v/>
      </c>
      <c r="AU39" s="4" t="s">
        <v>158</v>
      </c>
      <c r="AV39" s="4">
        <v>46</v>
      </c>
      <c r="AW39" s="4">
        <v>43400</v>
      </c>
    </row>
    <row r="40" spans="1:49" x14ac:dyDescent="0.3">
      <c r="A40" s="70"/>
      <c r="B40" s="2"/>
      <c r="C40" s="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1"/>
      <c r="S40" s="1"/>
      <c r="T40" s="1" t="s">
        <v>9</v>
      </c>
      <c r="U40" s="1" t="s">
        <v>7</v>
      </c>
      <c r="V40" s="1" t="s">
        <v>9</v>
      </c>
      <c r="W40" s="1"/>
      <c r="X40" s="1"/>
      <c r="Y40" s="1"/>
      <c r="Z40" s="1"/>
      <c r="AA40" s="1"/>
      <c r="AB40" s="1"/>
      <c r="AC40" s="1"/>
      <c r="AD40" s="1"/>
      <c r="AE40" s="1" t="s">
        <v>9</v>
      </c>
      <c r="AF40" s="1" t="s">
        <v>9</v>
      </c>
      <c r="AG40" s="1"/>
      <c r="AH40" s="1"/>
      <c r="AI40" s="1"/>
      <c r="AJ40" s="1"/>
      <c r="AK40" s="1"/>
      <c r="AL40" s="1"/>
      <c r="AM40" s="1"/>
      <c r="AN40" s="1"/>
      <c r="AO40" s="71"/>
      <c r="AP40" s="71" t="s">
        <v>9</v>
      </c>
      <c r="AQ40" s="71"/>
      <c r="AS40" s="4" t="str">
        <f>IFERROR(VLOOKUP(Table3[[#This Row],[Station '#]], $AV$3:$AW$141,2,FALSE),"")</f>
        <v/>
      </c>
      <c r="AU40" s="4" t="s">
        <v>686</v>
      </c>
      <c r="AV40" s="4">
        <v>47</v>
      </c>
      <c r="AW40" s="4">
        <v>23600</v>
      </c>
    </row>
    <row r="41" spans="1:49" x14ac:dyDescent="0.3">
      <c r="A41" s="70" t="s">
        <v>38</v>
      </c>
      <c r="B41" s="2" t="s">
        <v>595</v>
      </c>
      <c r="C41" s="1">
        <v>132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>
        <v>10500</v>
      </c>
      <c r="AN41" s="1">
        <v>14300</v>
      </c>
      <c r="AO41" s="71">
        <v>14500</v>
      </c>
      <c r="AP41" s="71">
        <v>10000</v>
      </c>
      <c r="AQ41" s="71"/>
      <c r="AS41" s="4">
        <f>IFERROR(VLOOKUP(Table3[[#This Row],[Station '#]], $AV$3:$AW$141,2,FALSE),"")</f>
        <v>10000</v>
      </c>
      <c r="AU41" s="4" t="s">
        <v>110</v>
      </c>
      <c r="AV41" s="4">
        <v>48</v>
      </c>
      <c r="AW41" s="4">
        <v>54300</v>
      </c>
    </row>
    <row r="42" spans="1:49" x14ac:dyDescent="0.3">
      <c r="A42" s="70" t="s">
        <v>38</v>
      </c>
      <c r="B42" s="2" t="s">
        <v>39</v>
      </c>
      <c r="C42" s="1">
        <v>7</v>
      </c>
      <c r="D42" s="2"/>
      <c r="E42" s="2"/>
      <c r="F42" s="2"/>
      <c r="G42" s="2"/>
      <c r="H42" s="2"/>
      <c r="I42" s="2" t="s">
        <v>9</v>
      </c>
      <c r="J42" s="2" t="s">
        <v>9</v>
      </c>
      <c r="K42" s="2">
        <v>19500</v>
      </c>
      <c r="L42" s="2">
        <v>18000</v>
      </c>
      <c r="M42" s="2">
        <v>20400</v>
      </c>
      <c r="N42" s="2">
        <v>21800</v>
      </c>
      <c r="O42" s="2">
        <v>21900</v>
      </c>
      <c r="P42" s="2">
        <v>22200</v>
      </c>
      <c r="Q42" s="2">
        <v>21500</v>
      </c>
      <c r="R42" s="1">
        <v>24700</v>
      </c>
      <c r="S42" s="1">
        <v>25300</v>
      </c>
      <c r="T42" s="1">
        <v>26400</v>
      </c>
      <c r="U42" s="1">
        <v>25800</v>
      </c>
      <c r="V42" s="1">
        <v>25600</v>
      </c>
      <c r="W42" s="1">
        <v>23900</v>
      </c>
      <c r="X42" s="1"/>
      <c r="Y42" s="1" t="s">
        <v>8</v>
      </c>
      <c r="Z42" s="1" t="s">
        <v>8</v>
      </c>
      <c r="AA42" s="1">
        <v>23400</v>
      </c>
      <c r="AB42" s="1">
        <v>24800</v>
      </c>
      <c r="AC42" s="1">
        <v>23000</v>
      </c>
      <c r="AD42" s="1">
        <v>23600</v>
      </c>
      <c r="AE42" s="1">
        <v>23500</v>
      </c>
      <c r="AF42" s="1">
        <v>23400</v>
      </c>
      <c r="AG42" s="1">
        <v>24600</v>
      </c>
      <c r="AH42" s="1">
        <v>25700</v>
      </c>
      <c r="AI42" s="1">
        <v>25900</v>
      </c>
      <c r="AJ42" s="1">
        <v>25600</v>
      </c>
      <c r="AK42" s="1">
        <v>25000</v>
      </c>
      <c r="AL42" s="1">
        <v>25100</v>
      </c>
      <c r="AM42" s="1">
        <v>22500</v>
      </c>
      <c r="AN42" s="1">
        <v>26000</v>
      </c>
      <c r="AO42" s="71">
        <v>23900</v>
      </c>
      <c r="AP42" s="71">
        <v>21400</v>
      </c>
      <c r="AQ42" s="71"/>
      <c r="AS42" s="4">
        <f>IFERROR(VLOOKUP(Table3[[#This Row],[Station '#]], $AV$3:$AW$141,2,FALSE),"")</f>
        <v>21400</v>
      </c>
      <c r="AU42" s="4" t="s">
        <v>295</v>
      </c>
      <c r="AV42" s="4">
        <v>49</v>
      </c>
      <c r="AW42" s="4">
        <v>32300</v>
      </c>
    </row>
    <row r="43" spans="1:49" ht="16.5" hidden="1" customHeight="1" x14ac:dyDescent="0.3">
      <c r="A43" s="70" t="s">
        <v>38</v>
      </c>
      <c r="B43" s="2" t="s">
        <v>40</v>
      </c>
      <c r="C43" s="1">
        <v>221</v>
      </c>
      <c r="D43" s="2"/>
      <c r="E43" s="2">
        <v>12100</v>
      </c>
      <c r="F43" s="2">
        <v>13800</v>
      </c>
      <c r="G43" s="2">
        <v>14600</v>
      </c>
      <c r="H43" s="2">
        <v>13800</v>
      </c>
      <c r="I43" s="2">
        <v>21600</v>
      </c>
      <c r="J43" s="2">
        <v>23200</v>
      </c>
      <c r="K43" s="2">
        <v>24700</v>
      </c>
      <c r="L43" s="2">
        <v>24000</v>
      </c>
      <c r="M43" s="2">
        <v>22600</v>
      </c>
      <c r="N43" s="2">
        <v>22000</v>
      </c>
      <c r="O43" s="2">
        <v>22200</v>
      </c>
      <c r="P43" s="2">
        <v>25000</v>
      </c>
      <c r="Q43" s="2">
        <v>20700</v>
      </c>
      <c r="R43" s="1">
        <v>22000</v>
      </c>
      <c r="S43" s="1">
        <v>24200</v>
      </c>
      <c r="T43" s="1">
        <v>23700</v>
      </c>
      <c r="U43" s="1">
        <v>24700</v>
      </c>
      <c r="V43" s="1">
        <v>23600</v>
      </c>
      <c r="W43" s="1">
        <v>27000</v>
      </c>
      <c r="X43" s="1">
        <v>25200</v>
      </c>
      <c r="Y43" s="1">
        <v>25600</v>
      </c>
      <c r="Z43" s="1">
        <v>26300</v>
      </c>
      <c r="AA43" s="1">
        <v>26300</v>
      </c>
      <c r="AB43" s="1">
        <v>22900</v>
      </c>
      <c r="AC43" s="1">
        <v>23600</v>
      </c>
      <c r="AD43" s="1"/>
      <c r="AE43" s="1" t="s">
        <v>9</v>
      </c>
      <c r="AF43" s="1" t="s">
        <v>9</v>
      </c>
      <c r="AG43" s="1"/>
      <c r="AH43" s="1"/>
      <c r="AI43" s="1"/>
      <c r="AJ43" s="1"/>
      <c r="AK43" s="1"/>
      <c r="AL43" s="1"/>
      <c r="AM43" s="1"/>
      <c r="AN43" s="1"/>
      <c r="AO43" s="71"/>
      <c r="AP43" s="71" t="s">
        <v>9</v>
      </c>
      <c r="AQ43" s="71"/>
      <c r="AS43" s="4" t="str">
        <f>IFERROR(VLOOKUP(Table3[[#This Row],[Station '#]], $AV$3:$AW$141,2,FALSE),"")</f>
        <v/>
      </c>
      <c r="AU43" s="4" t="s">
        <v>385</v>
      </c>
      <c r="AV43" s="4">
        <v>50</v>
      </c>
      <c r="AW43" s="4">
        <v>58400</v>
      </c>
    </row>
    <row r="44" spans="1:49" ht="16.5" hidden="1" customHeight="1" x14ac:dyDescent="0.3">
      <c r="A44" s="70" t="s">
        <v>38</v>
      </c>
      <c r="B44" s="2" t="s">
        <v>41</v>
      </c>
      <c r="C44" s="1"/>
      <c r="D44" s="2"/>
      <c r="E44" s="2">
        <v>11900</v>
      </c>
      <c r="F44" s="2">
        <v>14100</v>
      </c>
      <c r="G44" s="2">
        <v>14200</v>
      </c>
      <c r="H44" s="2" t="s">
        <v>7</v>
      </c>
      <c r="I44" s="2">
        <v>15900</v>
      </c>
      <c r="J44" s="2">
        <v>17900</v>
      </c>
      <c r="K44" s="2">
        <v>17400</v>
      </c>
      <c r="L44" s="2">
        <v>18300</v>
      </c>
      <c r="M44" s="2">
        <v>17300</v>
      </c>
      <c r="N44" s="2">
        <v>18000</v>
      </c>
      <c r="O44" s="2">
        <v>19900</v>
      </c>
      <c r="P44" s="2"/>
      <c r="Q44" s="2"/>
      <c r="R44" s="1"/>
      <c r="S44" s="1" t="s">
        <v>7</v>
      </c>
      <c r="T44" s="1" t="s">
        <v>9</v>
      </c>
      <c r="U44" s="1" t="s">
        <v>7</v>
      </c>
      <c r="V44" s="1" t="s">
        <v>9</v>
      </c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 t="e">
        <v>#N/A</v>
      </c>
      <c r="AJ44" s="1"/>
      <c r="AK44" s="1"/>
      <c r="AL44" s="1" t="e">
        <v>#N/A</v>
      </c>
      <c r="AM44" s="1"/>
      <c r="AN44" s="1"/>
      <c r="AO44" s="71"/>
      <c r="AP44" s="71" t="s">
        <v>9</v>
      </c>
      <c r="AQ44" s="71"/>
      <c r="AS44" s="4" t="str">
        <f>IFERROR(VLOOKUP(Table3[[#This Row],[Station '#]], $AV$3:$AW$141,2,FALSE),"")</f>
        <v/>
      </c>
      <c r="AU44" s="4" t="s">
        <v>110</v>
      </c>
      <c r="AV44" s="4">
        <v>52</v>
      </c>
      <c r="AW44" s="4">
        <v>58400</v>
      </c>
    </row>
    <row r="45" spans="1:49" x14ac:dyDescent="0.3">
      <c r="A45" s="70" t="s">
        <v>38</v>
      </c>
      <c r="B45" s="2" t="s">
        <v>594</v>
      </c>
      <c r="C45" s="1">
        <v>131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>
        <v>24700</v>
      </c>
      <c r="AN45" s="1">
        <v>31800</v>
      </c>
      <c r="AO45" s="71">
        <v>32200</v>
      </c>
      <c r="AP45" s="71">
        <v>31400</v>
      </c>
      <c r="AQ45" s="71"/>
      <c r="AS45" s="4">
        <f>IFERROR(VLOOKUP(Table3[[#This Row],[Station '#]], $AV$3:$AW$141,2,FALSE),"")</f>
        <v>31400</v>
      </c>
      <c r="AU45" s="4" t="s">
        <v>693</v>
      </c>
      <c r="AV45" s="4">
        <v>55</v>
      </c>
      <c r="AW45" s="4">
        <v>27900</v>
      </c>
    </row>
    <row r="46" spans="1:49" ht="16.5" hidden="1" customHeight="1" x14ac:dyDescent="0.3">
      <c r="A46" s="70" t="s">
        <v>38</v>
      </c>
      <c r="B46" s="2" t="s">
        <v>42</v>
      </c>
      <c r="C46" s="1">
        <v>226</v>
      </c>
      <c r="D46" s="2"/>
      <c r="E46" s="2">
        <v>7500</v>
      </c>
      <c r="F46" s="2">
        <v>10800</v>
      </c>
      <c r="G46" s="2">
        <v>12300</v>
      </c>
      <c r="H46" s="2" t="s">
        <v>7</v>
      </c>
      <c r="I46" s="2">
        <v>15900</v>
      </c>
      <c r="J46" s="2">
        <v>16900</v>
      </c>
      <c r="K46" s="2">
        <v>15900</v>
      </c>
      <c r="L46" s="2">
        <v>16800</v>
      </c>
      <c r="M46" s="2">
        <v>19200</v>
      </c>
      <c r="N46" s="2">
        <v>19400</v>
      </c>
      <c r="O46" s="2">
        <v>19100</v>
      </c>
      <c r="P46" s="2">
        <v>20700</v>
      </c>
      <c r="Q46" s="2">
        <v>19700</v>
      </c>
      <c r="R46" s="1">
        <v>25500</v>
      </c>
      <c r="S46" s="1">
        <v>26000</v>
      </c>
      <c r="T46" s="1">
        <v>24100</v>
      </c>
      <c r="U46" s="1">
        <v>28800</v>
      </c>
      <c r="V46" s="1">
        <v>26400</v>
      </c>
      <c r="W46" s="1">
        <v>30900</v>
      </c>
      <c r="X46" s="1">
        <v>28000</v>
      </c>
      <c r="Y46" s="1">
        <v>31100</v>
      </c>
      <c r="Z46" s="1">
        <v>33300</v>
      </c>
      <c r="AA46" s="1">
        <v>31400</v>
      </c>
      <c r="AB46" s="1">
        <v>29300</v>
      </c>
      <c r="AC46" s="1">
        <v>27400</v>
      </c>
      <c r="AD46" s="1"/>
      <c r="AE46" s="1" t="s">
        <v>9</v>
      </c>
      <c r="AF46" s="1" t="s">
        <v>9</v>
      </c>
      <c r="AG46" s="1"/>
      <c r="AH46" s="1"/>
      <c r="AI46" s="1"/>
      <c r="AJ46" s="1"/>
      <c r="AK46" s="1"/>
      <c r="AL46" s="1"/>
      <c r="AM46" s="1"/>
      <c r="AN46" s="1"/>
      <c r="AO46" s="71"/>
      <c r="AP46" s="71" t="s">
        <v>9</v>
      </c>
      <c r="AQ46" s="71"/>
      <c r="AS46" s="4" t="str">
        <f>IFERROR(VLOOKUP(Table3[[#This Row],[Station '#]], $AV$3:$AW$141,2,FALSE),"")</f>
        <v/>
      </c>
      <c r="AU46" s="4" t="s">
        <v>295</v>
      </c>
      <c r="AV46" s="4">
        <v>57</v>
      </c>
      <c r="AW46" s="4">
        <v>21800</v>
      </c>
    </row>
    <row r="47" spans="1:49" ht="15" customHeight="1" x14ac:dyDescent="0.3">
      <c r="A47" s="70" t="s">
        <v>38</v>
      </c>
      <c r="B47" s="2" t="s">
        <v>593</v>
      </c>
      <c r="C47" s="1">
        <v>130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>
        <v>29300</v>
      </c>
      <c r="AN47" s="1">
        <v>39700</v>
      </c>
      <c r="AO47" s="71">
        <v>39700</v>
      </c>
      <c r="AP47" s="71">
        <v>40000</v>
      </c>
      <c r="AQ47" s="71"/>
      <c r="AS47" s="4">
        <f>IFERROR(VLOOKUP(Table3[[#This Row],[Station '#]], $AV$3:$AW$141,2,FALSE),"")</f>
        <v>40000</v>
      </c>
      <c r="AU47" s="4" t="s">
        <v>694</v>
      </c>
      <c r="AV47" s="4">
        <v>59</v>
      </c>
      <c r="AW47" s="4">
        <v>32200</v>
      </c>
    </row>
    <row r="48" spans="1:49" ht="16.5" hidden="1" customHeight="1" x14ac:dyDescent="0.3">
      <c r="A48" s="70" t="s">
        <v>38</v>
      </c>
      <c r="B48" s="2" t="s">
        <v>18</v>
      </c>
      <c r="C48" s="1"/>
      <c r="D48" s="2"/>
      <c r="E48" s="2" t="s">
        <v>7</v>
      </c>
      <c r="F48" s="2" t="s">
        <v>7</v>
      </c>
      <c r="G48" s="2">
        <v>11300</v>
      </c>
      <c r="H48" s="2">
        <v>8600</v>
      </c>
      <c r="I48" s="2">
        <v>13300</v>
      </c>
      <c r="J48" s="2">
        <v>16100</v>
      </c>
      <c r="K48" s="2">
        <v>16300</v>
      </c>
      <c r="L48" s="2">
        <v>17819</v>
      </c>
      <c r="M48" s="2">
        <v>18800</v>
      </c>
      <c r="N48" s="2">
        <v>18200</v>
      </c>
      <c r="O48" s="2"/>
      <c r="P48" s="2"/>
      <c r="Q48" s="2"/>
      <c r="R48" s="1"/>
      <c r="S48" s="1" t="s">
        <v>7</v>
      </c>
      <c r="T48" s="1" t="s">
        <v>9</v>
      </c>
      <c r="U48" s="1" t="s">
        <v>7</v>
      </c>
      <c r="V48" s="1" t="s">
        <v>9</v>
      </c>
      <c r="W48" s="1"/>
      <c r="X48" s="1"/>
      <c r="Y48" s="1"/>
      <c r="Z48" s="1"/>
      <c r="AA48" s="1"/>
      <c r="AB48" s="1"/>
      <c r="AC48" s="1" t="e">
        <v>#N/A</v>
      </c>
      <c r="AD48" s="1" t="e">
        <v>#N/A</v>
      </c>
      <c r="AE48" s="1" t="s">
        <v>9</v>
      </c>
      <c r="AF48" s="1" t="e">
        <v>#N/A</v>
      </c>
      <c r="AG48" s="1" t="e">
        <v>#N/A</v>
      </c>
      <c r="AH48" s="1"/>
      <c r="AI48" s="1" t="e">
        <v>#N/A</v>
      </c>
      <c r="AJ48" s="1"/>
      <c r="AK48" s="1"/>
      <c r="AL48" s="1" t="e">
        <v>#N/A</v>
      </c>
      <c r="AM48" s="1" t="e">
        <v>#N/A</v>
      </c>
      <c r="AN48" s="1"/>
      <c r="AO48" s="71"/>
      <c r="AP48" s="71" t="s">
        <v>9</v>
      </c>
      <c r="AQ48" s="71"/>
      <c r="AS48" s="4" t="str">
        <f>IFERROR(VLOOKUP(Table3[[#This Row],[Station '#]], $AV$3:$AW$141,2,FALSE),"")</f>
        <v/>
      </c>
      <c r="AU48" s="4" t="s">
        <v>363</v>
      </c>
      <c r="AV48" s="4">
        <v>62</v>
      </c>
      <c r="AW48" s="4">
        <v>14700</v>
      </c>
    </row>
    <row r="49" spans="1:49" ht="15.75" customHeight="1" x14ac:dyDescent="0.3">
      <c r="A49" s="70" t="s">
        <v>38</v>
      </c>
      <c r="B49" s="2" t="s">
        <v>43</v>
      </c>
      <c r="C49" s="1">
        <v>42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>
        <v>17700</v>
      </c>
      <c r="P49" s="2">
        <v>19100</v>
      </c>
      <c r="Q49" s="2">
        <v>21400</v>
      </c>
      <c r="R49" s="1">
        <v>24300</v>
      </c>
      <c r="S49" s="1">
        <v>26900</v>
      </c>
      <c r="T49" s="1">
        <v>26800</v>
      </c>
      <c r="U49" s="1">
        <v>27400</v>
      </c>
      <c r="V49" s="1">
        <v>28700</v>
      </c>
      <c r="W49" s="1">
        <v>29100</v>
      </c>
      <c r="X49" s="1"/>
      <c r="Y49" s="1">
        <v>29300</v>
      </c>
      <c r="Z49" s="1">
        <v>29000</v>
      </c>
      <c r="AA49" s="1">
        <v>24800</v>
      </c>
      <c r="AB49" s="1">
        <v>25400</v>
      </c>
      <c r="AC49" s="1">
        <v>26400</v>
      </c>
      <c r="AD49" s="1">
        <v>24200</v>
      </c>
      <c r="AE49" s="1">
        <v>26100</v>
      </c>
      <c r="AF49" s="1">
        <v>28800</v>
      </c>
      <c r="AG49" s="1">
        <v>35100</v>
      </c>
      <c r="AH49" s="1">
        <v>35300</v>
      </c>
      <c r="AI49" s="1"/>
      <c r="AJ49" s="1">
        <v>36400</v>
      </c>
      <c r="AK49" s="1">
        <v>38900</v>
      </c>
      <c r="AL49" s="1">
        <v>40500</v>
      </c>
      <c r="AM49" s="1">
        <v>37900</v>
      </c>
      <c r="AN49" s="1">
        <v>43500</v>
      </c>
      <c r="AO49" s="71">
        <v>44200</v>
      </c>
      <c r="AP49" s="71">
        <v>43500</v>
      </c>
      <c r="AQ49" s="71"/>
      <c r="AS49" s="4">
        <f>IFERROR(VLOOKUP(Table3[[#This Row],[Station '#]], $AV$3:$AW$141,2,FALSE),"")</f>
        <v>43500</v>
      </c>
      <c r="AU49" s="4" t="s">
        <v>695</v>
      </c>
      <c r="AV49" s="4">
        <v>63</v>
      </c>
      <c r="AW49" s="4">
        <v>16700</v>
      </c>
    </row>
    <row r="50" spans="1:49" ht="16.5" customHeight="1" x14ac:dyDescent="0.3">
      <c r="A50" s="70" t="s">
        <v>38</v>
      </c>
      <c r="B50" s="2" t="s">
        <v>19</v>
      </c>
      <c r="C50" s="1">
        <v>235</v>
      </c>
      <c r="D50" s="2"/>
      <c r="E50" s="2" t="s">
        <v>7</v>
      </c>
      <c r="F50" s="2" t="s">
        <v>7</v>
      </c>
      <c r="G50" s="2"/>
      <c r="H50" s="2"/>
      <c r="I50" s="2">
        <v>4800</v>
      </c>
      <c r="J50" s="2">
        <v>5700</v>
      </c>
      <c r="K50" s="2">
        <v>6900</v>
      </c>
      <c r="L50" s="2">
        <v>8300</v>
      </c>
      <c r="M50" s="2">
        <v>7100</v>
      </c>
      <c r="N50" s="2">
        <v>8400</v>
      </c>
      <c r="O50" s="2">
        <v>7700</v>
      </c>
      <c r="P50" s="2">
        <v>8400</v>
      </c>
      <c r="Q50" s="2">
        <v>9300</v>
      </c>
      <c r="R50" s="1">
        <v>9700</v>
      </c>
      <c r="S50" s="1">
        <v>10200</v>
      </c>
      <c r="T50" s="1">
        <v>9900</v>
      </c>
      <c r="U50" s="1">
        <v>11600</v>
      </c>
      <c r="V50" s="1">
        <v>12400</v>
      </c>
      <c r="W50" s="1">
        <v>15300</v>
      </c>
      <c r="X50" s="1">
        <v>16500</v>
      </c>
      <c r="Y50" s="1">
        <v>18800</v>
      </c>
      <c r="Z50" s="1">
        <v>16300</v>
      </c>
      <c r="AA50" s="1">
        <v>15400</v>
      </c>
      <c r="AB50" s="1">
        <v>12800</v>
      </c>
      <c r="AC50" s="1">
        <v>12000</v>
      </c>
      <c r="AD50" s="1"/>
      <c r="AE50" s="1" t="s">
        <v>9</v>
      </c>
      <c r="AF50" s="1" t="s">
        <v>9</v>
      </c>
      <c r="AG50" s="1"/>
      <c r="AH50" s="1"/>
      <c r="AI50" s="1"/>
      <c r="AJ50" s="1"/>
      <c r="AK50" s="1"/>
      <c r="AL50" s="1"/>
      <c r="AM50" s="1"/>
      <c r="AN50" s="1"/>
      <c r="AO50" s="71">
        <v>22400</v>
      </c>
      <c r="AP50" s="71">
        <v>24300</v>
      </c>
      <c r="AQ50" s="71"/>
      <c r="AS50" s="4">
        <f>IFERROR(VLOOKUP(Table3[[#This Row],[Station '#]], $AV$3:$AW$141,2,FALSE),"")</f>
        <v>24300</v>
      </c>
      <c r="AU50" s="4" t="s">
        <v>696</v>
      </c>
      <c r="AV50" s="4">
        <v>64</v>
      </c>
      <c r="AW50" s="4">
        <v>32800</v>
      </c>
    </row>
    <row r="51" spans="1:49" ht="13.5" customHeight="1" x14ac:dyDescent="0.3">
      <c r="A51" s="70"/>
      <c r="B51" s="2"/>
      <c r="C51" s="1"/>
      <c r="D51" s="2"/>
      <c r="E51" s="2"/>
      <c r="F51" s="2"/>
      <c r="G51" s="2"/>
      <c r="H51" s="2"/>
      <c r="I51" s="2" t="s">
        <v>9</v>
      </c>
      <c r="J51" s="2" t="s">
        <v>9</v>
      </c>
      <c r="K51" s="2" t="s">
        <v>9</v>
      </c>
      <c r="L51" s="2"/>
      <c r="M51" s="2"/>
      <c r="N51" s="2"/>
      <c r="O51" s="2"/>
      <c r="P51" s="2"/>
      <c r="Q51" s="2"/>
      <c r="R51" s="1"/>
      <c r="S51" s="1" t="s">
        <v>7</v>
      </c>
      <c r="T51" s="1" t="s">
        <v>9</v>
      </c>
      <c r="U51" s="1" t="s">
        <v>7</v>
      </c>
      <c r="V51" s="1" t="s">
        <v>9</v>
      </c>
      <c r="W51" s="1"/>
      <c r="X51" s="1"/>
      <c r="Y51" s="1"/>
      <c r="Z51" s="1"/>
      <c r="AA51" s="1"/>
      <c r="AB51" s="1"/>
      <c r="AC51" s="1"/>
      <c r="AD51" s="1"/>
      <c r="AE51" s="1" t="s">
        <v>9</v>
      </c>
      <c r="AF51" s="1" t="s">
        <v>9</v>
      </c>
      <c r="AG51" s="1"/>
      <c r="AH51" s="1"/>
      <c r="AI51" s="1"/>
      <c r="AJ51" s="1"/>
      <c r="AK51" s="1"/>
      <c r="AL51" s="1"/>
      <c r="AM51" s="1"/>
      <c r="AN51" s="1"/>
      <c r="AO51" s="71"/>
      <c r="AP51" s="71" t="s">
        <v>9</v>
      </c>
      <c r="AQ51" s="71"/>
      <c r="AS51" s="4" t="str">
        <f>IFERROR(VLOOKUP(Table3[[#This Row],[Station '#]], $AV$3:$AW$141,2,FALSE),"")</f>
        <v/>
      </c>
      <c r="AU51" s="4" t="s">
        <v>697</v>
      </c>
      <c r="AV51" s="4">
        <v>66</v>
      </c>
      <c r="AW51" s="4">
        <v>31100</v>
      </c>
    </row>
    <row r="52" spans="1:49" ht="16.5" hidden="1" customHeight="1" x14ac:dyDescent="0.3">
      <c r="A52" s="70" t="s">
        <v>44</v>
      </c>
      <c r="B52" s="2" t="s">
        <v>45</v>
      </c>
      <c r="C52" s="1">
        <v>493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>
        <v>3000</v>
      </c>
      <c r="Q52" s="2">
        <v>2700</v>
      </c>
      <c r="R52" s="1">
        <v>3100</v>
      </c>
      <c r="S52" s="1">
        <v>3400</v>
      </c>
      <c r="T52" s="1">
        <v>3400</v>
      </c>
      <c r="U52" s="1">
        <v>3000</v>
      </c>
      <c r="V52" s="1">
        <v>3000</v>
      </c>
      <c r="W52" s="1">
        <v>3400</v>
      </c>
      <c r="X52" s="1">
        <v>3500</v>
      </c>
      <c r="Y52" s="1">
        <v>2900</v>
      </c>
      <c r="Z52" s="1">
        <v>3600</v>
      </c>
      <c r="AA52" s="1">
        <v>3000</v>
      </c>
      <c r="AB52" s="1">
        <v>3200</v>
      </c>
      <c r="AC52" s="1"/>
      <c r="AD52" s="1"/>
      <c r="AE52" s="1" t="s">
        <v>9</v>
      </c>
      <c r="AF52" s="1" t="s">
        <v>9</v>
      </c>
      <c r="AG52" s="1"/>
      <c r="AH52" s="1"/>
      <c r="AI52" s="1"/>
      <c r="AJ52" s="1"/>
      <c r="AK52" s="1"/>
      <c r="AL52" s="1"/>
      <c r="AM52" s="1"/>
      <c r="AN52" s="1"/>
      <c r="AO52" s="71"/>
      <c r="AP52" s="71" t="s">
        <v>9</v>
      </c>
      <c r="AQ52" s="71"/>
      <c r="AS52" s="4" t="str">
        <f>IFERROR(VLOOKUP(Table3[[#This Row],[Station '#]], $AV$3:$AW$141,2,FALSE),"")</f>
        <v/>
      </c>
      <c r="AU52" s="4" t="s">
        <v>687</v>
      </c>
      <c r="AV52" s="4">
        <v>68</v>
      </c>
      <c r="AW52" s="4">
        <v>52100</v>
      </c>
    </row>
    <row r="53" spans="1:49" ht="16.5" hidden="1" customHeight="1" x14ac:dyDescent="0.3">
      <c r="A53" s="70" t="s">
        <v>44</v>
      </c>
      <c r="B53" s="2" t="s">
        <v>24</v>
      </c>
      <c r="C53" s="1">
        <v>519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1">
        <v>2100</v>
      </c>
      <c r="S53" s="1">
        <v>2000</v>
      </c>
      <c r="T53" s="1">
        <v>3900</v>
      </c>
      <c r="U53" s="1">
        <v>5800</v>
      </c>
      <c r="V53" s="1">
        <v>5400</v>
      </c>
      <c r="W53" s="1">
        <v>7400</v>
      </c>
      <c r="X53" s="1">
        <v>7100</v>
      </c>
      <c r="Y53" s="1">
        <v>8200</v>
      </c>
      <c r="Z53" s="1">
        <v>6800</v>
      </c>
      <c r="AA53" s="1">
        <v>5300</v>
      </c>
      <c r="AB53" s="1">
        <v>4500</v>
      </c>
      <c r="AC53" s="1"/>
      <c r="AD53" s="1"/>
      <c r="AE53" s="1" t="s">
        <v>9</v>
      </c>
      <c r="AF53" s="1" t="s">
        <v>9</v>
      </c>
      <c r="AG53" s="1"/>
      <c r="AH53" s="1"/>
      <c r="AI53" s="1"/>
      <c r="AJ53" s="1"/>
      <c r="AK53" s="1"/>
      <c r="AL53" s="1"/>
      <c r="AM53" s="1"/>
      <c r="AN53" s="1"/>
      <c r="AO53" s="71"/>
      <c r="AP53" s="71" t="s">
        <v>9</v>
      </c>
      <c r="AQ53" s="71"/>
      <c r="AS53" s="4" t="str">
        <f>IFERROR(VLOOKUP(Table3[[#This Row],[Station '#]], $AV$3:$AW$141,2,FALSE),"")</f>
        <v/>
      </c>
      <c r="AU53" s="4" t="s">
        <v>698</v>
      </c>
      <c r="AV53" s="4">
        <v>69</v>
      </c>
      <c r="AW53" s="4">
        <v>11900</v>
      </c>
    </row>
    <row r="54" spans="1:49" ht="16.5" hidden="1" customHeight="1" x14ac:dyDescent="0.3">
      <c r="A54" s="70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1"/>
      <c r="S54" s="1" t="s">
        <v>7</v>
      </c>
      <c r="T54" s="1" t="s">
        <v>9</v>
      </c>
      <c r="U54" s="1" t="s">
        <v>7</v>
      </c>
      <c r="V54" s="1" t="s">
        <v>9</v>
      </c>
      <c r="W54" s="1"/>
      <c r="X54" s="1"/>
      <c r="Y54" s="1"/>
      <c r="Z54" s="1"/>
      <c r="AA54" s="1"/>
      <c r="AB54" s="1"/>
      <c r="AC54" s="1"/>
      <c r="AD54" s="1"/>
      <c r="AE54" s="1" t="s">
        <v>9</v>
      </c>
      <c r="AF54" s="1" t="s">
        <v>9</v>
      </c>
      <c r="AG54" s="1"/>
      <c r="AH54" s="1"/>
      <c r="AI54" s="1"/>
      <c r="AJ54" s="1"/>
      <c r="AK54" s="1"/>
      <c r="AL54" s="1"/>
      <c r="AM54" s="1"/>
      <c r="AN54" s="1"/>
      <c r="AO54" s="71"/>
      <c r="AP54" s="71" t="s">
        <v>9</v>
      </c>
      <c r="AQ54" s="71"/>
      <c r="AS54" s="4" t="str">
        <f>IFERROR(VLOOKUP(Table3[[#This Row],[Station '#]], $AV$3:$AW$141,2,FALSE),"")</f>
        <v/>
      </c>
      <c r="AU54" s="4" t="s">
        <v>699</v>
      </c>
      <c r="AV54" s="4">
        <v>71</v>
      </c>
      <c r="AW54" s="4">
        <v>28100</v>
      </c>
    </row>
    <row r="55" spans="1:49" ht="16.5" hidden="1" customHeight="1" x14ac:dyDescent="0.3">
      <c r="A55" s="70" t="s">
        <v>47</v>
      </c>
      <c r="B55" s="2" t="s">
        <v>48</v>
      </c>
      <c r="C55" s="1">
        <v>229</v>
      </c>
      <c r="D55" s="2"/>
      <c r="E55" s="2" t="s">
        <v>7</v>
      </c>
      <c r="F55" s="2" t="s">
        <v>7</v>
      </c>
      <c r="G55" s="2">
        <v>14900</v>
      </c>
      <c r="H55" s="2">
        <v>16300</v>
      </c>
      <c r="I55" s="2">
        <v>19500</v>
      </c>
      <c r="J55" s="2">
        <v>17600</v>
      </c>
      <c r="K55" s="2">
        <v>16900</v>
      </c>
      <c r="L55" s="2">
        <v>17200</v>
      </c>
      <c r="M55" s="2">
        <v>16300</v>
      </c>
      <c r="N55" s="2">
        <v>14200</v>
      </c>
      <c r="O55" s="2">
        <v>17200</v>
      </c>
      <c r="P55" s="2">
        <v>25000</v>
      </c>
      <c r="Q55" s="2">
        <v>23100</v>
      </c>
      <c r="R55" s="1">
        <v>23300</v>
      </c>
      <c r="S55" s="1">
        <v>23700</v>
      </c>
      <c r="T55" s="1">
        <v>23200</v>
      </c>
      <c r="U55" s="1">
        <v>23300</v>
      </c>
      <c r="V55" s="1">
        <v>23400</v>
      </c>
      <c r="W55" s="1">
        <v>28500</v>
      </c>
      <c r="X55" s="1">
        <v>28000</v>
      </c>
      <c r="Y55" s="1">
        <v>27400</v>
      </c>
      <c r="Z55" s="1">
        <v>27400</v>
      </c>
      <c r="AA55" s="1">
        <v>28500</v>
      </c>
      <c r="AB55" s="1"/>
      <c r="AC55" s="1">
        <v>11500</v>
      </c>
      <c r="AD55" s="1"/>
      <c r="AE55" s="1" t="s">
        <v>9</v>
      </c>
      <c r="AF55" s="1" t="s">
        <v>9</v>
      </c>
      <c r="AG55" s="1"/>
      <c r="AH55" s="1"/>
      <c r="AI55" s="1"/>
      <c r="AJ55" s="1"/>
      <c r="AK55" s="1"/>
      <c r="AL55" s="1"/>
      <c r="AM55" s="1"/>
      <c r="AN55" s="1"/>
      <c r="AO55" s="71"/>
      <c r="AP55" s="71" t="s">
        <v>9</v>
      </c>
      <c r="AQ55" s="71"/>
      <c r="AS55" s="4" t="str">
        <f>IFERROR(VLOOKUP(Table3[[#This Row],[Station '#]], $AV$3:$AW$141,2,FALSE),"")</f>
        <v/>
      </c>
      <c r="AU55" s="4" t="s">
        <v>700</v>
      </c>
      <c r="AV55" s="4">
        <v>72</v>
      </c>
      <c r="AW55" s="4">
        <v>23700</v>
      </c>
    </row>
    <row r="56" spans="1:49" ht="16.5" hidden="1" customHeight="1" x14ac:dyDescent="0.3">
      <c r="A56" s="70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1"/>
      <c r="S56" s="1" t="s">
        <v>7</v>
      </c>
      <c r="T56" s="1" t="s">
        <v>9</v>
      </c>
      <c r="U56" s="1" t="s">
        <v>7</v>
      </c>
      <c r="V56" s="1" t="s">
        <v>9</v>
      </c>
      <c r="W56" s="1"/>
      <c r="X56" s="1"/>
      <c r="Y56" s="1"/>
      <c r="Z56" s="1"/>
      <c r="AA56" s="1"/>
      <c r="AB56" s="1"/>
      <c r="AC56" s="1"/>
      <c r="AD56" s="1"/>
      <c r="AE56" s="1" t="s">
        <v>9</v>
      </c>
      <c r="AF56" s="1" t="s">
        <v>9</v>
      </c>
      <c r="AG56" s="1"/>
      <c r="AH56" s="1"/>
      <c r="AI56" s="1"/>
      <c r="AJ56" s="1"/>
      <c r="AK56" s="1"/>
      <c r="AL56" s="1"/>
      <c r="AM56" s="1"/>
      <c r="AN56" s="1"/>
      <c r="AO56" s="71"/>
      <c r="AP56" s="71" t="s">
        <v>9</v>
      </c>
      <c r="AQ56" s="71"/>
      <c r="AS56" s="4" t="str">
        <f>IFERROR(VLOOKUP(Table3[[#This Row],[Station '#]], $AV$3:$AW$141,2,FALSE),"")</f>
        <v/>
      </c>
      <c r="AU56" s="4" t="s">
        <v>701</v>
      </c>
      <c r="AV56" s="4">
        <v>73</v>
      </c>
      <c r="AW56" s="4">
        <v>26400</v>
      </c>
    </row>
    <row r="57" spans="1:49" ht="16.5" hidden="1" customHeight="1" x14ac:dyDescent="0.3">
      <c r="A57" s="70" t="s">
        <v>49</v>
      </c>
      <c r="B57" s="2" t="s">
        <v>48</v>
      </c>
      <c r="C57" s="1">
        <v>616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1"/>
      <c r="S57" s="1">
        <v>800</v>
      </c>
      <c r="T57" s="1">
        <v>900</v>
      </c>
      <c r="U57" s="1">
        <v>800</v>
      </c>
      <c r="V57" s="1">
        <v>900</v>
      </c>
      <c r="W57" s="1">
        <v>1000</v>
      </c>
      <c r="X57" s="1"/>
      <c r="Y57" s="1">
        <v>800</v>
      </c>
      <c r="Z57" s="1">
        <v>1100</v>
      </c>
      <c r="AA57" s="1">
        <v>900</v>
      </c>
      <c r="AB57" s="1">
        <v>900</v>
      </c>
      <c r="AC57" s="1"/>
      <c r="AD57" s="1"/>
      <c r="AE57" s="1" t="s">
        <v>9</v>
      </c>
      <c r="AF57" s="1" t="s">
        <v>9</v>
      </c>
      <c r="AG57" s="1"/>
      <c r="AH57" s="1"/>
      <c r="AI57" s="1"/>
      <c r="AJ57" s="1"/>
      <c r="AK57" s="1"/>
      <c r="AL57" s="1"/>
      <c r="AM57" s="1"/>
      <c r="AN57" s="1"/>
      <c r="AO57" s="71"/>
      <c r="AP57" s="71" t="s">
        <v>9</v>
      </c>
      <c r="AQ57" s="71"/>
      <c r="AS57" s="4" t="str">
        <f>IFERROR(VLOOKUP(Table3[[#This Row],[Station '#]], $AV$3:$AW$141,2,FALSE),"")</f>
        <v/>
      </c>
      <c r="AU57" s="4" t="s">
        <v>697</v>
      </c>
      <c r="AV57" s="4">
        <v>74</v>
      </c>
      <c r="AW57" s="4">
        <v>19500</v>
      </c>
    </row>
    <row r="58" spans="1:49" ht="16.5" hidden="1" customHeight="1" x14ac:dyDescent="0.3">
      <c r="A58" s="70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1"/>
      <c r="S58" s="1" t="s">
        <v>7</v>
      </c>
      <c r="T58" s="1" t="s">
        <v>9</v>
      </c>
      <c r="U58" s="1" t="s">
        <v>7</v>
      </c>
      <c r="V58" s="1" t="s">
        <v>9</v>
      </c>
      <c r="W58" s="1"/>
      <c r="X58" s="1"/>
      <c r="Y58" s="1"/>
      <c r="Z58" s="1"/>
      <c r="AA58" s="1"/>
      <c r="AB58" s="1"/>
      <c r="AC58" s="1"/>
      <c r="AD58" s="1"/>
      <c r="AE58" s="1" t="s">
        <v>9</v>
      </c>
      <c r="AF58" s="1" t="s">
        <v>9</v>
      </c>
      <c r="AG58" s="1"/>
      <c r="AH58" s="1"/>
      <c r="AI58" s="1"/>
      <c r="AJ58" s="1"/>
      <c r="AK58" s="1"/>
      <c r="AL58" s="1"/>
      <c r="AM58" s="1"/>
      <c r="AN58" s="1"/>
      <c r="AO58" s="71"/>
      <c r="AP58" s="71" t="s">
        <v>9</v>
      </c>
      <c r="AQ58" s="71"/>
      <c r="AS58" s="4" t="str">
        <f>IFERROR(VLOOKUP(Table3[[#This Row],[Station '#]], $AV$3:$AW$141,2,FALSE),"")</f>
        <v/>
      </c>
      <c r="AU58" s="4" t="s">
        <v>702</v>
      </c>
      <c r="AV58" s="4">
        <v>78</v>
      </c>
      <c r="AW58" s="4">
        <v>51600</v>
      </c>
    </row>
    <row r="59" spans="1:49" ht="16.5" hidden="1" customHeight="1" x14ac:dyDescent="0.3">
      <c r="A59" s="70" t="s">
        <v>50</v>
      </c>
      <c r="B59" s="2" t="s">
        <v>48</v>
      </c>
      <c r="C59" s="1">
        <v>230</v>
      </c>
      <c r="D59" s="2"/>
      <c r="E59" s="2" t="s">
        <v>7</v>
      </c>
      <c r="F59" s="2" t="s">
        <v>7</v>
      </c>
      <c r="G59" s="2"/>
      <c r="H59" s="2"/>
      <c r="I59" s="2">
        <v>4200</v>
      </c>
      <c r="J59" s="2">
        <v>3700</v>
      </c>
      <c r="K59" s="2">
        <v>4400</v>
      </c>
      <c r="L59" s="2">
        <v>4400</v>
      </c>
      <c r="M59" s="2">
        <v>3800</v>
      </c>
      <c r="N59" s="2">
        <v>4600</v>
      </c>
      <c r="O59" s="2">
        <v>3600</v>
      </c>
      <c r="P59" s="2">
        <v>3600</v>
      </c>
      <c r="Q59" s="2">
        <v>3600</v>
      </c>
      <c r="R59" s="1">
        <v>4000</v>
      </c>
      <c r="S59" s="1">
        <v>3900</v>
      </c>
      <c r="T59" s="1">
        <v>4100</v>
      </c>
      <c r="U59" s="1">
        <v>3900</v>
      </c>
      <c r="V59" s="1">
        <v>3800</v>
      </c>
      <c r="W59" s="1">
        <v>4100</v>
      </c>
      <c r="X59" s="1">
        <v>3500</v>
      </c>
      <c r="Y59" s="1">
        <v>3900</v>
      </c>
      <c r="Z59" s="1">
        <v>3400</v>
      </c>
      <c r="AA59" s="1">
        <v>3600</v>
      </c>
      <c r="AB59" s="1">
        <v>3400</v>
      </c>
      <c r="AC59" s="1">
        <v>2700</v>
      </c>
      <c r="AD59" s="1"/>
      <c r="AE59" s="1" t="s">
        <v>9</v>
      </c>
      <c r="AF59" s="1" t="s">
        <v>9</v>
      </c>
      <c r="AG59" s="1"/>
      <c r="AH59" s="1"/>
      <c r="AI59" s="1"/>
      <c r="AJ59" s="1"/>
      <c r="AK59" s="1"/>
      <c r="AL59" s="1"/>
      <c r="AM59" s="1"/>
      <c r="AN59" s="1"/>
      <c r="AO59" s="71"/>
      <c r="AP59" s="71" t="s">
        <v>9</v>
      </c>
      <c r="AQ59" s="71"/>
      <c r="AS59" s="4" t="str">
        <f>IFERROR(VLOOKUP(Table3[[#This Row],[Station '#]], $AV$3:$AW$141,2,FALSE),"")</f>
        <v/>
      </c>
      <c r="AU59" s="4" t="s">
        <v>701</v>
      </c>
      <c r="AV59" s="4">
        <v>81</v>
      </c>
      <c r="AW59" s="4">
        <v>19800</v>
      </c>
    </row>
    <row r="60" spans="1:49" ht="16.5" hidden="1" customHeight="1" x14ac:dyDescent="0.3">
      <c r="A60" s="70"/>
      <c r="B60" s="2"/>
      <c r="C60" s="1"/>
      <c r="D60" s="2"/>
      <c r="E60" s="2"/>
      <c r="F60" s="2"/>
      <c r="G60" s="2"/>
      <c r="H60" s="2"/>
      <c r="I60" s="2" t="s">
        <v>9</v>
      </c>
      <c r="J60" s="2" t="s">
        <v>9</v>
      </c>
      <c r="K60" s="2" t="s">
        <v>9</v>
      </c>
      <c r="L60" s="2"/>
      <c r="M60" s="2"/>
      <c r="N60" s="2"/>
      <c r="O60" s="2"/>
      <c r="P60" s="2"/>
      <c r="Q60" s="2"/>
      <c r="R60" s="1"/>
      <c r="S60" s="1" t="s">
        <v>7</v>
      </c>
      <c r="T60" s="1" t="s">
        <v>9</v>
      </c>
      <c r="U60" s="1" t="s">
        <v>7</v>
      </c>
      <c r="V60" s="1" t="s">
        <v>9</v>
      </c>
      <c r="W60" s="1"/>
      <c r="X60" s="1"/>
      <c r="Y60" s="1"/>
      <c r="Z60" s="1"/>
      <c r="AA60" s="1"/>
      <c r="AB60" s="1"/>
      <c r="AC60" s="1"/>
      <c r="AD60" s="1"/>
      <c r="AE60" s="1" t="s">
        <v>9</v>
      </c>
      <c r="AF60" s="1" t="s">
        <v>9</v>
      </c>
      <c r="AG60" s="1"/>
      <c r="AH60" s="1"/>
      <c r="AI60" s="1"/>
      <c r="AJ60" s="1"/>
      <c r="AK60" s="1"/>
      <c r="AL60" s="1"/>
      <c r="AM60" s="1"/>
      <c r="AN60" s="1"/>
      <c r="AO60" s="71"/>
      <c r="AP60" s="71" t="s">
        <v>9</v>
      </c>
      <c r="AQ60" s="71"/>
      <c r="AS60" s="4" t="str">
        <f>IFERROR(VLOOKUP(Table3[[#This Row],[Station '#]], $AV$3:$AW$141,2,FALSE),"")</f>
        <v/>
      </c>
      <c r="AU60" s="4" t="s">
        <v>701</v>
      </c>
      <c r="AV60" s="4">
        <v>82</v>
      </c>
      <c r="AW60" s="4">
        <v>41000</v>
      </c>
    </row>
    <row r="61" spans="1:49" ht="16.5" hidden="1" customHeight="1" x14ac:dyDescent="0.3">
      <c r="A61" s="70" t="s">
        <v>51</v>
      </c>
      <c r="B61" s="2" t="s">
        <v>16</v>
      </c>
      <c r="C61" s="1">
        <v>460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>
        <v>3800</v>
      </c>
      <c r="Q61" s="2">
        <v>5000</v>
      </c>
      <c r="R61" s="1">
        <v>4100</v>
      </c>
      <c r="S61" s="1">
        <v>4200</v>
      </c>
      <c r="T61" s="1">
        <v>4600</v>
      </c>
      <c r="U61" s="1">
        <v>5100</v>
      </c>
      <c r="V61" s="1">
        <v>5100</v>
      </c>
      <c r="W61" s="1">
        <v>6400</v>
      </c>
      <c r="X61" s="1">
        <v>5900</v>
      </c>
      <c r="Y61" s="1">
        <v>5500</v>
      </c>
      <c r="Z61" s="1">
        <v>5600</v>
      </c>
      <c r="AA61" s="1">
        <v>4800</v>
      </c>
      <c r="AB61" s="1">
        <v>4700</v>
      </c>
      <c r="AC61" s="1"/>
      <c r="AD61" s="1"/>
      <c r="AE61" s="1" t="s">
        <v>9</v>
      </c>
      <c r="AF61" s="1" t="s">
        <v>9</v>
      </c>
      <c r="AG61" s="1"/>
      <c r="AH61" s="1"/>
      <c r="AI61" s="1"/>
      <c r="AJ61" s="1"/>
      <c r="AK61" s="1"/>
      <c r="AL61" s="1"/>
      <c r="AM61" s="1"/>
      <c r="AN61" s="1"/>
      <c r="AO61" s="71"/>
      <c r="AP61" s="71" t="s">
        <v>9</v>
      </c>
      <c r="AQ61" s="71"/>
      <c r="AS61" s="4" t="str">
        <f>IFERROR(VLOOKUP(Table3[[#This Row],[Station '#]], $AV$3:$AW$141,2,FALSE),"")</f>
        <v/>
      </c>
      <c r="AU61" s="4" t="s">
        <v>703</v>
      </c>
      <c r="AV61" s="4">
        <v>87</v>
      </c>
      <c r="AW61" s="4">
        <v>33900</v>
      </c>
    </row>
    <row r="62" spans="1:49" hidden="1" x14ac:dyDescent="0.3">
      <c r="A62" s="70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1"/>
      <c r="S62" s="1" t="s">
        <v>7</v>
      </c>
      <c r="T62" s="1" t="s">
        <v>9</v>
      </c>
      <c r="U62" s="1" t="s">
        <v>7</v>
      </c>
      <c r="V62" s="1" t="s">
        <v>9</v>
      </c>
      <c r="W62" s="1"/>
      <c r="X62" s="1"/>
      <c r="Y62" s="1"/>
      <c r="Z62" s="1"/>
      <c r="AA62" s="1"/>
      <c r="AB62" s="1"/>
      <c r="AC62" s="1"/>
      <c r="AD62" s="1"/>
      <c r="AE62" s="1" t="s">
        <v>9</v>
      </c>
      <c r="AF62" s="1" t="s">
        <v>9</v>
      </c>
      <c r="AG62" s="1"/>
      <c r="AH62" s="1"/>
      <c r="AI62" s="1"/>
      <c r="AJ62" s="1"/>
      <c r="AK62" s="1"/>
      <c r="AL62" s="1"/>
      <c r="AM62" s="1"/>
      <c r="AN62" s="1"/>
      <c r="AO62" s="71"/>
      <c r="AP62" s="71" t="s">
        <v>9</v>
      </c>
      <c r="AQ62" s="71"/>
      <c r="AS62" s="4" t="str">
        <f>IFERROR(VLOOKUP(Table3[[#This Row],[Station '#]], $AV$3:$AW$141,2,FALSE),"")</f>
        <v/>
      </c>
      <c r="AU62" s="4" t="s">
        <v>702</v>
      </c>
      <c r="AV62" s="4">
        <v>91</v>
      </c>
      <c r="AW62" s="4">
        <v>59500</v>
      </c>
    </row>
    <row r="63" spans="1:49" x14ac:dyDescent="0.3">
      <c r="A63" s="70" t="s">
        <v>52</v>
      </c>
      <c r="B63" s="2" t="s">
        <v>48</v>
      </c>
      <c r="C63" s="1">
        <v>463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>
        <v>1200</v>
      </c>
      <c r="Q63" s="2">
        <v>3100</v>
      </c>
      <c r="R63" s="1">
        <v>2200</v>
      </c>
      <c r="S63" s="1">
        <v>2500</v>
      </c>
      <c r="T63" s="1">
        <v>2700</v>
      </c>
      <c r="U63" s="1">
        <v>3200</v>
      </c>
      <c r="V63" s="1">
        <v>2600</v>
      </c>
      <c r="W63" s="1">
        <v>3700</v>
      </c>
      <c r="X63" s="1">
        <v>3400</v>
      </c>
      <c r="Y63" s="1">
        <v>3500</v>
      </c>
      <c r="Z63" s="1">
        <v>3600</v>
      </c>
      <c r="AA63" s="1">
        <v>4300</v>
      </c>
      <c r="AB63" s="1">
        <v>4400</v>
      </c>
      <c r="AC63" s="1">
        <v>5300</v>
      </c>
      <c r="AD63" s="1">
        <v>3500</v>
      </c>
      <c r="AE63" s="1" t="s">
        <v>9</v>
      </c>
      <c r="AF63" s="1">
        <v>5200</v>
      </c>
      <c r="AG63" s="1"/>
      <c r="AH63" s="1">
        <v>5700</v>
      </c>
      <c r="AI63" s="1"/>
      <c r="AJ63" s="1">
        <v>6200</v>
      </c>
      <c r="AK63" s="1"/>
      <c r="AL63" s="1">
        <v>6300</v>
      </c>
      <c r="AM63" s="1"/>
      <c r="AN63" s="1">
        <v>5700</v>
      </c>
      <c r="AO63" s="71"/>
      <c r="AP63" s="71" t="s">
        <v>9</v>
      </c>
      <c r="AQ63" s="71"/>
      <c r="AS63" s="4" t="str">
        <f>IFERROR(VLOOKUP(Table3[[#This Row],[Station '#]], $AV$3:$AW$141,2,FALSE),"")</f>
        <v/>
      </c>
      <c r="AU63" s="4" t="s">
        <v>704</v>
      </c>
      <c r="AV63" s="4">
        <v>92</v>
      </c>
      <c r="AW63" s="4">
        <v>50400</v>
      </c>
    </row>
    <row r="64" spans="1:49" x14ac:dyDescent="0.3">
      <c r="A64" s="70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1"/>
      <c r="S64" s="1" t="s">
        <v>7</v>
      </c>
      <c r="T64" s="1" t="s">
        <v>9</v>
      </c>
      <c r="U64" s="1" t="s">
        <v>7</v>
      </c>
      <c r="V64" s="1" t="s">
        <v>9</v>
      </c>
      <c r="W64" s="1"/>
      <c r="X64" s="1"/>
      <c r="Y64" s="1"/>
      <c r="Z64" s="1"/>
      <c r="AA64" s="1"/>
      <c r="AB64" s="1"/>
      <c r="AC64" s="1"/>
      <c r="AD64" s="1"/>
      <c r="AE64" s="1" t="s">
        <v>9</v>
      </c>
      <c r="AF64" s="1" t="s">
        <v>9</v>
      </c>
      <c r="AG64" s="1"/>
      <c r="AH64" s="1"/>
      <c r="AI64" s="1"/>
      <c r="AJ64" s="1"/>
      <c r="AK64" s="1"/>
      <c r="AL64" s="1"/>
      <c r="AM64" s="1"/>
      <c r="AN64" s="1"/>
      <c r="AO64" s="71"/>
      <c r="AP64" s="71" t="s">
        <v>9</v>
      </c>
      <c r="AQ64" s="71"/>
      <c r="AS64" s="4" t="str">
        <f>IFERROR(VLOOKUP(Table3[[#This Row],[Station '#]], $AV$3:$AW$141,2,FALSE),"")</f>
        <v/>
      </c>
      <c r="AU64" s="4" t="s">
        <v>704</v>
      </c>
      <c r="AV64" s="4">
        <v>95</v>
      </c>
      <c r="AW64" s="4">
        <v>42200</v>
      </c>
    </row>
    <row r="65" spans="1:49" ht="16.5" hidden="1" customHeight="1" x14ac:dyDescent="0.3">
      <c r="A65" s="70" t="s">
        <v>53</v>
      </c>
      <c r="B65" s="2" t="s">
        <v>54</v>
      </c>
      <c r="C65" s="1">
        <v>600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1"/>
      <c r="S65" s="1">
        <v>3300</v>
      </c>
      <c r="T65" s="1">
        <v>3600</v>
      </c>
      <c r="U65" s="1">
        <v>3700</v>
      </c>
      <c r="V65" s="1">
        <v>3600</v>
      </c>
      <c r="W65" s="1">
        <v>4100</v>
      </c>
      <c r="X65" s="1">
        <v>2600</v>
      </c>
      <c r="Y65" s="1">
        <v>3700</v>
      </c>
      <c r="Z65" s="1">
        <v>3700</v>
      </c>
      <c r="AA65" s="1">
        <v>3100</v>
      </c>
      <c r="AB65" s="1">
        <v>2700</v>
      </c>
      <c r="AC65" s="1"/>
      <c r="AD65" s="1"/>
      <c r="AE65" s="1" t="s">
        <v>9</v>
      </c>
      <c r="AF65" s="1" t="s">
        <v>9</v>
      </c>
      <c r="AG65" s="1"/>
      <c r="AH65" s="1"/>
      <c r="AI65" s="1"/>
      <c r="AJ65" s="1"/>
      <c r="AK65" s="1"/>
      <c r="AL65" s="1"/>
      <c r="AM65" s="1"/>
      <c r="AN65" s="1"/>
      <c r="AO65" s="71"/>
      <c r="AP65" s="71" t="s">
        <v>9</v>
      </c>
      <c r="AQ65" s="71"/>
      <c r="AS65" s="4" t="str">
        <f>IFERROR(VLOOKUP(Table3[[#This Row],[Station '#]], $AV$3:$AW$141,2,FALSE),"")</f>
        <v/>
      </c>
      <c r="AU65" s="4" t="s">
        <v>704</v>
      </c>
      <c r="AV65" s="4">
        <v>96</v>
      </c>
      <c r="AW65" s="4">
        <v>40600</v>
      </c>
    </row>
    <row r="66" spans="1:49" ht="16.5" hidden="1" customHeight="1" x14ac:dyDescent="0.3">
      <c r="A66" s="70" t="s">
        <v>53</v>
      </c>
      <c r="B66" s="2" t="s">
        <v>55</v>
      </c>
      <c r="C66" s="1">
        <v>601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1"/>
      <c r="S66" s="1">
        <v>6800</v>
      </c>
      <c r="T66" s="1">
        <v>5600</v>
      </c>
      <c r="U66" s="1">
        <v>8000</v>
      </c>
      <c r="V66" s="1">
        <v>6700</v>
      </c>
      <c r="W66" s="1">
        <v>8000</v>
      </c>
      <c r="X66" s="1">
        <v>7700</v>
      </c>
      <c r="Y66" s="1">
        <v>8300</v>
      </c>
      <c r="Z66" s="1">
        <v>7700</v>
      </c>
      <c r="AA66" s="1">
        <v>7000</v>
      </c>
      <c r="AB66" s="1">
        <v>6300</v>
      </c>
      <c r="AC66" s="1"/>
      <c r="AD66" s="1"/>
      <c r="AE66" s="1" t="s">
        <v>9</v>
      </c>
      <c r="AF66" s="1" t="s">
        <v>9</v>
      </c>
      <c r="AG66" s="1"/>
      <c r="AH66" s="1"/>
      <c r="AI66" s="1"/>
      <c r="AJ66" s="1"/>
      <c r="AK66" s="1"/>
      <c r="AL66" s="1"/>
      <c r="AM66" s="1"/>
      <c r="AN66" s="1"/>
      <c r="AO66" s="71"/>
      <c r="AP66" s="71" t="s">
        <v>9</v>
      </c>
      <c r="AQ66" s="71"/>
      <c r="AS66" s="4" t="str">
        <f>IFERROR(VLOOKUP(Table3[[#This Row],[Station '#]], $AV$3:$AW$141,2,FALSE),"")</f>
        <v/>
      </c>
      <c r="AU66" s="4" t="s">
        <v>696</v>
      </c>
      <c r="AV66" s="4">
        <v>104</v>
      </c>
      <c r="AW66" s="4">
        <v>28700</v>
      </c>
    </row>
    <row r="67" spans="1:49" ht="16.5" hidden="1" customHeight="1" x14ac:dyDescent="0.3">
      <c r="A67" s="70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1"/>
      <c r="S67" s="1" t="s">
        <v>7</v>
      </c>
      <c r="T67" s="1" t="s">
        <v>9</v>
      </c>
      <c r="U67" s="1" t="s">
        <v>7</v>
      </c>
      <c r="V67" s="1" t="s">
        <v>9</v>
      </c>
      <c r="W67" s="1"/>
      <c r="X67" s="1"/>
      <c r="Y67" s="1"/>
      <c r="Z67" s="1"/>
      <c r="AA67" s="1"/>
      <c r="AB67" s="1"/>
      <c r="AC67" s="1"/>
      <c r="AD67" s="1"/>
      <c r="AE67" s="1" t="s">
        <v>9</v>
      </c>
      <c r="AF67" s="1" t="s">
        <v>9</v>
      </c>
      <c r="AG67" s="1"/>
      <c r="AH67" s="1"/>
      <c r="AI67" s="1"/>
      <c r="AJ67" s="1"/>
      <c r="AK67" s="1"/>
      <c r="AL67" s="1"/>
      <c r="AM67" s="1"/>
      <c r="AN67" s="1"/>
      <c r="AO67" s="71"/>
      <c r="AP67" s="71" t="s">
        <v>9</v>
      </c>
      <c r="AQ67" s="71"/>
      <c r="AS67" s="4" t="str">
        <f>IFERROR(VLOOKUP(Table3[[#This Row],[Station '#]], $AV$3:$AW$141,2,FALSE),"")</f>
        <v/>
      </c>
      <c r="AU67" s="4" t="s">
        <v>295</v>
      </c>
      <c r="AV67" s="4">
        <v>108</v>
      </c>
      <c r="AW67" s="4">
        <v>26700</v>
      </c>
    </row>
    <row r="68" spans="1:49" x14ac:dyDescent="0.3">
      <c r="A68" s="70" t="s">
        <v>56</v>
      </c>
      <c r="B68" s="2" t="s">
        <v>57</v>
      </c>
      <c r="C68" s="1">
        <v>231</v>
      </c>
      <c r="D68" s="2"/>
      <c r="E68" s="2" t="s">
        <v>7</v>
      </c>
      <c r="F68" s="2" t="s">
        <v>7</v>
      </c>
      <c r="G68" s="2"/>
      <c r="H68" s="2"/>
      <c r="I68" s="2">
        <v>3500</v>
      </c>
      <c r="J68" s="2">
        <v>4000</v>
      </c>
      <c r="K68" s="2">
        <v>3700</v>
      </c>
      <c r="L68" s="2">
        <v>4200</v>
      </c>
      <c r="M68" s="2">
        <v>3400</v>
      </c>
      <c r="N68" s="2">
        <v>4100</v>
      </c>
      <c r="O68" s="2">
        <v>3800</v>
      </c>
      <c r="P68" s="2">
        <v>4300</v>
      </c>
      <c r="Q68" s="2">
        <v>3600</v>
      </c>
      <c r="R68" s="1">
        <v>5000</v>
      </c>
      <c r="S68" s="1">
        <v>4800</v>
      </c>
      <c r="T68" s="1">
        <v>4500</v>
      </c>
      <c r="U68" s="1">
        <v>5200</v>
      </c>
      <c r="V68" s="1">
        <v>5300</v>
      </c>
      <c r="W68" s="1">
        <v>5700</v>
      </c>
      <c r="X68" s="1">
        <v>5200</v>
      </c>
      <c r="Y68" s="1">
        <v>5800</v>
      </c>
      <c r="Z68" s="1">
        <v>4900</v>
      </c>
      <c r="AA68" s="1">
        <v>5300</v>
      </c>
      <c r="AB68" s="1">
        <v>3800</v>
      </c>
      <c r="AC68" s="1"/>
      <c r="AD68" s="1"/>
      <c r="AE68" s="1" t="s">
        <v>9</v>
      </c>
      <c r="AF68" s="1" t="s">
        <v>9</v>
      </c>
      <c r="AG68" s="1"/>
      <c r="AH68" s="1"/>
      <c r="AI68" s="1"/>
      <c r="AJ68" s="1"/>
      <c r="AK68" s="1"/>
      <c r="AL68" s="1">
        <v>6100</v>
      </c>
      <c r="AM68" s="1"/>
      <c r="AN68" s="1"/>
      <c r="AO68" s="71"/>
      <c r="AP68" s="71">
        <v>6400</v>
      </c>
      <c r="AQ68" s="71"/>
      <c r="AS68" s="4">
        <f>IFERROR(VLOOKUP(Table3[[#This Row],[Station '#]], $AV$3:$AW$141,2,FALSE),"")</f>
        <v>6400</v>
      </c>
      <c r="AU68" s="4" t="s">
        <v>704</v>
      </c>
      <c r="AV68" s="4">
        <v>109</v>
      </c>
      <c r="AW68" s="4">
        <v>56900</v>
      </c>
    </row>
    <row r="69" spans="1:49" x14ac:dyDescent="0.3">
      <c r="A69" s="70"/>
      <c r="B69" s="2"/>
      <c r="C69" s="1"/>
      <c r="D69" s="2"/>
      <c r="E69" s="2"/>
      <c r="F69" s="2"/>
      <c r="G69" s="2"/>
      <c r="H69" s="2"/>
      <c r="I69" s="2" t="s">
        <v>9</v>
      </c>
      <c r="J69" s="2" t="s">
        <v>9</v>
      </c>
      <c r="K69" s="2" t="s">
        <v>9</v>
      </c>
      <c r="L69" s="2"/>
      <c r="M69" s="2"/>
      <c r="N69" s="2"/>
      <c r="O69" s="2"/>
      <c r="P69" s="2"/>
      <c r="Q69" s="2"/>
      <c r="R69" s="1"/>
      <c r="S69" s="1" t="s">
        <v>7</v>
      </c>
      <c r="T69" s="1" t="s">
        <v>9</v>
      </c>
      <c r="U69" s="1" t="s">
        <v>7</v>
      </c>
      <c r="V69" s="1" t="s">
        <v>9</v>
      </c>
      <c r="W69" s="1"/>
      <c r="X69" s="1"/>
      <c r="Y69" s="1"/>
      <c r="Z69" s="1"/>
      <c r="AA69" s="1"/>
      <c r="AB69" s="1"/>
      <c r="AC69" s="1"/>
      <c r="AD69" s="1"/>
      <c r="AE69" s="1" t="s">
        <v>9</v>
      </c>
      <c r="AF69" s="1" t="s">
        <v>9</v>
      </c>
      <c r="AG69" s="1"/>
      <c r="AH69" s="1"/>
      <c r="AI69" s="1"/>
      <c r="AJ69" s="1"/>
      <c r="AK69" s="1"/>
      <c r="AL69" s="1"/>
      <c r="AM69" s="1"/>
      <c r="AN69" s="1"/>
      <c r="AO69" s="71"/>
      <c r="AP69" s="71" t="s">
        <v>9</v>
      </c>
      <c r="AQ69" s="71"/>
      <c r="AS69" s="4" t="str">
        <f>IFERROR(VLOOKUP(Table3[[#This Row],[Station '#]], $AV$3:$AW$141,2,FALSE),"")</f>
        <v/>
      </c>
      <c r="AU69" s="4" t="s">
        <v>705</v>
      </c>
      <c r="AV69" s="4">
        <v>112</v>
      </c>
      <c r="AW69" s="4">
        <v>18400</v>
      </c>
    </row>
    <row r="70" spans="1:49" x14ac:dyDescent="0.3">
      <c r="A70" s="70" t="s">
        <v>58</v>
      </c>
      <c r="B70" s="2" t="s">
        <v>59</v>
      </c>
      <c r="C70" s="1">
        <v>11</v>
      </c>
      <c r="D70" s="2"/>
      <c r="E70" s="2"/>
      <c r="F70" s="2"/>
      <c r="G70" s="2">
        <v>0</v>
      </c>
      <c r="H70" s="2">
        <v>5000</v>
      </c>
      <c r="I70" s="2" t="s">
        <v>9</v>
      </c>
      <c r="J70" s="2">
        <v>4800</v>
      </c>
      <c r="K70" s="2">
        <v>5200</v>
      </c>
      <c r="L70" s="2">
        <v>5200</v>
      </c>
      <c r="M70" s="2">
        <v>5200</v>
      </c>
      <c r="N70" s="2">
        <v>5100</v>
      </c>
      <c r="O70" s="2">
        <v>5200</v>
      </c>
      <c r="P70" s="2">
        <v>5400</v>
      </c>
      <c r="Q70" s="2">
        <v>5300</v>
      </c>
      <c r="R70" s="1">
        <v>5700</v>
      </c>
      <c r="S70" s="1">
        <v>5900</v>
      </c>
      <c r="T70" s="1">
        <v>6200</v>
      </c>
      <c r="U70" s="1">
        <v>6900</v>
      </c>
      <c r="V70" s="1">
        <v>7300</v>
      </c>
      <c r="W70" s="1">
        <v>8000</v>
      </c>
      <c r="X70" s="1">
        <v>8700</v>
      </c>
      <c r="Y70" s="1">
        <v>9900</v>
      </c>
      <c r="Z70" s="1">
        <v>9600</v>
      </c>
      <c r="AA70" s="1">
        <v>8000</v>
      </c>
      <c r="AB70" s="1">
        <v>8200</v>
      </c>
      <c r="AC70" s="1">
        <v>8400</v>
      </c>
      <c r="AD70" s="1">
        <v>8400</v>
      </c>
      <c r="AE70" s="1">
        <v>8900</v>
      </c>
      <c r="AF70" s="1">
        <v>8800</v>
      </c>
      <c r="AG70" s="1">
        <v>9000</v>
      </c>
      <c r="AH70" s="1">
        <v>9300</v>
      </c>
      <c r="AI70" s="1">
        <v>9800</v>
      </c>
      <c r="AJ70" s="1">
        <v>9800</v>
      </c>
      <c r="AK70" s="1">
        <v>10400</v>
      </c>
      <c r="AL70" s="1">
        <v>11400</v>
      </c>
      <c r="AM70" s="1">
        <v>11100</v>
      </c>
      <c r="AN70" s="1">
        <v>13100</v>
      </c>
      <c r="AO70" s="71">
        <v>13800</v>
      </c>
      <c r="AP70" s="71">
        <v>15100</v>
      </c>
      <c r="AQ70" s="71"/>
      <c r="AS70" s="4">
        <f>IFERROR(VLOOKUP(Table3[[#This Row],[Station '#]], $AV$3:$AW$141,2,FALSE),"")</f>
        <v>15100</v>
      </c>
      <c r="AU70" s="4" t="s">
        <v>706</v>
      </c>
      <c r="AV70" s="4">
        <v>113</v>
      </c>
      <c r="AW70" s="4">
        <v>39900</v>
      </c>
    </row>
    <row r="71" spans="1:49" x14ac:dyDescent="0.3">
      <c r="A71" s="70" t="s">
        <v>58</v>
      </c>
      <c r="B71" s="2" t="s">
        <v>414</v>
      </c>
      <c r="C71" s="1">
        <v>227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 t="s">
        <v>9</v>
      </c>
      <c r="AF71" s="1" t="s">
        <v>9</v>
      </c>
      <c r="AG71" s="1">
        <v>10600</v>
      </c>
      <c r="AH71" s="1"/>
      <c r="AI71" s="1">
        <v>9800</v>
      </c>
      <c r="AJ71" s="1"/>
      <c r="AK71" s="1">
        <v>9600</v>
      </c>
      <c r="AL71" s="1"/>
      <c r="AM71" s="1">
        <v>8600</v>
      </c>
      <c r="AN71" s="1"/>
      <c r="AO71" s="71">
        <v>7800</v>
      </c>
      <c r="AP71" s="71" t="s">
        <v>9</v>
      </c>
      <c r="AQ71" s="71"/>
      <c r="AS71" s="4" t="str">
        <f>IFERROR(VLOOKUP(Table3[[#This Row],[Station '#]], $AV$3:$AW$141,2,FALSE),"")</f>
        <v/>
      </c>
      <c r="AU71" s="4" t="s">
        <v>707</v>
      </c>
      <c r="AV71" s="4">
        <v>114</v>
      </c>
      <c r="AW71" s="4">
        <v>25200</v>
      </c>
    </row>
    <row r="72" spans="1:49" x14ac:dyDescent="0.3">
      <c r="A72" s="70" t="s">
        <v>58</v>
      </c>
      <c r="B72" s="2" t="s">
        <v>60</v>
      </c>
      <c r="C72" s="1">
        <v>232</v>
      </c>
      <c r="D72" s="2"/>
      <c r="E72" s="2" t="s">
        <v>7</v>
      </c>
      <c r="F72" s="2" t="s">
        <v>7</v>
      </c>
      <c r="G72" s="2"/>
      <c r="H72" s="2"/>
      <c r="I72" s="2">
        <v>2000</v>
      </c>
      <c r="J72" s="2">
        <v>1800</v>
      </c>
      <c r="K72" s="2">
        <v>2400</v>
      </c>
      <c r="L72" s="2">
        <v>2000</v>
      </c>
      <c r="M72" s="2">
        <v>1900</v>
      </c>
      <c r="N72" s="2">
        <v>2100</v>
      </c>
      <c r="O72" s="2">
        <v>2300</v>
      </c>
      <c r="P72" s="2">
        <v>2500</v>
      </c>
      <c r="Q72" s="2">
        <v>3200</v>
      </c>
      <c r="R72" s="1">
        <v>3000</v>
      </c>
      <c r="S72" s="1">
        <v>3000</v>
      </c>
      <c r="T72" s="1">
        <v>2800</v>
      </c>
      <c r="U72" s="1">
        <v>3300</v>
      </c>
      <c r="V72" s="1">
        <v>3600</v>
      </c>
      <c r="W72" s="1">
        <v>4500</v>
      </c>
      <c r="X72" s="1">
        <v>5200</v>
      </c>
      <c r="Y72" s="1">
        <v>7400</v>
      </c>
      <c r="Z72" s="1">
        <v>7600</v>
      </c>
      <c r="AA72" s="1">
        <v>5900</v>
      </c>
      <c r="AB72" s="1">
        <v>5700</v>
      </c>
      <c r="AC72" s="1">
        <v>5700</v>
      </c>
      <c r="AD72" s="1"/>
      <c r="AE72" s="1" t="s">
        <v>9</v>
      </c>
      <c r="AF72" s="1" t="s">
        <v>9</v>
      </c>
      <c r="AG72" s="1">
        <v>7000</v>
      </c>
      <c r="AH72" s="1"/>
      <c r="AI72" s="1">
        <v>8600</v>
      </c>
      <c r="AJ72" s="1"/>
      <c r="AK72" s="1">
        <v>9200</v>
      </c>
      <c r="AL72" s="1"/>
      <c r="AM72" s="1">
        <v>10700</v>
      </c>
      <c r="AN72" s="1"/>
      <c r="AO72" s="71">
        <v>10600</v>
      </c>
      <c r="AP72" s="71" t="s">
        <v>9</v>
      </c>
      <c r="AQ72" s="71"/>
      <c r="AS72" s="4" t="str">
        <f>IFERROR(VLOOKUP(Table3[[#This Row],[Station '#]], $AV$3:$AW$141,2,FALSE),"")</f>
        <v/>
      </c>
      <c r="AU72" s="4" t="s">
        <v>708</v>
      </c>
      <c r="AV72" s="4">
        <v>115</v>
      </c>
      <c r="AW72" s="4">
        <v>19500</v>
      </c>
    </row>
    <row r="73" spans="1:49" x14ac:dyDescent="0.3">
      <c r="A73" s="70"/>
      <c r="B73" s="2"/>
      <c r="C73" s="1"/>
      <c r="D73" s="2"/>
      <c r="E73" s="2"/>
      <c r="F73" s="2"/>
      <c r="G73" s="2"/>
      <c r="H73" s="2"/>
      <c r="I73" s="2" t="s">
        <v>9</v>
      </c>
      <c r="J73" s="2" t="s">
        <v>9</v>
      </c>
      <c r="K73" s="2" t="s">
        <v>9</v>
      </c>
      <c r="L73" s="2"/>
      <c r="M73" s="2"/>
      <c r="N73" s="2"/>
      <c r="O73" s="2"/>
      <c r="P73" s="2"/>
      <c r="Q73" s="2"/>
      <c r="R73" s="1"/>
      <c r="S73" s="1" t="s">
        <v>7</v>
      </c>
      <c r="T73" s="1" t="s">
        <v>9</v>
      </c>
      <c r="U73" s="1" t="s">
        <v>7</v>
      </c>
      <c r="V73" s="1" t="s">
        <v>9</v>
      </c>
      <c r="W73" s="1"/>
      <c r="X73" s="1"/>
      <c r="Y73" s="1"/>
      <c r="Z73" s="1"/>
      <c r="AA73" s="1"/>
      <c r="AB73" s="1"/>
      <c r="AC73" s="1"/>
      <c r="AD73" s="1"/>
      <c r="AE73" s="1" t="s">
        <v>9</v>
      </c>
      <c r="AF73" s="1" t="s">
        <v>9</v>
      </c>
      <c r="AG73" s="1"/>
      <c r="AH73" s="1"/>
      <c r="AI73" s="1"/>
      <c r="AJ73" s="1"/>
      <c r="AK73" s="1"/>
      <c r="AL73" s="1"/>
      <c r="AM73" s="1"/>
      <c r="AN73" s="1"/>
      <c r="AO73" s="71"/>
      <c r="AP73" s="71" t="s">
        <v>9</v>
      </c>
      <c r="AQ73" s="71"/>
      <c r="AS73" s="4" t="str">
        <f>IFERROR(VLOOKUP(Table3[[#This Row],[Station '#]], $AV$3:$AW$141,2,FALSE),"")</f>
        <v/>
      </c>
      <c r="AU73" s="4" t="s">
        <v>708</v>
      </c>
      <c r="AV73" s="4">
        <v>116</v>
      </c>
      <c r="AW73" s="4">
        <v>22900</v>
      </c>
    </row>
    <row r="74" spans="1:49" x14ac:dyDescent="0.3">
      <c r="A74" s="70" t="s">
        <v>61</v>
      </c>
      <c r="B74" s="2" t="s">
        <v>62</v>
      </c>
      <c r="C74" s="1">
        <v>233</v>
      </c>
      <c r="D74" s="2"/>
      <c r="E74" s="2">
        <v>1600</v>
      </c>
      <c r="F74" s="2">
        <v>1800</v>
      </c>
      <c r="G74" s="2">
        <v>2100</v>
      </c>
      <c r="H74" s="2">
        <v>2600</v>
      </c>
      <c r="I74" s="2">
        <v>3100</v>
      </c>
      <c r="J74" s="2">
        <v>3000</v>
      </c>
      <c r="K74" s="2">
        <v>3300</v>
      </c>
      <c r="L74" s="2">
        <v>3500</v>
      </c>
      <c r="M74" s="2">
        <v>3400</v>
      </c>
      <c r="N74" s="2">
        <v>3400</v>
      </c>
      <c r="O74" s="2">
        <v>3300</v>
      </c>
      <c r="P74" s="2">
        <v>3500</v>
      </c>
      <c r="Q74" s="2">
        <v>3800</v>
      </c>
      <c r="R74" s="1">
        <v>3700</v>
      </c>
      <c r="S74" s="1">
        <v>4100</v>
      </c>
      <c r="T74" s="1">
        <v>4300</v>
      </c>
      <c r="U74" s="1">
        <v>5600</v>
      </c>
      <c r="V74" s="1">
        <v>7600</v>
      </c>
      <c r="W74" s="1">
        <v>11600</v>
      </c>
      <c r="X74" s="1">
        <v>11800</v>
      </c>
      <c r="Y74" s="1">
        <v>12200</v>
      </c>
      <c r="Z74" s="1">
        <v>11800</v>
      </c>
      <c r="AA74" s="1">
        <v>12800</v>
      </c>
      <c r="AB74" s="1">
        <v>11300</v>
      </c>
      <c r="AC74" s="1">
        <v>11700</v>
      </c>
      <c r="AD74" s="1">
        <v>11100</v>
      </c>
      <c r="AE74" s="1" t="s">
        <v>9</v>
      </c>
      <c r="AF74" s="1">
        <v>12600</v>
      </c>
      <c r="AG74" s="1">
        <v>12600</v>
      </c>
      <c r="AH74" s="1">
        <v>13600</v>
      </c>
      <c r="AI74" s="1">
        <v>14800</v>
      </c>
      <c r="AJ74" s="1">
        <v>15300</v>
      </c>
      <c r="AK74" s="1">
        <v>15100</v>
      </c>
      <c r="AL74" s="1">
        <v>19100</v>
      </c>
      <c r="AM74" s="1">
        <v>16800</v>
      </c>
      <c r="AN74" s="1"/>
      <c r="AO74" s="71"/>
      <c r="AP74" s="71" t="s">
        <v>9</v>
      </c>
      <c r="AQ74" s="71"/>
      <c r="AS74" s="4" t="str">
        <f>IFERROR(VLOOKUP(Table3[[#This Row],[Station '#]], $AV$3:$AW$141,2,FALSE),"")</f>
        <v/>
      </c>
      <c r="AU74" s="4" t="s">
        <v>709</v>
      </c>
      <c r="AV74" s="4">
        <v>117</v>
      </c>
      <c r="AW74" s="4">
        <v>20600</v>
      </c>
    </row>
    <row r="75" spans="1:49" x14ac:dyDescent="0.3">
      <c r="A75" s="70" t="s">
        <v>61</v>
      </c>
      <c r="B75" s="2" t="s">
        <v>63</v>
      </c>
      <c r="C75" s="1">
        <v>12</v>
      </c>
      <c r="D75" s="2"/>
      <c r="E75" s="2"/>
      <c r="F75" s="2"/>
      <c r="G75" s="2"/>
      <c r="H75" s="2"/>
      <c r="I75" s="2" t="s">
        <v>9</v>
      </c>
      <c r="J75" s="2">
        <v>1900</v>
      </c>
      <c r="K75" s="2">
        <v>2200</v>
      </c>
      <c r="L75" s="2">
        <v>2200</v>
      </c>
      <c r="M75" s="2">
        <v>2500</v>
      </c>
      <c r="N75" s="2">
        <v>2600</v>
      </c>
      <c r="O75" s="2">
        <v>2600</v>
      </c>
      <c r="P75" s="2">
        <v>2700</v>
      </c>
      <c r="Q75" s="2">
        <v>2900</v>
      </c>
      <c r="R75" s="1">
        <v>3200</v>
      </c>
      <c r="S75" s="1">
        <v>3300</v>
      </c>
      <c r="T75" s="1">
        <v>3400</v>
      </c>
      <c r="U75" s="1">
        <v>3800</v>
      </c>
      <c r="V75" s="1">
        <v>4300</v>
      </c>
      <c r="W75" s="1">
        <v>4600</v>
      </c>
      <c r="X75" s="1">
        <v>5900</v>
      </c>
      <c r="Y75" s="1">
        <v>6100</v>
      </c>
      <c r="Z75" s="1">
        <v>5800</v>
      </c>
      <c r="AA75" s="1">
        <v>5400</v>
      </c>
      <c r="AB75" s="1">
        <v>5500</v>
      </c>
      <c r="AC75" s="1">
        <v>5600</v>
      </c>
      <c r="AD75" s="1">
        <v>5300</v>
      </c>
      <c r="AE75" s="1">
        <v>5000</v>
      </c>
      <c r="AF75" s="1">
        <v>5200</v>
      </c>
      <c r="AG75" s="1">
        <v>6300</v>
      </c>
      <c r="AH75" s="1">
        <v>7000</v>
      </c>
      <c r="AI75" s="1">
        <v>7700</v>
      </c>
      <c r="AJ75" s="1">
        <v>8000</v>
      </c>
      <c r="AK75" s="1">
        <v>8300</v>
      </c>
      <c r="AL75" s="1">
        <v>8800</v>
      </c>
      <c r="AM75" s="1">
        <v>8600</v>
      </c>
      <c r="AN75" s="1">
        <v>10000</v>
      </c>
      <c r="AO75" s="71">
        <v>11500</v>
      </c>
      <c r="AP75" s="71">
        <v>13400</v>
      </c>
      <c r="AQ75" s="71"/>
      <c r="AS75" s="4">
        <f>IFERROR(VLOOKUP(Table3[[#This Row],[Station '#]], $AV$3:$AW$141,2,FALSE),"")</f>
        <v>13400</v>
      </c>
      <c r="AU75" s="4" t="s">
        <v>709</v>
      </c>
      <c r="AV75" s="4">
        <v>118</v>
      </c>
      <c r="AW75" s="4">
        <v>36200</v>
      </c>
    </row>
    <row r="76" spans="1:49" x14ac:dyDescent="0.3">
      <c r="A76" s="70"/>
      <c r="B76" s="2"/>
      <c r="C76" s="1"/>
      <c r="D76" s="2"/>
      <c r="E76" s="2"/>
      <c r="F76" s="2"/>
      <c r="G76" s="2"/>
      <c r="H76" s="2"/>
      <c r="I76" s="2" t="s">
        <v>9</v>
      </c>
      <c r="J76" s="2" t="s">
        <v>9</v>
      </c>
      <c r="K76" s="2" t="s">
        <v>9</v>
      </c>
      <c r="L76" s="2"/>
      <c r="M76" s="2"/>
      <c r="N76" s="2"/>
      <c r="O76" s="2"/>
      <c r="P76" s="2"/>
      <c r="Q76" s="2"/>
      <c r="R76" s="1"/>
      <c r="S76" s="1" t="s">
        <v>7</v>
      </c>
      <c r="T76" s="1" t="s">
        <v>9</v>
      </c>
      <c r="U76" s="1" t="s">
        <v>7</v>
      </c>
      <c r="V76" s="1" t="s">
        <v>9</v>
      </c>
      <c r="W76" s="1"/>
      <c r="X76" s="1"/>
      <c r="Y76" s="1"/>
      <c r="Z76" s="1"/>
      <c r="AA76" s="1"/>
      <c r="AB76" s="1"/>
      <c r="AC76" s="1"/>
      <c r="AD76" s="1"/>
      <c r="AE76" s="1" t="s">
        <v>9</v>
      </c>
      <c r="AF76" s="1" t="s">
        <v>9</v>
      </c>
      <c r="AG76" s="1"/>
      <c r="AH76" s="1"/>
      <c r="AI76" s="1"/>
      <c r="AJ76" s="1"/>
      <c r="AK76" s="1"/>
      <c r="AL76" s="1"/>
      <c r="AM76" s="1"/>
      <c r="AN76" s="1"/>
      <c r="AO76" s="71"/>
      <c r="AP76" s="71" t="s">
        <v>9</v>
      </c>
      <c r="AQ76" s="71"/>
      <c r="AS76" s="4" t="str">
        <f>IFERROR(VLOOKUP(Table3[[#This Row],[Station '#]], $AV$3:$AW$141,2,FALSE),"")</f>
        <v/>
      </c>
      <c r="AU76" s="4" t="s">
        <v>710</v>
      </c>
      <c r="AV76" s="4">
        <v>119</v>
      </c>
      <c r="AW76" s="4">
        <v>18300</v>
      </c>
    </row>
    <row r="77" spans="1:49" ht="16.5" hidden="1" customHeight="1" x14ac:dyDescent="0.3">
      <c r="A77" s="70" t="s">
        <v>64</v>
      </c>
      <c r="B77" s="2" t="s">
        <v>65</v>
      </c>
      <c r="C77" s="1"/>
      <c r="D77" s="2"/>
      <c r="E77" s="2">
        <v>19700</v>
      </c>
      <c r="F77" s="2">
        <v>20300</v>
      </c>
      <c r="G77" s="2">
        <v>21400</v>
      </c>
      <c r="H77" s="2">
        <v>23200</v>
      </c>
      <c r="I77" s="2">
        <v>22600</v>
      </c>
      <c r="J77" s="2">
        <v>21800</v>
      </c>
      <c r="K77" s="2">
        <v>20000</v>
      </c>
      <c r="L77" s="2">
        <v>20900</v>
      </c>
      <c r="M77" s="2">
        <v>16600</v>
      </c>
      <c r="N77" s="2">
        <v>20600</v>
      </c>
      <c r="O77" s="2"/>
      <c r="P77" s="2"/>
      <c r="Q77" s="2"/>
      <c r="R77" s="1"/>
      <c r="S77" s="1" t="s">
        <v>7</v>
      </c>
      <c r="T77" s="1" t="s">
        <v>9</v>
      </c>
      <c r="U77" s="1" t="s">
        <v>7</v>
      </c>
      <c r="V77" s="1" t="s">
        <v>9</v>
      </c>
      <c r="W77" s="1"/>
      <c r="X77" s="1"/>
      <c r="Y77" s="1"/>
      <c r="Z77" s="1"/>
      <c r="AA77" s="1"/>
      <c r="AB77" s="1"/>
      <c r="AC77" s="1" t="e">
        <v>#N/A</v>
      </c>
      <c r="AD77" s="1" t="e">
        <v>#N/A</v>
      </c>
      <c r="AE77" s="1" t="s">
        <v>9</v>
      </c>
      <c r="AF77" s="1" t="e">
        <v>#N/A</v>
      </c>
      <c r="AG77" s="1" t="e">
        <v>#N/A</v>
      </c>
      <c r="AH77" s="1"/>
      <c r="AI77" s="1" t="e">
        <v>#N/A</v>
      </c>
      <c r="AJ77" s="1"/>
      <c r="AK77" s="1"/>
      <c r="AL77" s="1" t="e">
        <v>#N/A</v>
      </c>
      <c r="AM77" s="1" t="e">
        <v>#N/A</v>
      </c>
      <c r="AN77" s="1"/>
      <c r="AO77" s="71"/>
      <c r="AP77" s="71" t="s">
        <v>9</v>
      </c>
      <c r="AQ77" s="71"/>
      <c r="AS77" s="4" t="str">
        <f>IFERROR(VLOOKUP(Table3[[#This Row],[Station '#]], $AV$3:$AW$141,2,FALSE),"")</f>
        <v/>
      </c>
      <c r="AU77" s="4" t="s">
        <v>711</v>
      </c>
      <c r="AV77" s="4">
        <v>120</v>
      </c>
      <c r="AW77" s="4">
        <v>13800</v>
      </c>
    </row>
    <row r="78" spans="1:49" x14ac:dyDescent="0.3">
      <c r="A78" s="70" t="s">
        <v>428</v>
      </c>
      <c r="B78" s="2" t="s">
        <v>65</v>
      </c>
      <c r="C78" s="1">
        <v>41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>
        <v>25100</v>
      </c>
      <c r="P78" s="2">
        <v>28200</v>
      </c>
      <c r="Q78" s="2">
        <v>27700</v>
      </c>
      <c r="R78" s="1">
        <v>29000</v>
      </c>
      <c r="S78" s="1">
        <v>28300</v>
      </c>
      <c r="T78" s="1">
        <v>27700</v>
      </c>
      <c r="U78" s="1">
        <v>28700</v>
      </c>
      <c r="V78" s="1">
        <v>29200</v>
      </c>
      <c r="W78" s="1">
        <v>30800</v>
      </c>
      <c r="X78" s="1">
        <v>33600</v>
      </c>
      <c r="Y78" s="1">
        <v>34900</v>
      </c>
      <c r="Z78" s="1">
        <v>29300</v>
      </c>
      <c r="AA78" s="1">
        <v>25000</v>
      </c>
      <c r="AB78" s="1">
        <v>25900</v>
      </c>
      <c r="AC78" s="1">
        <v>26100</v>
      </c>
      <c r="AD78" s="1">
        <v>25500</v>
      </c>
      <c r="AE78" s="1">
        <v>24800</v>
      </c>
      <c r="AF78" s="1">
        <v>25100</v>
      </c>
      <c r="AG78" s="1">
        <v>27200</v>
      </c>
      <c r="AH78" s="1">
        <v>28000</v>
      </c>
      <c r="AI78" s="1"/>
      <c r="AJ78" s="1"/>
      <c r="AK78" s="1"/>
      <c r="AL78" s="1">
        <v>35600</v>
      </c>
      <c r="AM78" s="1">
        <v>33500</v>
      </c>
      <c r="AN78" s="1">
        <v>38200</v>
      </c>
      <c r="AO78" s="71">
        <v>41500</v>
      </c>
      <c r="AP78" s="71">
        <v>44300</v>
      </c>
      <c r="AQ78" s="71"/>
      <c r="AS78" s="4">
        <f>IFERROR(VLOOKUP(Table3[[#This Row],[Station '#]], $AV$3:$AW$141,2,FALSE),"")</f>
        <v>44300</v>
      </c>
      <c r="AU78" s="4" t="s">
        <v>712</v>
      </c>
      <c r="AV78" s="4">
        <v>121</v>
      </c>
      <c r="AW78" s="4">
        <v>55000</v>
      </c>
    </row>
    <row r="79" spans="1:49" x14ac:dyDescent="0.3">
      <c r="A79" s="70" t="s">
        <v>428</v>
      </c>
      <c r="B79" s="2" t="s">
        <v>29</v>
      </c>
      <c r="C79" s="1">
        <v>77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>
        <v>22000</v>
      </c>
      <c r="AI79" s="1">
        <v>25500</v>
      </c>
      <c r="AJ79" s="1"/>
      <c r="AK79" s="1"/>
      <c r="AL79" s="1"/>
      <c r="AM79" s="1"/>
      <c r="AN79" s="1"/>
      <c r="AO79" s="71"/>
      <c r="AP79" s="71" t="s">
        <v>9</v>
      </c>
      <c r="AQ79" s="71"/>
      <c r="AS79" s="4" t="str">
        <f>IFERROR(VLOOKUP(Table3[[#This Row],[Station '#]], $AV$3:$AW$141,2,FALSE),"")</f>
        <v/>
      </c>
      <c r="AU79" s="4" t="s">
        <v>713</v>
      </c>
      <c r="AV79" s="4">
        <v>122</v>
      </c>
      <c r="AW79" s="4">
        <v>48800</v>
      </c>
    </row>
    <row r="80" spans="1:49" ht="16.5" hidden="1" customHeight="1" x14ac:dyDescent="0.3">
      <c r="A80" s="70" t="s">
        <v>428</v>
      </c>
      <c r="B80" s="2" t="s">
        <v>66</v>
      </c>
      <c r="C80" s="1">
        <v>397</v>
      </c>
      <c r="D80" s="2"/>
      <c r="E80" s="2">
        <v>18400</v>
      </c>
      <c r="F80" s="2">
        <v>19700</v>
      </c>
      <c r="G80" s="2">
        <v>21500</v>
      </c>
      <c r="H80" s="2">
        <v>23500</v>
      </c>
      <c r="I80" s="2">
        <v>23300</v>
      </c>
      <c r="J80" s="2">
        <v>21600</v>
      </c>
      <c r="K80" s="2">
        <v>22400</v>
      </c>
      <c r="L80" s="2">
        <v>22500</v>
      </c>
      <c r="M80" s="2">
        <v>15200</v>
      </c>
      <c r="N80" s="2">
        <v>22100</v>
      </c>
      <c r="O80" s="2">
        <v>24600</v>
      </c>
      <c r="P80" s="2">
        <v>23300</v>
      </c>
      <c r="Q80" s="2">
        <v>25000</v>
      </c>
      <c r="R80" s="1">
        <v>26800</v>
      </c>
      <c r="S80" s="1">
        <v>24200</v>
      </c>
      <c r="T80" s="1">
        <v>25000</v>
      </c>
      <c r="U80" s="1">
        <v>25500</v>
      </c>
      <c r="V80" s="1">
        <v>26300</v>
      </c>
      <c r="W80" s="1">
        <v>26900</v>
      </c>
      <c r="X80" s="1">
        <v>27700</v>
      </c>
      <c r="Y80" s="1">
        <v>27900</v>
      </c>
      <c r="Z80" s="1">
        <v>24400</v>
      </c>
      <c r="AA80" s="1">
        <v>21600</v>
      </c>
      <c r="AB80" s="1">
        <v>22200</v>
      </c>
      <c r="AC80" s="1"/>
      <c r="AD80" s="1"/>
      <c r="AE80" s="1" t="s">
        <v>9</v>
      </c>
      <c r="AF80" s="1" t="s">
        <v>9</v>
      </c>
      <c r="AG80" s="1"/>
      <c r="AH80" s="1"/>
      <c r="AI80" s="1"/>
      <c r="AJ80" s="1"/>
      <c r="AK80" s="1"/>
      <c r="AL80" s="1"/>
      <c r="AM80" s="1"/>
      <c r="AN80" s="1"/>
      <c r="AO80" s="71"/>
      <c r="AP80" s="71" t="s">
        <v>9</v>
      </c>
      <c r="AQ80" s="71"/>
      <c r="AS80" s="4" t="str">
        <f>IFERROR(VLOOKUP(Table3[[#This Row],[Station '#]], $AV$3:$AW$141,2,FALSE),"")</f>
        <v/>
      </c>
      <c r="AU80" s="4" t="s">
        <v>714</v>
      </c>
      <c r="AV80" s="4">
        <v>123</v>
      </c>
      <c r="AW80" s="4">
        <v>12500</v>
      </c>
    </row>
    <row r="81" spans="1:49" ht="16.5" hidden="1" customHeight="1" x14ac:dyDescent="0.3">
      <c r="A81" s="70" t="s">
        <v>428</v>
      </c>
      <c r="B81" s="2" t="s">
        <v>67</v>
      </c>
      <c r="C81" s="1">
        <v>394</v>
      </c>
      <c r="D81" s="2"/>
      <c r="E81" s="2">
        <v>13400</v>
      </c>
      <c r="F81" s="2">
        <v>14100</v>
      </c>
      <c r="G81" s="2">
        <v>14300</v>
      </c>
      <c r="H81" s="2">
        <v>15800</v>
      </c>
      <c r="I81" s="2">
        <v>18100</v>
      </c>
      <c r="J81" s="2">
        <v>17200</v>
      </c>
      <c r="K81" s="2">
        <v>17700</v>
      </c>
      <c r="L81" s="2">
        <v>18900</v>
      </c>
      <c r="M81" s="2">
        <v>13600</v>
      </c>
      <c r="N81" s="2">
        <v>16500</v>
      </c>
      <c r="O81" s="2">
        <v>24200</v>
      </c>
      <c r="P81" s="2">
        <v>18200</v>
      </c>
      <c r="Q81" s="2">
        <v>17400</v>
      </c>
      <c r="R81" s="1">
        <v>17900</v>
      </c>
      <c r="S81" s="1">
        <v>15100</v>
      </c>
      <c r="T81" s="1">
        <v>16500</v>
      </c>
      <c r="U81" s="1">
        <v>16800</v>
      </c>
      <c r="V81" s="1">
        <v>17000</v>
      </c>
      <c r="W81" s="1">
        <v>18600</v>
      </c>
      <c r="X81" s="1">
        <v>22100</v>
      </c>
      <c r="Y81" s="1">
        <v>19500</v>
      </c>
      <c r="Z81" s="1">
        <v>17400</v>
      </c>
      <c r="AA81" s="1">
        <v>14600</v>
      </c>
      <c r="AB81" s="1">
        <v>13300</v>
      </c>
      <c r="AC81" s="1"/>
      <c r="AD81" s="1"/>
      <c r="AE81" s="1" t="s">
        <v>9</v>
      </c>
      <c r="AF81" s="1" t="s">
        <v>9</v>
      </c>
      <c r="AG81" s="1"/>
      <c r="AH81" s="1"/>
      <c r="AI81" s="1"/>
      <c r="AJ81" s="1"/>
      <c r="AK81" s="1"/>
      <c r="AL81" s="1"/>
      <c r="AM81" s="1"/>
      <c r="AN81" s="1"/>
      <c r="AO81" s="71"/>
      <c r="AP81" s="71" t="s">
        <v>9</v>
      </c>
      <c r="AQ81" s="71"/>
      <c r="AS81" s="4" t="str">
        <f>IFERROR(VLOOKUP(Table3[[#This Row],[Station '#]], $AV$3:$AW$141,2,FALSE),"")</f>
        <v/>
      </c>
      <c r="AU81" s="4" t="s">
        <v>714</v>
      </c>
      <c r="AV81" s="4">
        <v>124</v>
      </c>
      <c r="AW81" s="4">
        <v>26300</v>
      </c>
    </row>
    <row r="82" spans="1:49" x14ac:dyDescent="0.3">
      <c r="A82" s="70" t="s">
        <v>428</v>
      </c>
      <c r="B82" s="2" t="s">
        <v>382</v>
      </c>
      <c r="C82" s="1">
        <v>76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>
        <v>11500</v>
      </c>
      <c r="AI82" s="1">
        <v>12800</v>
      </c>
      <c r="AJ82" s="1">
        <v>13200</v>
      </c>
      <c r="AK82" s="1"/>
      <c r="AL82" s="1"/>
      <c r="AM82" s="1"/>
      <c r="AN82" s="1"/>
      <c r="AO82" s="71"/>
      <c r="AP82" s="71" t="s">
        <v>9</v>
      </c>
      <c r="AQ82" s="71"/>
      <c r="AS82" s="4" t="str">
        <f>IFERROR(VLOOKUP(Table3[[#This Row],[Station '#]], $AV$3:$AW$141,2,FALSE),"")</f>
        <v/>
      </c>
      <c r="AU82" s="4" t="s">
        <v>715</v>
      </c>
      <c r="AV82" s="4">
        <v>125</v>
      </c>
      <c r="AW82" s="4">
        <v>25800</v>
      </c>
    </row>
    <row r="83" spans="1:49" ht="16.5" hidden="1" customHeight="1" x14ac:dyDescent="0.3">
      <c r="A83" s="70" t="s">
        <v>428</v>
      </c>
      <c r="B83" s="2" t="s">
        <v>68</v>
      </c>
      <c r="C83" s="1">
        <v>396</v>
      </c>
      <c r="D83" s="2"/>
      <c r="E83" s="2">
        <v>7100</v>
      </c>
      <c r="F83" s="2">
        <v>8000</v>
      </c>
      <c r="G83" s="2">
        <v>12800</v>
      </c>
      <c r="H83" s="2">
        <v>8500</v>
      </c>
      <c r="I83" s="2">
        <v>9700</v>
      </c>
      <c r="J83" s="2">
        <v>9200</v>
      </c>
      <c r="K83" s="2">
        <v>10400</v>
      </c>
      <c r="L83" s="2">
        <v>9000</v>
      </c>
      <c r="M83" s="2">
        <v>8200</v>
      </c>
      <c r="N83" s="2">
        <v>9500</v>
      </c>
      <c r="O83" s="2">
        <v>9400</v>
      </c>
      <c r="P83" s="2">
        <v>10300</v>
      </c>
      <c r="Q83" s="2">
        <v>9900</v>
      </c>
      <c r="R83" s="1">
        <v>9900</v>
      </c>
      <c r="S83" s="1">
        <v>9200</v>
      </c>
      <c r="T83" s="1">
        <v>7800</v>
      </c>
      <c r="U83" s="1">
        <v>9000</v>
      </c>
      <c r="V83" s="1">
        <v>8200</v>
      </c>
      <c r="W83" s="1">
        <v>9800</v>
      </c>
      <c r="X83" s="1">
        <v>9300</v>
      </c>
      <c r="Y83" s="1">
        <v>8300</v>
      </c>
      <c r="Z83" s="1">
        <v>7700</v>
      </c>
      <c r="AA83" s="1">
        <v>8500</v>
      </c>
      <c r="AB83" s="1">
        <v>7300</v>
      </c>
      <c r="AC83" s="1"/>
      <c r="AD83" s="1"/>
      <c r="AE83" s="1" t="s">
        <v>9</v>
      </c>
      <c r="AF83" s="1" t="s">
        <v>9</v>
      </c>
      <c r="AG83" s="1"/>
      <c r="AH83" s="1"/>
      <c r="AI83" s="1"/>
      <c r="AJ83" s="1"/>
      <c r="AK83" s="1"/>
      <c r="AL83" s="1"/>
      <c r="AM83" s="1"/>
      <c r="AN83" s="1"/>
      <c r="AO83" s="71"/>
      <c r="AP83" s="71" t="s">
        <v>9</v>
      </c>
      <c r="AQ83" s="71"/>
      <c r="AS83" s="4" t="str">
        <f>IFERROR(VLOOKUP(Table3[[#This Row],[Station '#]], $AV$3:$AW$141,2,FALSE),"")</f>
        <v/>
      </c>
      <c r="AU83" s="4" t="s">
        <v>716</v>
      </c>
      <c r="AV83" s="4">
        <v>126</v>
      </c>
      <c r="AW83" s="4">
        <v>35600</v>
      </c>
    </row>
    <row r="84" spans="1:49" x14ac:dyDescent="0.3">
      <c r="A84" s="70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1"/>
      <c r="S84" s="1" t="s">
        <v>7</v>
      </c>
      <c r="T84" s="1" t="s">
        <v>9</v>
      </c>
      <c r="U84" s="1" t="s">
        <v>7</v>
      </c>
      <c r="V84" s="1" t="s">
        <v>9</v>
      </c>
      <c r="W84" s="1"/>
      <c r="X84" s="1"/>
      <c r="Y84" s="1"/>
      <c r="Z84" s="1"/>
      <c r="AA84" s="1"/>
      <c r="AB84" s="1"/>
      <c r="AC84" s="1"/>
      <c r="AD84" s="1"/>
      <c r="AE84" s="1" t="s">
        <v>9</v>
      </c>
      <c r="AF84" s="1" t="s">
        <v>9</v>
      </c>
      <c r="AG84" s="1"/>
      <c r="AH84" s="1"/>
      <c r="AI84" s="1"/>
      <c r="AJ84" s="1"/>
      <c r="AK84" s="1"/>
      <c r="AL84" s="1"/>
      <c r="AM84" s="1"/>
      <c r="AN84" s="1"/>
      <c r="AO84" s="71"/>
      <c r="AP84" s="71" t="s">
        <v>9</v>
      </c>
      <c r="AQ84" s="71"/>
      <c r="AS84" s="4" t="str">
        <f>IFERROR(VLOOKUP(Table3[[#This Row],[Station '#]], $AV$3:$AW$141,2,FALSE),"")</f>
        <v/>
      </c>
      <c r="AU84" s="4" t="s">
        <v>704</v>
      </c>
      <c r="AV84" s="4">
        <v>128</v>
      </c>
      <c r="AW84" s="4">
        <v>52000</v>
      </c>
    </row>
    <row r="85" spans="1:49" ht="15.75" customHeight="1" x14ac:dyDescent="0.3">
      <c r="A85" s="70" t="s">
        <v>69</v>
      </c>
      <c r="B85" s="2" t="s">
        <v>586</v>
      </c>
      <c r="C85" s="1">
        <v>114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>
        <v>20300</v>
      </c>
      <c r="AN85" s="1">
        <v>25300</v>
      </c>
      <c r="AO85" s="71">
        <v>25900</v>
      </c>
      <c r="AP85" s="71">
        <v>25200</v>
      </c>
      <c r="AQ85" s="71"/>
      <c r="AS85" s="4">
        <f>IFERROR(VLOOKUP(Table3[[#This Row],[Station '#]], $AV$3:$AW$141,2,FALSE),"")</f>
        <v>25200</v>
      </c>
      <c r="AU85" s="4" t="s">
        <v>717</v>
      </c>
      <c r="AV85" s="4">
        <v>130</v>
      </c>
      <c r="AW85" s="4">
        <v>40000</v>
      </c>
    </row>
    <row r="86" spans="1:49" x14ac:dyDescent="0.3">
      <c r="A86" s="70" t="s">
        <v>69</v>
      </c>
      <c r="B86" s="2" t="s">
        <v>70</v>
      </c>
      <c r="C86" s="1">
        <v>13</v>
      </c>
      <c r="D86" s="2"/>
      <c r="E86" s="2"/>
      <c r="F86" s="2"/>
      <c r="G86" s="2"/>
      <c r="H86" s="2"/>
      <c r="I86" s="2">
        <v>15700</v>
      </c>
      <c r="J86" s="2">
        <v>17000</v>
      </c>
      <c r="K86" s="2">
        <v>18400</v>
      </c>
      <c r="L86" s="2">
        <v>18400</v>
      </c>
      <c r="M86" s="2">
        <v>21200</v>
      </c>
      <c r="N86" s="2">
        <v>22000</v>
      </c>
      <c r="O86" s="2">
        <v>22600</v>
      </c>
      <c r="P86" s="2">
        <v>22500</v>
      </c>
      <c r="Q86" s="2">
        <v>21800</v>
      </c>
      <c r="R86" s="1">
        <v>23400</v>
      </c>
      <c r="S86" s="1">
        <v>22900</v>
      </c>
      <c r="T86" s="1">
        <v>23900</v>
      </c>
      <c r="U86" s="1">
        <v>22100</v>
      </c>
      <c r="V86" s="1">
        <v>22200</v>
      </c>
      <c r="W86" s="1">
        <v>27100</v>
      </c>
      <c r="X86" s="1">
        <v>28800</v>
      </c>
      <c r="Y86" s="1">
        <v>30100</v>
      </c>
      <c r="Z86" s="1">
        <v>28200</v>
      </c>
      <c r="AA86" s="1">
        <v>25900</v>
      </c>
      <c r="AB86" s="1">
        <v>26800</v>
      </c>
      <c r="AC86" s="1">
        <v>26200</v>
      </c>
      <c r="AD86" s="1">
        <v>26700</v>
      </c>
      <c r="AE86" s="1">
        <v>25000</v>
      </c>
      <c r="AF86" s="1">
        <v>26400</v>
      </c>
      <c r="AG86" s="1">
        <v>27700</v>
      </c>
      <c r="AH86" s="1">
        <v>28800</v>
      </c>
      <c r="AI86" s="1">
        <v>29700</v>
      </c>
      <c r="AJ86" s="1">
        <v>28200</v>
      </c>
      <c r="AK86" s="1">
        <v>29600</v>
      </c>
      <c r="AL86" s="1">
        <v>30400</v>
      </c>
      <c r="AM86" s="1">
        <v>27700</v>
      </c>
      <c r="AN86" s="1">
        <v>31100</v>
      </c>
      <c r="AO86" s="71">
        <v>31600</v>
      </c>
      <c r="AP86" s="71">
        <v>30500</v>
      </c>
      <c r="AQ86" s="71"/>
      <c r="AS86" s="4">
        <f>IFERROR(VLOOKUP(Table3[[#This Row],[Station '#]], $AV$3:$AW$141,2,FALSE),"")</f>
        <v>30500</v>
      </c>
      <c r="AU86" s="4" t="s">
        <v>717</v>
      </c>
      <c r="AV86" s="4">
        <v>131</v>
      </c>
      <c r="AW86" s="4">
        <v>31400</v>
      </c>
    </row>
    <row r="87" spans="1:49" x14ac:dyDescent="0.3">
      <c r="A87" s="70" t="s">
        <v>69</v>
      </c>
      <c r="B87" s="2" t="s">
        <v>736</v>
      </c>
      <c r="C87" s="1">
        <v>2112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71">
        <v>44600</v>
      </c>
      <c r="AP87" s="71">
        <v>46100</v>
      </c>
      <c r="AQ87" s="71"/>
      <c r="AS87" s="4">
        <f>IFERROR(VLOOKUP(Table3[[#This Row],[Station '#]], $AV$3:$AW$141,2,FALSE),"")</f>
        <v>46100</v>
      </c>
      <c r="AU87" s="4" t="s">
        <v>717</v>
      </c>
      <c r="AV87" s="4">
        <v>132</v>
      </c>
      <c r="AW87" s="4">
        <v>10000</v>
      </c>
    </row>
    <row r="88" spans="1:49" x14ac:dyDescent="0.3">
      <c r="A88" s="70" t="s">
        <v>69</v>
      </c>
      <c r="B88" s="2" t="s">
        <v>71</v>
      </c>
      <c r="C88" s="1">
        <v>56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1">
        <v>39600</v>
      </c>
      <c r="S88" s="1">
        <v>41000</v>
      </c>
      <c r="T88" s="1" t="s">
        <v>9</v>
      </c>
      <c r="U88" s="1" t="s">
        <v>7</v>
      </c>
      <c r="V88" s="1">
        <v>41200</v>
      </c>
      <c r="W88" s="1">
        <v>48800</v>
      </c>
      <c r="X88" s="1">
        <v>54200</v>
      </c>
      <c r="Y88" s="1">
        <v>54000</v>
      </c>
      <c r="Z88" s="1">
        <v>51000</v>
      </c>
      <c r="AA88" s="1">
        <v>31900</v>
      </c>
      <c r="AB88" s="1">
        <v>31800</v>
      </c>
      <c r="AC88" s="1">
        <v>38500</v>
      </c>
      <c r="AD88" s="1">
        <v>40800</v>
      </c>
      <c r="AE88" s="1">
        <v>40100</v>
      </c>
      <c r="AF88" s="1">
        <v>44800</v>
      </c>
      <c r="AG88" s="1">
        <v>44100</v>
      </c>
      <c r="AH88" s="1"/>
      <c r="AI88" s="1"/>
      <c r="AJ88" s="1"/>
      <c r="AK88" s="1"/>
      <c r="AL88" s="1"/>
      <c r="AM88" s="1"/>
      <c r="AN88" s="1"/>
      <c r="AO88" s="71"/>
      <c r="AP88" s="71" t="s">
        <v>9</v>
      </c>
      <c r="AQ88" s="71"/>
      <c r="AS88" s="4" t="str">
        <f>IFERROR(VLOOKUP(Table3[[#This Row],[Station '#]], $AV$3:$AW$141,2,FALSE),"")</f>
        <v/>
      </c>
      <c r="AU88" s="4" t="s">
        <v>718</v>
      </c>
      <c r="AV88" s="4">
        <v>133</v>
      </c>
      <c r="AW88" s="4">
        <v>16400</v>
      </c>
    </row>
    <row r="89" spans="1:49" ht="16.5" hidden="1" customHeight="1" x14ac:dyDescent="0.3">
      <c r="A89" s="70" t="s">
        <v>69</v>
      </c>
      <c r="B89" s="2" t="s">
        <v>72</v>
      </c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1">
        <v>27900</v>
      </c>
      <c r="S89" s="1">
        <v>29300</v>
      </c>
      <c r="T89" s="1" t="s">
        <v>9</v>
      </c>
      <c r="U89" s="1" t="s">
        <v>7</v>
      </c>
      <c r="V89" s="1" t="s">
        <v>9</v>
      </c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 t="e">
        <v>#N/A</v>
      </c>
      <c r="AM89" s="1" t="e">
        <v>#N/A</v>
      </c>
      <c r="AN89" s="1"/>
      <c r="AO89" s="71"/>
      <c r="AP89" s="71" t="s">
        <v>9</v>
      </c>
      <c r="AQ89" s="71"/>
      <c r="AS89" s="4" t="str">
        <f>IFERROR(VLOOKUP(Table3[[#This Row],[Station '#]], $AV$3:$AW$141,2,FALSE),"")</f>
        <v/>
      </c>
      <c r="AU89" s="4" t="s">
        <v>719</v>
      </c>
      <c r="AV89" s="4">
        <v>201</v>
      </c>
      <c r="AW89" s="4">
        <v>10500</v>
      </c>
    </row>
    <row r="90" spans="1:49" ht="16.5" hidden="1" customHeight="1" x14ac:dyDescent="0.3">
      <c r="A90" s="70" t="s">
        <v>69</v>
      </c>
      <c r="B90" s="2" t="s">
        <v>73</v>
      </c>
      <c r="C90" s="1"/>
      <c r="D90" s="2">
        <v>39500</v>
      </c>
      <c r="E90" s="2">
        <v>45400</v>
      </c>
      <c r="F90" s="2">
        <v>46600</v>
      </c>
      <c r="G90" s="2">
        <v>30100</v>
      </c>
      <c r="H90" s="2">
        <v>31800</v>
      </c>
      <c r="I90" s="2">
        <v>40400</v>
      </c>
      <c r="J90" s="2">
        <v>49600</v>
      </c>
      <c r="K90" s="2">
        <v>45600</v>
      </c>
      <c r="L90" s="2">
        <v>49500</v>
      </c>
      <c r="M90" s="2">
        <v>47000</v>
      </c>
      <c r="N90" s="2">
        <v>45500</v>
      </c>
      <c r="O90" s="2">
        <v>44800</v>
      </c>
      <c r="P90" s="2"/>
      <c r="Q90" s="2"/>
      <c r="R90" s="1"/>
      <c r="S90" s="1"/>
      <c r="T90" s="1" t="s">
        <v>9</v>
      </c>
      <c r="U90" s="1" t="s">
        <v>7</v>
      </c>
      <c r="V90" s="1" t="s">
        <v>9</v>
      </c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 t="e">
        <v>#N/A</v>
      </c>
      <c r="AM90" s="1" t="e">
        <v>#N/A</v>
      </c>
      <c r="AN90" s="1"/>
      <c r="AO90" s="71"/>
      <c r="AP90" s="71" t="s">
        <v>9</v>
      </c>
      <c r="AQ90" s="71"/>
      <c r="AS90" s="4" t="str">
        <f>IFERROR(VLOOKUP(Table3[[#This Row],[Station '#]], $AV$3:$AW$141,2,FALSE),"")</f>
        <v/>
      </c>
      <c r="AU90" s="4" t="s">
        <v>762</v>
      </c>
      <c r="AV90" s="4">
        <v>203</v>
      </c>
      <c r="AW90" s="4">
        <v>13400</v>
      </c>
    </row>
    <row r="91" spans="1:49" x14ac:dyDescent="0.3">
      <c r="A91" s="70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1"/>
      <c r="S91" s="1" t="s">
        <v>7</v>
      </c>
      <c r="T91" s="1" t="s">
        <v>9</v>
      </c>
      <c r="U91" s="1" t="s">
        <v>7</v>
      </c>
      <c r="V91" s="1" t="s">
        <v>9</v>
      </c>
      <c r="W91" s="1"/>
      <c r="X91" s="1"/>
      <c r="Y91" s="1"/>
      <c r="Z91" s="1"/>
      <c r="AA91" s="1"/>
      <c r="AB91" s="1"/>
      <c r="AC91" s="1"/>
      <c r="AD91" s="1"/>
      <c r="AE91" s="1" t="s">
        <v>9</v>
      </c>
      <c r="AF91" s="1" t="s">
        <v>9</v>
      </c>
      <c r="AG91" s="1"/>
      <c r="AH91" s="1"/>
      <c r="AI91" s="1"/>
      <c r="AJ91" s="1"/>
      <c r="AK91" s="1"/>
      <c r="AL91" s="1"/>
      <c r="AM91" s="1"/>
      <c r="AN91" s="1"/>
      <c r="AO91" s="71"/>
      <c r="AP91" s="71" t="s">
        <v>9</v>
      </c>
      <c r="AQ91" s="71"/>
      <c r="AS91" s="4" t="str">
        <f>IFERROR(VLOOKUP(Table3[[#This Row],[Station '#]], $AV$3:$AW$141,2,FALSE),"")</f>
        <v/>
      </c>
      <c r="AU91" s="4" t="s">
        <v>720</v>
      </c>
      <c r="AV91" s="4">
        <v>205</v>
      </c>
      <c r="AW91" s="4">
        <v>17300</v>
      </c>
    </row>
    <row r="92" spans="1:49" x14ac:dyDescent="0.3">
      <c r="A92" s="70" t="s">
        <v>74</v>
      </c>
      <c r="B92" s="2" t="s">
        <v>415</v>
      </c>
      <c r="C92" s="1">
        <v>234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>
        <v>44100</v>
      </c>
      <c r="O92" s="2">
        <v>45100</v>
      </c>
      <c r="P92" s="2">
        <v>46100</v>
      </c>
      <c r="Q92" s="2">
        <v>35100</v>
      </c>
      <c r="R92" s="1">
        <v>36000</v>
      </c>
      <c r="S92" s="1">
        <v>37400</v>
      </c>
      <c r="T92" s="1">
        <v>39700</v>
      </c>
      <c r="U92" s="1">
        <v>41200</v>
      </c>
      <c r="V92" s="1">
        <v>43300</v>
      </c>
      <c r="W92" s="1">
        <v>45700</v>
      </c>
      <c r="X92" s="1">
        <v>47900</v>
      </c>
      <c r="Y92" s="1">
        <v>48400</v>
      </c>
      <c r="Z92" s="1">
        <v>47500</v>
      </c>
      <c r="AA92" s="1"/>
      <c r="AB92" s="1"/>
      <c r="AC92" s="1">
        <v>39700</v>
      </c>
      <c r="AD92" s="1"/>
      <c r="AE92" s="1" t="s">
        <v>9</v>
      </c>
      <c r="AF92" s="1">
        <v>45600</v>
      </c>
      <c r="AG92" s="1">
        <v>51600</v>
      </c>
      <c r="AH92" s="1"/>
      <c r="AI92" s="1"/>
      <c r="AJ92" s="1"/>
      <c r="AK92" s="1"/>
      <c r="AL92" s="1"/>
      <c r="AM92" s="1"/>
      <c r="AN92" s="1"/>
      <c r="AO92" s="71"/>
      <c r="AP92" s="71" t="s">
        <v>9</v>
      </c>
      <c r="AQ92" s="71"/>
      <c r="AS92" s="4" t="str">
        <f>IFERROR(VLOOKUP(Table3[[#This Row],[Station '#]], $AV$3:$AW$141,2,FALSE),"")</f>
        <v/>
      </c>
      <c r="AU92" s="4" t="s">
        <v>763</v>
      </c>
      <c r="AV92" s="4">
        <v>215</v>
      </c>
      <c r="AW92" s="4">
        <v>7400</v>
      </c>
    </row>
    <row r="93" spans="1:49" x14ac:dyDescent="0.3">
      <c r="A93" s="70" t="s">
        <v>74</v>
      </c>
      <c r="B93" s="2" t="s">
        <v>440</v>
      </c>
      <c r="C93" s="1">
        <v>122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>
        <v>44000</v>
      </c>
      <c r="AI93" s="1">
        <v>42600</v>
      </c>
      <c r="AJ93" s="1">
        <v>42000</v>
      </c>
      <c r="AK93" s="1">
        <v>43100</v>
      </c>
      <c r="AL93" s="1">
        <v>47800</v>
      </c>
      <c r="AM93" s="1">
        <v>43400</v>
      </c>
      <c r="AN93" s="1">
        <v>49700</v>
      </c>
      <c r="AO93" s="71">
        <v>49400</v>
      </c>
      <c r="AP93" s="71">
        <v>48800</v>
      </c>
      <c r="AQ93" s="71"/>
      <c r="AS93" s="4">
        <f>IFERROR(VLOOKUP(Table3[[#This Row],[Station '#]], $AV$3:$AW$141,2,FALSE),"")</f>
        <v>48800</v>
      </c>
      <c r="AU93" s="4" t="s">
        <v>764</v>
      </c>
      <c r="AV93" s="4">
        <v>231</v>
      </c>
      <c r="AW93" s="4">
        <v>6400</v>
      </c>
    </row>
    <row r="94" spans="1:49" x14ac:dyDescent="0.3">
      <c r="A94" s="70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 t="s">
        <v>9</v>
      </c>
      <c r="AF94" s="1" t="s">
        <v>9</v>
      </c>
      <c r="AG94" s="1"/>
      <c r="AH94" s="1"/>
      <c r="AI94" s="1"/>
      <c r="AJ94" s="1"/>
      <c r="AK94" s="1"/>
      <c r="AL94" s="1"/>
      <c r="AM94" s="1"/>
      <c r="AN94" s="1"/>
      <c r="AO94" s="71"/>
      <c r="AP94" s="71" t="s">
        <v>9</v>
      </c>
      <c r="AQ94" s="71"/>
      <c r="AS94" s="4" t="str">
        <f>IFERROR(VLOOKUP(Table3[[#This Row],[Station '#]], $AV$3:$AW$141,2,FALSE),"")</f>
        <v/>
      </c>
      <c r="AU94" s="4" t="s">
        <v>721</v>
      </c>
      <c r="AV94" s="4">
        <v>235</v>
      </c>
      <c r="AW94" s="4">
        <v>24300</v>
      </c>
    </row>
    <row r="95" spans="1:49" ht="16.5" hidden="1" customHeight="1" x14ac:dyDescent="0.3">
      <c r="A95" s="70" t="s">
        <v>75</v>
      </c>
      <c r="B95" s="2" t="s">
        <v>76</v>
      </c>
      <c r="C95" s="1">
        <v>319</v>
      </c>
      <c r="D95" s="2"/>
      <c r="E95" s="2"/>
      <c r="F95" s="2"/>
      <c r="G95" s="2"/>
      <c r="H95" s="2"/>
      <c r="I95" s="2">
        <v>7000</v>
      </c>
      <c r="J95" s="2">
        <v>6600</v>
      </c>
      <c r="K95" s="2">
        <v>6300</v>
      </c>
      <c r="L95" s="2">
        <v>6000</v>
      </c>
      <c r="M95" s="2">
        <v>6500</v>
      </c>
      <c r="N95" s="2">
        <v>6200</v>
      </c>
      <c r="O95" s="2">
        <v>6500</v>
      </c>
      <c r="P95" s="2">
        <v>6400</v>
      </c>
      <c r="Q95" s="2"/>
      <c r="R95" s="1">
        <v>6400</v>
      </c>
      <c r="S95" s="1">
        <v>6300</v>
      </c>
      <c r="T95" s="1">
        <v>6300</v>
      </c>
      <c r="U95" s="1">
        <v>5900</v>
      </c>
      <c r="V95" s="1">
        <v>5700</v>
      </c>
      <c r="W95" s="1">
        <v>5800</v>
      </c>
      <c r="X95" s="1">
        <v>5800</v>
      </c>
      <c r="Y95" s="1">
        <v>6000</v>
      </c>
      <c r="Z95" s="1">
        <v>6500</v>
      </c>
      <c r="AA95" s="1">
        <v>6500</v>
      </c>
      <c r="AB95" s="1">
        <v>4600</v>
      </c>
      <c r="AC95" s="1">
        <v>4700</v>
      </c>
      <c r="AD95" s="1"/>
      <c r="AE95" s="1" t="s">
        <v>9</v>
      </c>
      <c r="AF95" s="1" t="s">
        <v>9</v>
      </c>
      <c r="AG95" s="1"/>
      <c r="AH95" s="1"/>
      <c r="AI95" s="1"/>
      <c r="AJ95" s="1"/>
      <c r="AK95" s="1"/>
      <c r="AL95" s="1"/>
      <c r="AM95" s="1"/>
      <c r="AN95" s="1"/>
      <c r="AO95" s="71"/>
      <c r="AP95" s="71" t="s">
        <v>9</v>
      </c>
      <c r="AQ95" s="71"/>
      <c r="AS95" s="4" t="str">
        <f>IFERROR(VLOOKUP(Table3[[#This Row],[Station '#]], $AV$3:$AW$141,2,FALSE),"")</f>
        <v/>
      </c>
      <c r="AU95" s="4" t="s">
        <v>722</v>
      </c>
      <c r="AV95" s="4">
        <v>247</v>
      </c>
      <c r="AW95" s="4">
        <v>21100</v>
      </c>
    </row>
    <row r="96" spans="1:49" ht="16.5" hidden="1" customHeight="1" x14ac:dyDescent="0.3">
      <c r="A96" s="70"/>
      <c r="B96" s="2"/>
      <c r="C96" s="1"/>
      <c r="D96" s="2"/>
      <c r="E96" s="2"/>
      <c r="F96" s="2"/>
      <c r="G96" s="2"/>
      <c r="H96" s="2"/>
      <c r="I96" s="2" t="s">
        <v>9</v>
      </c>
      <c r="J96" s="2" t="s">
        <v>9</v>
      </c>
      <c r="K96" s="2" t="s">
        <v>9</v>
      </c>
      <c r="L96" s="2"/>
      <c r="M96" s="2"/>
      <c r="N96" s="2"/>
      <c r="O96" s="2"/>
      <c r="P96" s="2"/>
      <c r="Q96" s="2"/>
      <c r="R96" s="1"/>
      <c r="S96" s="1" t="s">
        <v>7</v>
      </c>
      <c r="T96" s="1" t="s">
        <v>9</v>
      </c>
      <c r="U96" s="1" t="s">
        <v>7</v>
      </c>
      <c r="V96" s="1" t="s">
        <v>9</v>
      </c>
      <c r="W96" s="1"/>
      <c r="X96" s="1"/>
      <c r="Y96" s="1"/>
      <c r="Z96" s="1"/>
      <c r="AA96" s="1"/>
      <c r="AB96" s="1"/>
      <c r="AC96" s="1"/>
      <c r="AD96" s="1"/>
      <c r="AE96" s="1" t="s">
        <v>9</v>
      </c>
      <c r="AF96" s="1" t="s">
        <v>9</v>
      </c>
      <c r="AG96" s="1"/>
      <c r="AH96" s="1"/>
      <c r="AI96" s="1"/>
      <c r="AJ96" s="1"/>
      <c r="AK96" s="1"/>
      <c r="AL96" s="1"/>
      <c r="AM96" s="1"/>
      <c r="AN96" s="1"/>
      <c r="AO96" s="71"/>
      <c r="AP96" s="71" t="s">
        <v>9</v>
      </c>
      <c r="AQ96" s="71"/>
      <c r="AS96" s="4" t="str">
        <f>IFERROR(VLOOKUP(Table3[[#This Row],[Station '#]], $AV$3:$AW$141,2,FALSE),"")</f>
        <v/>
      </c>
      <c r="AU96" s="4" t="s">
        <v>765</v>
      </c>
      <c r="AV96" s="4">
        <v>274</v>
      </c>
      <c r="AW96" s="4">
        <v>6300</v>
      </c>
    </row>
    <row r="97" spans="1:49" x14ac:dyDescent="0.3">
      <c r="A97" s="70" t="s">
        <v>421</v>
      </c>
      <c r="B97" s="2" t="s">
        <v>77</v>
      </c>
      <c r="C97" s="1">
        <v>486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>
        <v>2100</v>
      </c>
      <c r="Q97" s="2">
        <v>2300</v>
      </c>
      <c r="R97" s="1">
        <v>2800</v>
      </c>
      <c r="S97" s="1">
        <v>2600</v>
      </c>
      <c r="T97" s="1">
        <v>1300</v>
      </c>
      <c r="U97" s="1">
        <v>3400</v>
      </c>
      <c r="V97" s="1">
        <v>3400</v>
      </c>
      <c r="W97" s="1">
        <v>3800</v>
      </c>
      <c r="X97" s="1">
        <v>4100</v>
      </c>
      <c r="Y97" s="1">
        <v>5200</v>
      </c>
      <c r="Z97" s="1">
        <v>5400</v>
      </c>
      <c r="AA97" s="1">
        <v>4700</v>
      </c>
      <c r="AB97" s="1">
        <v>4700</v>
      </c>
      <c r="AC97" s="1">
        <v>5400</v>
      </c>
      <c r="AD97" s="1"/>
      <c r="AE97" s="1" t="s">
        <v>9</v>
      </c>
      <c r="AF97" s="1" t="s">
        <v>9</v>
      </c>
      <c r="AG97" s="1">
        <v>5700</v>
      </c>
      <c r="AH97" s="1"/>
      <c r="AI97" s="1">
        <v>5800</v>
      </c>
      <c r="AJ97" s="1"/>
      <c r="AK97" s="1">
        <v>5500</v>
      </c>
      <c r="AL97" s="1"/>
      <c r="AM97" s="1">
        <v>6700</v>
      </c>
      <c r="AN97" s="1"/>
      <c r="AO97" s="71">
        <v>7100</v>
      </c>
      <c r="AP97" s="71" t="s">
        <v>9</v>
      </c>
      <c r="AQ97" s="71"/>
      <c r="AS97" s="4" t="str">
        <f>IFERROR(VLOOKUP(Table3[[#This Row],[Station '#]], $AV$3:$AW$141,2,FALSE),"")</f>
        <v/>
      </c>
      <c r="AU97" s="4" t="s">
        <v>766</v>
      </c>
      <c r="AV97" s="4">
        <v>284</v>
      </c>
      <c r="AW97" s="4">
        <v>10900</v>
      </c>
    </row>
    <row r="98" spans="1:49" x14ac:dyDescent="0.3">
      <c r="A98" s="70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1"/>
      <c r="S98" s="1" t="s">
        <v>7</v>
      </c>
      <c r="T98" s="1" t="s">
        <v>9</v>
      </c>
      <c r="U98" s="1" t="s">
        <v>7</v>
      </c>
      <c r="V98" s="1" t="s">
        <v>9</v>
      </c>
      <c r="W98" s="1"/>
      <c r="X98" s="1"/>
      <c r="Y98" s="1"/>
      <c r="Z98" s="1"/>
      <c r="AA98" s="1"/>
      <c r="AB98" s="1"/>
      <c r="AC98" s="1"/>
      <c r="AD98" s="1"/>
      <c r="AE98" s="1" t="s">
        <v>9</v>
      </c>
      <c r="AF98" s="1" t="s">
        <v>9</v>
      </c>
      <c r="AG98" s="1"/>
      <c r="AH98" s="1"/>
      <c r="AI98" s="1"/>
      <c r="AJ98" s="1"/>
      <c r="AK98" s="1"/>
      <c r="AL98" s="1"/>
      <c r="AM98" s="1"/>
      <c r="AN98" s="1"/>
      <c r="AO98" s="71"/>
      <c r="AP98" s="71" t="s">
        <v>9</v>
      </c>
      <c r="AQ98" s="71"/>
      <c r="AS98" s="4" t="str">
        <f>IFERROR(VLOOKUP(Table3[[#This Row],[Station '#]], $AV$3:$AW$141,2,FALSE),"")</f>
        <v/>
      </c>
      <c r="AU98" s="4" t="s">
        <v>767</v>
      </c>
      <c r="AV98" s="4">
        <v>292</v>
      </c>
      <c r="AW98" s="4">
        <v>25100</v>
      </c>
    </row>
    <row r="99" spans="1:49" ht="16.5" hidden="1" customHeight="1" x14ac:dyDescent="0.3">
      <c r="A99" s="70" t="s">
        <v>78</v>
      </c>
      <c r="B99" s="2" t="s">
        <v>79</v>
      </c>
      <c r="C99" s="1">
        <v>628</v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1"/>
      <c r="S99" s="1">
        <v>400</v>
      </c>
      <c r="T99" s="1">
        <v>800</v>
      </c>
      <c r="U99" s="1">
        <v>1100</v>
      </c>
      <c r="V99" s="1">
        <v>1200</v>
      </c>
      <c r="W99" s="1">
        <v>1500</v>
      </c>
      <c r="X99" s="1">
        <v>1500</v>
      </c>
      <c r="Y99" s="1">
        <v>1700</v>
      </c>
      <c r="Z99" s="1">
        <v>1800</v>
      </c>
      <c r="AA99" s="1">
        <v>1500</v>
      </c>
      <c r="AB99" s="1">
        <v>1600</v>
      </c>
      <c r="AC99" s="1"/>
      <c r="AD99" s="1"/>
      <c r="AE99" s="1" t="s">
        <v>9</v>
      </c>
      <c r="AF99" s="1" t="s">
        <v>9</v>
      </c>
      <c r="AG99" s="1"/>
      <c r="AH99" s="1"/>
      <c r="AI99" s="1"/>
      <c r="AJ99" s="1"/>
      <c r="AK99" s="1"/>
      <c r="AL99" s="1"/>
      <c r="AM99" s="1"/>
      <c r="AN99" s="1"/>
      <c r="AO99" s="71"/>
      <c r="AP99" s="71" t="s">
        <v>9</v>
      </c>
      <c r="AQ99" s="71"/>
      <c r="AS99" s="4" t="str">
        <f>IFERROR(VLOOKUP(Table3[[#This Row],[Station '#]], $AV$3:$AW$141,2,FALSE),"")</f>
        <v/>
      </c>
      <c r="AU99" s="4" t="s">
        <v>768</v>
      </c>
      <c r="AV99" s="4">
        <v>298</v>
      </c>
      <c r="AW99" s="4">
        <v>6300</v>
      </c>
    </row>
    <row r="100" spans="1:49" ht="16.5" hidden="1" customHeight="1" x14ac:dyDescent="0.3">
      <c r="A100" s="70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1"/>
      <c r="S100" s="1" t="s">
        <v>7</v>
      </c>
      <c r="T100" s="1" t="s">
        <v>9</v>
      </c>
      <c r="U100" s="1" t="s">
        <v>7</v>
      </c>
      <c r="V100" s="1" t="s">
        <v>9</v>
      </c>
      <c r="W100" s="1"/>
      <c r="X100" s="1"/>
      <c r="Y100" s="1"/>
      <c r="Z100" s="1"/>
      <c r="AA100" s="1"/>
      <c r="AB100" s="1"/>
      <c r="AC100" s="1"/>
      <c r="AD100" s="1"/>
      <c r="AE100" s="1" t="s">
        <v>9</v>
      </c>
      <c r="AF100" s="1" t="s">
        <v>9</v>
      </c>
      <c r="AG100" s="1"/>
      <c r="AH100" s="1"/>
      <c r="AI100" s="1"/>
      <c r="AJ100" s="1"/>
      <c r="AK100" s="1"/>
      <c r="AL100" s="1"/>
      <c r="AM100" s="1"/>
      <c r="AN100" s="1"/>
      <c r="AO100" s="71"/>
      <c r="AP100" s="71" t="s">
        <v>9</v>
      </c>
      <c r="AQ100" s="71"/>
      <c r="AS100" s="4" t="str">
        <f>IFERROR(VLOOKUP(Table3[[#This Row],[Station '#]], $AV$3:$AW$141,2,FALSE),"")</f>
        <v/>
      </c>
      <c r="AU100" s="4" t="s">
        <v>769</v>
      </c>
      <c r="AV100" s="4">
        <v>303</v>
      </c>
      <c r="AW100" s="4">
        <v>7100</v>
      </c>
    </row>
    <row r="101" spans="1:49" x14ac:dyDescent="0.3">
      <c r="A101" s="70" t="s">
        <v>80</v>
      </c>
      <c r="B101" s="2" t="s">
        <v>81</v>
      </c>
      <c r="C101" s="1">
        <v>33</v>
      </c>
      <c r="D101" s="2"/>
      <c r="E101" s="2"/>
      <c r="F101" s="2"/>
      <c r="G101" s="2"/>
      <c r="H101" s="2"/>
      <c r="I101" s="2" t="s">
        <v>9</v>
      </c>
      <c r="J101" s="2" t="s">
        <v>9</v>
      </c>
      <c r="K101" s="2"/>
      <c r="L101" s="2">
        <v>14900</v>
      </c>
      <c r="M101" s="2">
        <v>15000</v>
      </c>
      <c r="N101" s="2">
        <v>16300</v>
      </c>
      <c r="O101" s="2">
        <v>17500</v>
      </c>
      <c r="P101" s="2">
        <v>15500</v>
      </c>
      <c r="Q101" s="2">
        <v>16800</v>
      </c>
      <c r="R101" s="1">
        <v>16600</v>
      </c>
      <c r="S101" s="1">
        <v>16600</v>
      </c>
      <c r="T101" s="1">
        <v>17900</v>
      </c>
      <c r="U101" s="1">
        <v>17500</v>
      </c>
      <c r="V101" s="1">
        <v>19700</v>
      </c>
      <c r="W101" s="1">
        <v>21200</v>
      </c>
      <c r="X101" s="1">
        <v>16800</v>
      </c>
      <c r="Y101" s="1">
        <v>2100</v>
      </c>
      <c r="Z101" s="1">
        <v>1800</v>
      </c>
      <c r="AA101" s="1">
        <v>1500</v>
      </c>
      <c r="AB101" s="1">
        <v>1400</v>
      </c>
      <c r="AC101" s="1">
        <v>1400</v>
      </c>
      <c r="AD101" s="1"/>
      <c r="AE101" s="1"/>
      <c r="AF101" s="1">
        <v>1200</v>
      </c>
      <c r="AG101" s="1">
        <v>1200</v>
      </c>
      <c r="AH101" s="1">
        <v>1200</v>
      </c>
      <c r="AI101" s="1">
        <v>1200</v>
      </c>
      <c r="AJ101" s="1"/>
      <c r="AK101" s="1"/>
      <c r="AL101" s="1"/>
      <c r="AM101" s="1"/>
      <c r="AN101" s="1"/>
      <c r="AO101" s="71"/>
      <c r="AP101" s="71" t="s">
        <v>9</v>
      </c>
      <c r="AQ101" s="71"/>
      <c r="AS101" s="4" t="str">
        <f>IFERROR(VLOOKUP(Table3[[#This Row],[Station '#]], $AV$3:$AW$141,2,FALSE),"")</f>
        <v/>
      </c>
      <c r="AU101" s="4" t="s">
        <v>698</v>
      </c>
      <c r="AV101" s="4">
        <v>305</v>
      </c>
      <c r="AW101" s="4">
        <v>13400</v>
      </c>
    </row>
    <row r="102" spans="1:49" x14ac:dyDescent="0.3">
      <c r="A102" s="70"/>
      <c r="B102" s="2"/>
      <c r="C102" s="1"/>
      <c r="D102" s="2"/>
      <c r="E102" s="2"/>
      <c r="F102" s="2"/>
      <c r="G102" s="2"/>
      <c r="H102" s="2"/>
      <c r="I102" s="2" t="s">
        <v>9</v>
      </c>
      <c r="J102" s="2" t="s">
        <v>9</v>
      </c>
      <c r="K102" s="2" t="s">
        <v>9</v>
      </c>
      <c r="L102" s="2"/>
      <c r="M102" s="2"/>
      <c r="N102" s="2"/>
      <c r="O102" s="2"/>
      <c r="P102" s="2"/>
      <c r="Q102" s="2"/>
      <c r="R102" s="1"/>
      <c r="S102" s="1" t="s">
        <v>7</v>
      </c>
      <c r="T102" s="1" t="s">
        <v>9</v>
      </c>
      <c r="U102" s="1" t="s">
        <v>7</v>
      </c>
      <c r="V102" s="1" t="s">
        <v>9</v>
      </c>
      <c r="W102" s="1"/>
      <c r="X102" s="1"/>
      <c r="Y102" s="1"/>
      <c r="Z102" s="1"/>
      <c r="AA102" s="1"/>
      <c r="AB102" s="1"/>
      <c r="AC102" s="1"/>
      <c r="AD102" s="1"/>
      <c r="AE102" s="1" t="s">
        <v>9</v>
      </c>
      <c r="AF102" s="1" t="s">
        <v>9</v>
      </c>
      <c r="AG102" s="1"/>
      <c r="AH102" s="1"/>
      <c r="AI102" s="1"/>
      <c r="AJ102" s="1"/>
      <c r="AK102" s="1"/>
      <c r="AL102" s="1"/>
      <c r="AM102" s="1"/>
      <c r="AN102" s="1"/>
      <c r="AO102" s="71"/>
      <c r="AP102" s="71" t="s">
        <v>9</v>
      </c>
      <c r="AQ102" s="71"/>
      <c r="AS102" s="4" t="str">
        <f>IFERROR(VLOOKUP(Table3[[#This Row],[Station '#]], $AV$3:$AW$141,2,FALSE),"")</f>
        <v/>
      </c>
      <c r="AU102" s="4" t="s">
        <v>770</v>
      </c>
      <c r="AV102" s="4">
        <v>308</v>
      </c>
      <c r="AW102" s="4">
        <v>3800</v>
      </c>
    </row>
    <row r="103" spans="1:49" x14ac:dyDescent="0.3">
      <c r="A103" s="70" t="s">
        <v>82</v>
      </c>
      <c r="B103" s="2" t="s">
        <v>83</v>
      </c>
      <c r="C103" s="1">
        <v>58</v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1"/>
      <c r="S103" s="1"/>
      <c r="T103" s="1"/>
      <c r="U103" s="1"/>
      <c r="V103" s="1">
        <v>17100</v>
      </c>
      <c r="W103" s="1">
        <v>18500</v>
      </c>
      <c r="X103" s="1">
        <v>20000</v>
      </c>
      <c r="Y103" s="1">
        <v>19600</v>
      </c>
      <c r="Z103" s="1">
        <v>22200</v>
      </c>
      <c r="AA103" s="1">
        <v>16500</v>
      </c>
      <c r="AB103" s="1">
        <v>16700</v>
      </c>
      <c r="AC103" s="1">
        <v>16600</v>
      </c>
      <c r="AD103" s="1">
        <v>16500</v>
      </c>
      <c r="AE103" s="1">
        <v>22200</v>
      </c>
      <c r="AF103" s="1">
        <v>17100</v>
      </c>
      <c r="AG103" s="1">
        <v>17700</v>
      </c>
      <c r="AH103" s="1">
        <v>16800</v>
      </c>
      <c r="AI103" s="1">
        <v>16700</v>
      </c>
      <c r="AJ103" s="1"/>
      <c r="AK103" s="1"/>
      <c r="AL103" s="1"/>
      <c r="AM103" s="1"/>
      <c r="AN103" s="1"/>
      <c r="AO103" s="71"/>
      <c r="AP103" s="71" t="s">
        <v>9</v>
      </c>
      <c r="AQ103" s="71"/>
      <c r="AS103" s="4" t="str">
        <f>IFERROR(VLOOKUP(Table3[[#This Row],[Station '#]], $AV$3:$AW$141,2,FALSE),"")</f>
        <v/>
      </c>
      <c r="AU103" s="4" t="s">
        <v>771</v>
      </c>
      <c r="AV103" s="4">
        <v>309</v>
      </c>
      <c r="AW103" s="4">
        <v>6000</v>
      </c>
    </row>
    <row r="104" spans="1:49" x14ac:dyDescent="0.3">
      <c r="A104" s="70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1"/>
      <c r="S104" s="1"/>
      <c r="T104" s="1"/>
      <c r="U104" s="1"/>
      <c r="V104" s="1" t="s">
        <v>9</v>
      </c>
      <c r="W104" s="1"/>
      <c r="X104" s="1"/>
      <c r="Y104" s="1"/>
      <c r="Z104" s="1"/>
      <c r="AA104" s="1"/>
      <c r="AB104" s="1"/>
      <c r="AC104" s="1"/>
      <c r="AD104" s="1"/>
      <c r="AE104" s="1" t="s">
        <v>9</v>
      </c>
      <c r="AF104" s="1" t="s">
        <v>9</v>
      </c>
      <c r="AG104" s="1"/>
      <c r="AH104" s="1"/>
      <c r="AI104" s="1"/>
      <c r="AJ104" s="1"/>
      <c r="AK104" s="1"/>
      <c r="AL104" s="1"/>
      <c r="AM104" s="1"/>
      <c r="AN104" s="1"/>
      <c r="AO104" s="71"/>
      <c r="AP104" s="71" t="s">
        <v>9</v>
      </c>
      <c r="AQ104" s="71"/>
      <c r="AS104" s="4" t="str">
        <f>IFERROR(VLOOKUP(Table3[[#This Row],[Station '#]], $AV$3:$AW$141,2,FALSE),"")</f>
        <v/>
      </c>
      <c r="AU104" s="4" t="s">
        <v>723</v>
      </c>
      <c r="AV104" s="4">
        <v>312</v>
      </c>
      <c r="AW104" s="4">
        <v>41100</v>
      </c>
    </row>
    <row r="105" spans="1:49" x14ac:dyDescent="0.3">
      <c r="A105" s="70" t="s">
        <v>84</v>
      </c>
      <c r="B105" s="2" t="s">
        <v>48</v>
      </c>
      <c r="C105" s="1">
        <v>495</v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>
        <v>2300</v>
      </c>
      <c r="Q105" s="2">
        <v>2200</v>
      </c>
      <c r="R105" s="1">
        <v>2600</v>
      </c>
      <c r="S105" s="1">
        <v>2500</v>
      </c>
      <c r="T105" s="1">
        <v>3400</v>
      </c>
      <c r="U105" s="1" t="s">
        <v>22</v>
      </c>
      <c r="V105" s="1">
        <v>9500</v>
      </c>
      <c r="W105" s="1">
        <v>8000</v>
      </c>
      <c r="X105" s="1">
        <v>7100</v>
      </c>
      <c r="Y105" s="1">
        <v>6000</v>
      </c>
      <c r="Z105" s="1">
        <v>9300</v>
      </c>
      <c r="AA105" s="1"/>
      <c r="AB105" s="1"/>
      <c r="AC105" s="1"/>
      <c r="AD105" s="1">
        <v>7800</v>
      </c>
      <c r="AE105" s="1" t="s">
        <v>9</v>
      </c>
      <c r="AF105" s="1">
        <v>7600</v>
      </c>
      <c r="AG105" s="1"/>
      <c r="AH105" s="1">
        <v>9200</v>
      </c>
      <c r="AI105" s="1"/>
      <c r="AJ105" s="1">
        <v>10600</v>
      </c>
      <c r="AK105" s="1"/>
      <c r="AL105" s="1">
        <v>9600</v>
      </c>
      <c r="AM105" s="1"/>
      <c r="AN105" s="1">
        <v>8500</v>
      </c>
      <c r="AO105" s="71"/>
      <c r="AP105" s="71" t="s">
        <v>9</v>
      </c>
      <c r="AQ105" s="71"/>
      <c r="AS105" s="4" t="str">
        <f>IFERROR(VLOOKUP(Table3[[#This Row],[Station '#]], $AV$3:$AW$141,2,FALSE),"")</f>
        <v/>
      </c>
      <c r="AU105" s="4" t="s">
        <v>772</v>
      </c>
      <c r="AV105" s="4">
        <v>315</v>
      </c>
      <c r="AW105" s="4">
        <v>10100</v>
      </c>
    </row>
    <row r="106" spans="1:49" x14ac:dyDescent="0.3">
      <c r="A106" s="70" t="s">
        <v>84</v>
      </c>
      <c r="B106" s="2" t="s">
        <v>16</v>
      </c>
      <c r="C106" s="1">
        <v>490</v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1"/>
      <c r="S106" s="1"/>
      <c r="T106" s="1"/>
      <c r="U106" s="1"/>
      <c r="V106" s="1"/>
      <c r="W106" s="1">
        <v>14100</v>
      </c>
      <c r="X106" s="1">
        <v>12100</v>
      </c>
      <c r="Y106" s="1">
        <v>15100</v>
      </c>
      <c r="Z106" s="1">
        <v>15500</v>
      </c>
      <c r="AA106" s="1">
        <v>12600</v>
      </c>
      <c r="AB106" s="1">
        <v>9900</v>
      </c>
      <c r="AC106" s="1">
        <v>10700</v>
      </c>
      <c r="AD106" s="1">
        <v>9900</v>
      </c>
      <c r="AE106" s="1" t="s">
        <v>9</v>
      </c>
      <c r="AF106" s="1">
        <v>12200</v>
      </c>
      <c r="AG106" s="1"/>
      <c r="AH106" s="1">
        <v>12200</v>
      </c>
      <c r="AI106" s="1"/>
      <c r="AJ106" s="1">
        <v>15700</v>
      </c>
      <c r="AK106" s="1"/>
      <c r="AL106" s="1"/>
      <c r="AM106" s="1"/>
      <c r="AN106" s="1">
        <v>12000</v>
      </c>
      <c r="AO106" s="71"/>
      <c r="AP106" s="71" t="s">
        <v>9</v>
      </c>
      <c r="AQ106" s="71"/>
      <c r="AS106" s="4" t="str">
        <f>IFERROR(VLOOKUP(Table3[[#This Row],[Station '#]], $AV$3:$AW$141,2,FALSE),"")</f>
        <v/>
      </c>
      <c r="AU106" s="4" t="s">
        <v>772</v>
      </c>
      <c r="AV106" s="4">
        <v>316</v>
      </c>
      <c r="AW106" s="4">
        <v>12100</v>
      </c>
    </row>
    <row r="107" spans="1:49" ht="15" customHeight="1" x14ac:dyDescent="0.3">
      <c r="A107" s="70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1"/>
      <c r="S107" s="1" t="s">
        <v>7</v>
      </c>
      <c r="T107" s="1" t="s">
        <v>9</v>
      </c>
      <c r="U107" s="1" t="s">
        <v>7</v>
      </c>
      <c r="V107" s="1" t="s">
        <v>9</v>
      </c>
      <c r="W107" s="1"/>
      <c r="X107" s="1"/>
      <c r="Y107" s="1"/>
      <c r="Z107" s="1"/>
      <c r="AA107" s="1"/>
      <c r="AB107" s="1"/>
      <c r="AC107" s="1"/>
      <c r="AD107" s="1"/>
      <c r="AE107" s="1" t="s">
        <v>9</v>
      </c>
      <c r="AF107" s="1" t="s">
        <v>9</v>
      </c>
      <c r="AG107" s="1"/>
      <c r="AH107" s="1"/>
      <c r="AI107" s="1"/>
      <c r="AJ107" s="1"/>
      <c r="AK107" s="1"/>
      <c r="AL107" s="1"/>
      <c r="AM107" s="1"/>
      <c r="AN107" s="1"/>
      <c r="AO107" s="71"/>
      <c r="AP107" s="71" t="s">
        <v>9</v>
      </c>
      <c r="AQ107" s="71"/>
      <c r="AS107" s="4" t="str">
        <f>IFERROR(VLOOKUP(Table3[[#This Row],[Station '#]], $AV$3:$AW$141,2,FALSE),"")</f>
        <v/>
      </c>
      <c r="AU107" s="4" t="s">
        <v>773</v>
      </c>
      <c r="AV107" s="4">
        <v>340</v>
      </c>
      <c r="AW107" s="4">
        <v>3500</v>
      </c>
    </row>
    <row r="108" spans="1:49" ht="16.5" customHeight="1" x14ac:dyDescent="0.3">
      <c r="A108" s="70" t="s">
        <v>85</v>
      </c>
      <c r="B108" s="2" t="s">
        <v>11</v>
      </c>
      <c r="C108" s="1">
        <v>473</v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>
        <v>500</v>
      </c>
      <c r="Q108" s="2">
        <v>500</v>
      </c>
      <c r="R108" s="1">
        <v>500</v>
      </c>
      <c r="S108" s="1">
        <v>500</v>
      </c>
      <c r="T108" s="1">
        <v>500</v>
      </c>
      <c r="U108" s="1">
        <v>600</v>
      </c>
      <c r="V108" s="1">
        <v>700</v>
      </c>
      <c r="W108" s="1">
        <v>1000</v>
      </c>
      <c r="X108" s="1">
        <v>2000</v>
      </c>
      <c r="Y108" s="1">
        <v>2400</v>
      </c>
      <c r="Z108" s="1">
        <v>2200</v>
      </c>
      <c r="AA108" s="1">
        <v>1900</v>
      </c>
      <c r="AB108" s="1">
        <v>1500</v>
      </c>
      <c r="AC108" s="1">
        <v>1800</v>
      </c>
      <c r="AD108" s="1"/>
      <c r="AE108" s="1" t="s">
        <v>9</v>
      </c>
      <c r="AF108" s="1" t="s">
        <v>9</v>
      </c>
      <c r="AG108" s="1"/>
      <c r="AH108" s="1"/>
      <c r="AI108" s="1"/>
      <c r="AJ108" s="1"/>
      <c r="AK108" s="1"/>
      <c r="AL108" s="1"/>
      <c r="AM108" s="1"/>
      <c r="AN108" s="1"/>
      <c r="AO108" s="71"/>
      <c r="AP108" s="71">
        <v>3700</v>
      </c>
      <c r="AQ108" s="71"/>
      <c r="AS108" s="4">
        <f>IFERROR(VLOOKUP(Table3[[#This Row],[Station '#]], $AV$3:$AW$141,2,FALSE),"")</f>
        <v>3700</v>
      </c>
      <c r="AU108" s="4" t="s">
        <v>773</v>
      </c>
      <c r="AV108" s="4">
        <v>341</v>
      </c>
      <c r="AW108" s="4">
        <v>4200</v>
      </c>
    </row>
    <row r="109" spans="1:49" ht="16.5" customHeight="1" x14ac:dyDescent="0.3">
      <c r="A109" s="70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1"/>
      <c r="S109" s="1" t="s">
        <v>7</v>
      </c>
      <c r="T109" s="1" t="s">
        <v>9</v>
      </c>
      <c r="U109" s="1" t="s">
        <v>7</v>
      </c>
      <c r="V109" s="1" t="s">
        <v>9</v>
      </c>
      <c r="W109" s="1"/>
      <c r="X109" s="1"/>
      <c r="Y109" s="1"/>
      <c r="Z109" s="1"/>
      <c r="AA109" s="1"/>
      <c r="AB109" s="1"/>
      <c r="AC109" s="1"/>
      <c r="AD109" s="1"/>
      <c r="AE109" s="1" t="s">
        <v>9</v>
      </c>
      <c r="AF109" s="1" t="s">
        <v>9</v>
      </c>
      <c r="AG109" s="1"/>
      <c r="AH109" s="1"/>
      <c r="AI109" s="1"/>
      <c r="AJ109" s="1"/>
      <c r="AK109" s="1"/>
      <c r="AL109" s="1"/>
      <c r="AM109" s="1"/>
      <c r="AN109" s="1"/>
      <c r="AO109" s="71"/>
      <c r="AP109" s="71" t="s">
        <v>9</v>
      </c>
      <c r="AQ109" s="71"/>
      <c r="AS109" s="4" t="str">
        <f>IFERROR(VLOOKUP(Table3[[#This Row],[Station '#]], $AV$3:$AW$141,2,FALSE),"")</f>
        <v/>
      </c>
      <c r="AU109" s="4" t="s">
        <v>774</v>
      </c>
      <c r="AV109" s="4">
        <v>344</v>
      </c>
      <c r="AW109" s="4">
        <v>2800</v>
      </c>
    </row>
    <row r="110" spans="1:49" ht="16.5" hidden="1" customHeight="1" x14ac:dyDescent="0.3">
      <c r="A110" s="70" t="s">
        <v>86</v>
      </c>
      <c r="B110" s="2" t="s">
        <v>16</v>
      </c>
      <c r="C110" s="1">
        <v>464</v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>
        <v>4100</v>
      </c>
      <c r="Q110" s="2">
        <v>4400</v>
      </c>
      <c r="R110" s="1">
        <v>6400</v>
      </c>
      <c r="S110" s="1">
        <v>5200</v>
      </c>
      <c r="T110" s="1">
        <v>6700</v>
      </c>
      <c r="U110" s="1">
        <v>6000</v>
      </c>
      <c r="V110" s="1">
        <v>6400</v>
      </c>
      <c r="W110" s="1">
        <v>7700</v>
      </c>
      <c r="X110" s="1">
        <v>6800</v>
      </c>
      <c r="Y110" s="1">
        <v>6900</v>
      </c>
      <c r="Z110" s="1">
        <v>5700</v>
      </c>
      <c r="AA110" s="1">
        <v>5900</v>
      </c>
      <c r="AB110" s="1">
        <v>5500</v>
      </c>
      <c r="AC110" s="1">
        <v>4700</v>
      </c>
      <c r="AD110" s="1"/>
      <c r="AE110" s="1" t="s">
        <v>9</v>
      </c>
      <c r="AF110" s="1" t="s">
        <v>9</v>
      </c>
      <c r="AG110" s="1"/>
      <c r="AH110" s="1"/>
      <c r="AI110" s="1"/>
      <c r="AJ110" s="1"/>
      <c r="AK110" s="1"/>
      <c r="AL110" s="1"/>
      <c r="AM110" s="1"/>
      <c r="AN110" s="1"/>
      <c r="AO110" s="71"/>
      <c r="AP110" s="71" t="s">
        <v>9</v>
      </c>
      <c r="AQ110" s="71"/>
      <c r="AS110" s="4" t="str">
        <f>IFERROR(VLOOKUP(Table3[[#This Row],[Station '#]], $AV$3:$AW$141,2,FALSE),"")</f>
        <v/>
      </c>
      <c r="AU110" s="4" t="s">
        <v>775</v>
      </c>
      <c r="AV110" s="4">
        <v>347</v>
      </c>
      <c r="AW110" s="4">
        <v>2000</v>
      </c>
    </row>
    <row r="111" spans="1:49" ht="16.5" hidden="1" customHeight="1" x14ac:dyDescent="0.3">
      <c r="A111" s="70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 t="s">
        <v>9</v>
      </c>
      <c r="AF111" s="1" t="s">
        <v>9</v>
      </c>
      <c r="AG111" s="1"/>
      <c r="AH111" s="1"/>
      <c r="AI111" s="1"/>
      <c r="AJ111" s="1"/>
      <c r="AK111" s="1"/>
      <c r="AL111" s="1"/>
      <c r="AM111" s="1"/>
      <c r="AN111" s="1"/>
      <c r="AO111" s="71"/>
      <c r="AP111" s="71" t="s">
        <v>9</v>
      </c>
      <c r="AQ111" s="71"/>
      <c r="AS111" s="4" t="str">
        <f>IFERROR(VLOOKUP(Table3[[#This Row],[Station '#]], $AV$3:$AW$141,2,FALSE),"")</f>
        <v/>
      </c>
      <c r="AU111" s="4" t="s">
        <v>775</v>
      </c>
      <c r="AV111" s="4">
        <v>348</v>
      </c>
      <c r="AW111" s="4">
        <v>4500</v>
      </c>
    </row>
    <row r="112" spans="1:49" ht="16.5" hidden="1" customHeight="1" x14ac:dyDescent="0.3">
      <c r="A112" s="70" t="s">
        <v>87</v>
      </c>
      <c r="B112" s="2" t="s">
        <v>88</v>
      </c>
      <c r="C112" s="1">
        <v>236</v>
      </c>
      <c r="D112" s="2">
        <v>31400</v>
      </c>
      <c r="E112" s="2">
        <v>32500</v>
      </c>
      <c r="F112" s="2">
        <v>32400</v>
      </c>
      <c r="G112" s="2">
        <v>25800</v>
      </c>
      <c r="H112" s="2" t="s">
        <v>7</v>
      </c>
      <c r="I112" s="2">
        <v>33500</v>
      </c>
      <c r="J112" s="2">
        <v>40500</v>
      </c>
      <c r="K112" s="2">
        <v>39600</v>
      </c>
      <c r="L112" s="2">
        <v>48700</v>
      </c>
      <c r="M112" s="2">
        <v>39900</v>
      </c>
      <c r="N112" s="2">
        <v>39000</v>
      </c>
      <c r="O112" s="2">
        <v>35500</v>
      </c>
      <c r="P112" s="2">
        <v>39200</v>
      </c>
      <c r="Q112" s="2">
        <v>29400</v>
      </c>
      <c r="R112" s="1">
        <v>30000</v>
      </c>
      <c r="S112" s="1">
        <v>31300</v>
      </c>
      <c r="T112" s="1">
        <v>31100</v>
      </c>
      <c r="U112" s="1">
        <v>32800</v>
      </c>
      <c r="V112" s="1">
        <v>34700</v>
      </c>
      <c r="W112" s="1">
        <v>38000</v>
      </c>
      <c r="X112" s="1">
        <v>39400</v>
      </c>
      <c r="Y112" s="1">
        <v>38000</v>
      </c>
      <c r="Z112" s="1">
        <v>36200</v>
      </c>
      <c r="AA112" s="1">
        <v>32500</v>
      </c>
      <c r="AB112" s="1">
        <v>31100</v>
      </c>
      <c r="AC112" s="1">
        <v>32900</v>
      </c>
      <c r="AD112" s="1"/>
      <c r="AE112" s="1" t="s">
        <v>9</v>
      </c>
      <c r="AF112" s="1" t="s">
        <v>9</v>
      </c>
      <c r="AG112" s="1"/>
      <c r="AH112" s="1"/>
      <c r="AI112" s="1"/>
      <c r="AJ112" s="1"/>
      <c r="AK112" s="1"/>
      <c r="AL112" s="1"/>
      <c r="AM112" s="1"/>
      <c r="AN112" s="1"/>
      <c r="AO112" s="71"/>
      <c r="AP112" s="71" t="s">
        <v>9</v>
      </c>
      <c r="AQ112" s="71"/>
      <c r="AS112" s="4" t="str">
        <f>IFERROR(VLOOKUP(Table3[[#This Row],[Station '#]], $AV$3:$AW$141,2,FALSE),"")</f>
        <v/>
      </c>
      <c r="AU112" s="4" t="s">
        <v>724</v>
      </c>
      <c r="AV112" s="4">
        <v>367</v>
      </c>
      <c r="AW112" s="4">
        <v>5400</v>
      </c>
    </row>
    <row r="113" spans="1:49" x14ac:dyDescent="0.3">
      <c r="A113" s="70" t="s">
        <v>87</v>
      </c>
      <c r="B113" s="2" t="s">
        <v>108</v>
      </c>
      <c r="C113" s="1">
        <v>83</v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>
        <v>38000</v>
      </c>
      <c r="AI113" s="1">
        <v>40900</v>
      </c>
      <c r="AJ113" s="1"/>
      <c r="AK113" s="1"/>
      <c r="AL113" s="1"/>
      <c r="AM113" s="1"/>
      <c r="AN113" s="1"/>
      <c r="AO113" s="71"/>
      <c r="AP113" s="71" t="s">
        <v>9</v>
      </c>
      <c r="AQ113" s="71"/>
      <c r="AS113" s="4" t="str">
        <f>IFERROR(VLOOKUP(Table3[[#This Row],[Station '#]], $AV$3:$AW$141,2,FALSE),"")</f>
        <v/>
      </c>
      <c r="AU113" s="4" t="s">
        <v>724</v>
      </c>
      <c r="AV113" s="4">
        <v>368</v>
      </c>
      <c r="AW113" s="4">
        <v>6400</v>
      </c>
    </row>
    <row r="114" spans="1:49" ht="16.5" hidden="1" customHeight="1" x14ac:dyDescent="0.3">
      <c r="A114" s="70"/>
      <c r="B114" s="2" t="s">
        <v>89</v>
      </c>
      <c r="C114" s="1"/>
      <c r="D114" s="2">
        <v>28300</v>
      </c>
      <c r="E114" s="2">
        <v>34900</v>
      </c>
      <c r="F114" s="2">
        <v>33700</v>
      </c>
      <c r="G114" s="2">
        <v>26200</v>
      </c>
      <c r="H114" s="2" t="s">
        <v>7</v>
      </c>
      <c r="I114" s="2">
        <v>38600</v>
      </c>
      <c r="J114" s="2">
        <v>47500</v>
      </c>
      <c r="K114" s="2">
        <v>45200</v>
      </c>
      <c r="L114" s="2">
        <v>55500</v>
      </c>
      <c r="M114" s="2">
        <v>43400</v>
      </c>
      <c r="N114" s="2">
        <v>44200</v>
      </c>
      <c r="O114" s="2"/>
      <c r="P114" s="2"/>
      <c r="Q114" s="2"/>
      <c r="R114" s="1"/>
      <c r="S114" s="1" t="s">
        <v>7</v>
      </c>
      <c r="T114" s="1" t="s">
        <v>9</v>
      </c>
      <c r="U114" s="1" t="s">
        <v>7</v>
      </c>
      <c r="V114" s="1" t="s">
        <v>9</v>
      </c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 t="e">
        <v>#N/A</v>
      </c>
      <c r="AJ114" s="1"/>
      <c r="AK114" s="1"/>
      <c r="AL114" s="1" t="e">
        <v>#N/A</v>
      </c>
      <c r="AM114" s="1"/>
      <c r="AN114" s="1"/>
      <c r="AO114" s="71"/>
      <c r="AP114" s="71" t="s">
        <v>9</v>
      </c>
      <c r="AQ114" s="71"/>
      <c r="AS114" s="4" t="str">
        <f>IFERROR(VLOOKUP(Table3[[#This Row],[Station '#]], $AV$3:$AW$141,2,FALSE),"")</f>
        <v/>
      </c>
      <c r="AU114" s="4" t="s">
        <v>776</v>
      </c>
      <c r="AV114" s="4">
        <v>373</v>
      </c>
      <c r="AW114" s="4">
        <v>20500</v>
      </c>
    </row>
    <row r="115" spans="1:49" x14ac:dyDescent="0.3">
      <c r="A115" s="70" t="s">
        <v>87</v>
      </c>
      <c r="B115" s="2" t="s">
        <v>89</v>
      </c>
      <c r="C115" s="1">
        <v>43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>
        <v>45500</v>
      </c>
      <c r="P115" s="2">
        <v>42900</v>
      </c>
      <c r="Q115" s="2">
        <v>35200</v>
      </c>
      <c r="R115" s="1">
        <v>42000</v>
      </c>
      <c r="S115" s="1">
        <v>36700</v>
      </c>
      <c r="T115" s="1">
        <v>38600</v>
      </c>
      <c r="U115" s="1">
        <v>39600</v>
      </c>
      <c r="V115" s="1">
        <v>39400</v>
      </c>
      <c r="W115" s="1">
        <v>39500</v>
      </c>
      <c r="X115" s="1">
        <v>40000</v>
      </c>
      <c r="Y115" s="1">
        <v>40500</v>
      </c>
      <c r="Z115" s="1">
        <v>37900</v>
      </c>
      <c r="AA115" s="1">
        <v>31400</v>
      </c>
      <c r="AB115" s="1">
        <v>32700</v>
      </c>
      <c r="AC115" s="1">
        <v>31600</v>
      </c>
      <c r="AD115" s="1">
        <v>30400</v>
      </c>
      <c r="AE115" s="1">
        <v>30400</v>
      </c>
      <c r="AF115" s="1">
        <v>31700</v>
      </c>
      <c r="AG115" s="1">
        <v>32300</v>
      </c>
      <c r="AH115" s="1">
        <v>36100</v>
      </c>
      <c r="AI115" s="1">
        <v>37600</v>
      </c>
      <c r="AJ115" s="1">
        <v>37100</v>
      </c>
      <c r="AK115" s="1">
        <v>37200</v>
      </c>
      <c r="AL115" s="1">
        <v>37500</v>
      </c>
      <c r="AM115" s="1"/>
      <c r="AN115" s="1"/>
      <c r="AO115" s="71">
        <v>37300</v>
      </c>
      <c r="AP115" s="71">
        <v>37000</v>
      </c>
      <c r="AQ115" s="71"/>
      <c r="AS115" s="4">
        <f>IFERROR(VLOOKUP(Table3[[#This Row],[Station '#]], $AV$3:$AW$141,2,FALSE),"")</f>
        <v>37000</v>
      </c>
      <c r="AU115" s="4" t="s">
        <v>777</v>
      </c>
      <c r="AV115" s="4">
        <v>389</v>
      </c>
      <c r="AW115" s="4">
        <v>9600</v>
      </c>
    </row>
    <row r="116" spans="1:49" ht="16.5" hidden="1" customHeight="1" x14ac:dyDescent="0.3">
      <c r="A116" s="70" t="s">
        <v>87</v>
      </c>
      <c r="B116" s="2" t="s">
        <v>90</v>
      </c>
      <c r="C116" s="1">
        <v>238</v>
      </c>
      <c r="D116" s="2">
        <v>35200</v>
      </c>
      <c r="E116" s="2">
        <v>39100</v>
      </c>
      <c r="F116" s="2">
        <v>39500</v>
      </c>
      <c r="G116" s="2">
        <v>26900</v>
      </c>
      <c r="H116" s="2" t="s">
        <v>7</v>
      </c>
      <c r="I116" s="2">
        <v>45400</v>
      </c>
      <c r="J116" s="2">
        <v>51500</v>
      </c>
      <c r="K116" s="2">
        <v>54100</v>
      </c>
      <c r="L116" s="2">
        <v>52200</v>
      </c>
      <c r="M116" s="2">
        <v>43900</v>
      </c>
      <c r="N116" s="2">
        <v>47100</v>
      </c>
      <c r="O116" s="2">
        <v>44200</v>
      </c>
      <c r="P116" s="2">
        <v>46100</v>
      </c>
      <c r="Q116" s="2">
        <v>37400</v>
      </c>
      <c r="R116" s="1">
        <v>42200</v>
      </c>
      <c r="S116" s="1">
        <v>38900</v>
      </c>
      <c r="T116" s="1">
        <v>40100</v>
      </c>
      <c r="U116" s="1">
        <v>36700</v>
      </c>
      <c r="V116" s="1">
        <v>43600</v>
      </c>
      <c r="W116" s="1">
        <v>51300</v>
      </c>
      <c r="X116" s="1">
        <v>48900</v>
      </c>
      <c r="Y116" s="1">
        <v>50000</v>
      </c>
      <c r="Z116" s="1">
        <v>47500</v>
      </c>
      <c r="AA116" s="1">
        <v>42600</v>
      </c>
      <c r="AB116" s="1"/>
      <c r="AC116" s="1"/>
      <c r="AD116" s="1"/>
      <c r="AE116" s="1" t="s">
        <v>9</v>
      </c>
      <c r="AF116" s="1" t="s">
        <v>9</v>
      </c>
      <c r="AG116" s="1"/>
      <c r="AH116" s="1"/>
      <c r="AI116" s="1"/>
      <c r="AJ116" s="1"/>
      <c r="AK116" s="1"/>
      <c r="AL116" s="1"/>
      <c r="AM116" s="1" t="e">
        <v>#N/A</v>
      </c>
      <c r="AN116" s="1"/>
      <c r="AO116" s="71"/>
      <c r="AP116" s="71" t="s">
        <v>9</v>
      </c>
      <c r="AQ116" s="71"/>
      <c r="AS116" s="4" t="str">
        <f>IFERROR(VLOOKUP(Table3[[#This Row],[Station '#]], $AV$3:$AW$141,2,FALSE),"")</f>
        <v/>
      </c>
      <c r="AU116" s="4" t="s">
        <v>725</v>
      </c>
      <c r="AV116" s="4">
        <v>399</v>
      </c>
      <c r="AW116" s="4">
        <v>9700</v>
      </c>
    </row>
    <row r="117" spans="1:49" x14ac:dyDescent="0.3">
      <c r="A117" s="70" t="s">
        <v>87</v>
      </c>
      <c r="B117" s="2" t="s">
        <v>449</v>
      </c>
      <c r="C117" s="1">
        <v>87</v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>
        <v>33500</v>
      </c>
      <c r="AI117" s="1">
        <v>33300</v>
      </c>
      <c r="AJ117" s="1"/>
      <c r="AK117" s="1"/>
      <c r="AL117" s="1">
        <v>32200</v>
      </c>
      <c r="AM117" s="1">
        <v>28900</v>
      </c>
      <c r="AN117" s="1"/>
      <c r="AO117" s="71">
        <v>32300</v>
      </c>
      <c r="AP117" s="71">
        <v>33900</v>
      </c>
      <c r="AQ117" s="71"/>
      <c r="AS117" s="4">
        <f>IFERROR(VLOOKUP(Table3[[#This Row],[Station '#]], $AV$3:$AW$141,2,FALSE),"")</f>
        <v>33900</v>
      </c>
      <c r="AU117" s="4" t="s">
        <v>725</v>
      </c>
      <c r="AV117" s="4">
        <v>400</v>
      </c>
      <c r="AW117" s="4">
        <v>9900</v>
      </c>
    </row>
    <row r="118" spans="1:49" x14ac:dyDescent="0.3">
      <c r="A118" s="70" t="s">
        <v>87</v>
      </c>
      <c r="B118" s="2" t="s">
        <v>91</v>
      </c>
      <c r="C118" s="1">
        <v>237</v>
      </c>
      <c r="D118" s="2">
        <v>27700</v>
      </c>
      <c r="E118" s="2">
        <v>30600</v>
      </c>
      <c r="F118" s="2">
        <v>33500</v>
      </c>
      <c r="G118" s="2">
        <v>25900</v>
      </c>
      <c r="H118" s="2" t="s">
        <v>7</v>
      </c>
      <c r="I118" s="2">
        <v>30700</v>
      </c>
      <c r="J118" s="2">
        <v>34900</v>
      </c>
      <c r="K118" s="2">
        <v>33400</v>
      </c>
      <c r="L118" s="2">
        <v>36700</v>
      </c>
      <c r="M118" s="2">
        <v>34700</v>
      </c>
      <c r="N118" s="2">
        <v>38700</v>
      </c>
      <c r="O118" s="2">
        <v>32600</v>
      </c>
      <c r="P118" s="2">
        <v>33700</v>
      </c>
      <c r="Q118" s="2">
        <v>30400</v>
      </c>
      <c r="R118" s="1">
        <v>29200</v>
      </c>
      <c r="S118" s="1">
        <v>25700</v>
      </c>
      <c r="T118" s="1">
        <v>31700</v>
      </c>
      <c r="U118" s="1">
        <v>31600</v>
      </c>
      <c r="V118" s="1">
        <v>32600</v>
      </c>
      <c r="W118" s="1">
        <v>36100</v>
      </c>
      <c r="X118" s="1">
        <v>36900</v>
      </c>
      <c r="Y118" s="1">
        <v>36500</v>
      </c>
      <c r="Z118" s="1">
        <v>33200</v>
      </c>
      <c r="AA118" s="1">
        <v>25500</v>
      </c>
      <c r="AB118" s="1">
        <v>29700</v>
      </c>
      <c r="AC118" s="1">
        <v>28700</v>
      </c>
      <c r="AD118" s="1"/>
      <c r="AE118" s="1" t="s">
        <v>9</v>
      </c>
      <c r="AF118" s="1" t="s">
        <v>9</v>
      </c>
      <c r="AG118" s="1">
        <v>26900</v>
      </c>
      <c r="AH118" s="1"/>
      <c r="AI118" s="1"/>
      <c r="AJ118" s="1"/>
      <c r="AK118" s="1"/>
      <c r="AL118" s="1"/>
      <c r="AM118" s="1"/>
      <c r="AN118" s="1"/>
      <c r="AO118" s="71"/>
      <c r="AP118" s="71" t="s">
        <v>9</v>
      </c>
      <c r="AQ118" s="71"/>
      <c r="AS118" s="4" t="str">
        <f>IFERROR(VLOOKUP(Table3[[#This Row],[Station '#]], $AV$3:$AW$141,2,FALSE),"")</f>
        <v/>
      </c>
      <c r="AU118" s="4" t="s">
        <v>726</v>
      </c>
      <c r="AV118" s="4">
        <v>406</v>
      </c>
      <c r="AW118" s="4">
        <v>10600</v>
      </c>
    </row>
    <row r="119" spans="1:49" x14ac:dyDescent="0.3">
      <c r="A119" s="70"/>
      <c r="B119" s="2"/>
      <c r="C119" s="1"/>
      <c r="D119" s="2"/>
      <c r="E119" s="2"/>
      <c r="F119" s="2"/>
      <c r="G119" s="2"/>
      <c r="H119" s="2"/>
      <c r="I119" s="2" t="s">
        <v>9</v>
      </c>
      <c r="J119" s="2" t="s">
        <v>9</v>
      </c>
      <c r="K119" s="2" t="s">
        <v>9</v>
      </c>
      <c r="L119" s="2"/>
      <c r="M119" s="2"/>
      <c r="N119" s="2"/>
      <c r="O119" s="2"/>
      <c r="P119" s="2"/>
      <c r="Q119" s="2"/>
      <c r="R119" s="1"/>
      <c r="S119" s="1" t="s">
        <v>7</v>
      </c>
      <c r="T119" s="1" t="s">
        <v>9</v>
      </c>
      <c r="U119" s="1" t="s">
        <v>7</v>
      </c>
      <c r="V119" s="1" t="s">
        <v>9</v>
      </c>
      <c r="W119" s="1"/>
      <c r="X119" s="1"/>
      <c r="Y119" s="1"/>
      <c r="Z119" s="1"/>
      <c r="AA119" s="1"/>
      <c r="AB119" s="1"/>
      <c r="AC119" s="1"/>
      <c r="AD119" s="1"/>
      <c r="AE119" s="1" t="s">
        <v>9</v>
      </c>
      <c r="AF119" s="1" t="s">
        <v>9</v>
      </c>
      <c r="AG119" s="1"/>
      <c r="AH119" s="1"/>
      <c r="AI119" s="1"/>
      <c r="AJ119" s="1"/>
      <c r="AK119" s="1"/>
      <c r="AL119" s="1"/>
      <c r="AM119" s="1"/>
      <c r="AN119" s="1"/>
      <c r="AO119" s="71"/>
      <c r="AP119" s="71" t="s">
        <v>9</v>
      </c>
      <c r="AQ119" s="71"/>
      <c r="AS119" s="4" t="str">
        <f>IFERROR(VLOOKUP(Table3[[#This Row],[Station '#]], $AV$3:$AW$141,2,FALSE),"")</f>
        <v/>
      </c>
      <c r="AU119" s="4" t="s">
        <v>726</v>
      </c>
      <c r="AV119" s="4">
        <v>412</v>
      </c>
      <c r="AW119" s="4">
        <v>14400</v>
      </c>
    </row>
    <row r="120" spans="1:49" ht="16.5" hidden="1" customHeight="1" x14ac:dyDescent="0.3">
      <c r="A120" s="70" t="s">
        <v>92</v>
      </c>
      <c r="B120" s="2" t="s">
        <v>88</v>
      </c>
      <c r="C120" s="1">
        <v>243</v>
      </c>
      <c r="D120" s="2">
        <v>19100</v>
      </c>
      <c r="E120" s="2">
        <v>21700</v>
      </c>
      <c r="F120" s="2" t="s">
        <v>7</v>
      </c>
      <c r="G120" s="2">
        <v>21100</v>
      </c>
      <c r="H120" s="2">
        <v>18400</v>
      </c>
      <c r="I120" s="2">
        <v>20800</v>
      </c>
      <c r="J120" s="2">
        <v>19800</v>
      </c>
      <c r="K120" s="2">
        <v>17500</v>
      </c>
      <c r="L120" s="2">
        <v>18600</v>
      </c>
      <c r="M120" s="2">
        <v>17200</v>
      </c>
      <c r="N120" s="2">
        <v>18200</v>
      </c>
      <c r="O120" s="2"/>
      <c r="P120" s="2"/>
      <c r="Q120" s="2">
        <v>39900</v>
      </c>
      <c r="R120" s="1">
        <v>46700</v>
      </c>
      <c r="S120" s="1">
        <v>44500</v>
      </c>
      <c r="T120" s="1">
        <v>48900</v>
      </c>
      <c r="U120" s="1">
        <v>51600</v>
      </c>
      <c r="V120" s="1">
        <v>52300</v>
      </c>
      <c r="W120" s="1">
        <v>60000</v>
      </c>
      <c r="X120" s="1">
        <v>63200</v>
      </c>
      <c r="Y120" s="1">
        <v>61400</v>
      </c>
      <c r="Z120" s="1">
        <v>58800</v>
      </c>
      <c r="AA120" s="1">
        <v>57400</v>
      </c>
      <c r="AB120" s="1">
        <v>49300</v>
      </c>
      <c r="AC120" s="1">
        <v>49600</v>
      </c>
      <c r="AD120" s="1"/>
      <c r="AE120" s="1" t="s">
        <v>9</v>
      </c>
      <c r="AF120" s="1" t="s">
        <v>9</v>
      </c>
      <c r="AG120" s="1"/>
      <c r="AH120" s="1"/>
      <c r="AI120" s="1"/>
      <c r="AJ120" s="1"/>
      <c r="AK120" s="1"/>
      <c r="AL120" s="1"/>
      <c r="AM120" s="1"/>
      <c r="AN120" s="1"/>
      <c r="AO120" s="71"/>
      <c r="AP120" s="71" t="s">
        <v>9</v>
      </c>
      <c r="AQ120" s="71"/>
      <c r="AS120" s="4" t="str">
        <f>IFERROR(VLOOKUP(Table3[[#This Row],[Station '#]], $AV$3:$AW$141,2,FALSE),"")</f>
        <v/>
      </c>
      <c r="AU120" s="4" t="s">
        <v>726</v>
      </c>
      <c r="AV120" s="4">
        <v>413</v>
      </c>
      <c r="AW120" s="4">
        <v>5400</v>
      </c>
    </row>
    <row r="121" spans="1:49" ht="15.75" customHeight="1" x14ac:dyDescent="0.3">
      <c r="A121" s="70" t="s">
        <v>92</v>
      </c>
      <c r="B121" s="2" t="s">
        <v>46</v>
      </c>
      <c r="C121" s="1">
        <v>14</v>
      </c>
      <c r="D121" s="2"/>
      <c r="E121" s="2"/>
      <c r="F121" s="2"/>
      <c r="G121" s="2"/>
      <c r="H121" s="2"/>
      <c r="I121" s="2">
        <v>30300</v>
      </c>
      <c r="J121" s="2">
        <v>30000</v>
      </c>
      <c r="K121" s="2">
        <v>29500</v>
      </c>
      <c r="L121" s="2">
        <v>26900</v>
      </c>
      <c r="M121" s="2">
        <v>33200</v>
      </c>
      <c r="N121" s="2">
        <v>30100</v>
      </c>
      <c r="O121" s="2">
        <v>29100</v>
      </c>
      <c r="P121" s="2">
        <v>19500</v>
      </c>
      <c r="Q121" s="2">
        <v>41900</v>
      </c>
      <c r="R121" s="1">
        <v>45400</v>
      </c>
      <c r="S121" s="1">
        <v>47500</v>
      </c>
      <c r="T121" s="1">
        <v>48500</v>
      </c>
      <c r="U121" s="1">
        <v>50900</v>
      </c>
      <c r="V121" s="1">
        <v>53900</v>
      </c>
      <c r="W121" s="1">
        <v>58600</v>
      </c>
      <c r="X121" s="1">
        <v>59800</v>
      </c>
      <c r="Y121" s="1">
        <v>60400</v>
      </c>
      <c r="Z121" s="1">
        <v>57600</v>
      </c>
      <c r="AA121" s="1">
        <v>53800</v>
      </c>
      <c r="AB121" s="1">
        <v>51600</v>
      </c>
      <c r="AC121" s="1">
        <v>51600</v>
      </c>
      <c r="AD121" s="1">
        <v>51500</v>
      </c>
      <c r="AE121" s="1">
        <v>51500</v>
      </c>
      <c r="AF121" s="1">
        <v>52500</v>
      </c>
      <c r="AG121" s="1">
        <v>53100</v>
      </c>
      <c r="AH121" s="1">
        <v>54600</v>
      </c>
      <c r="AI121" s="1">
        <v>55600</v>
      </c>
      <c r="AJ121" s="1">
        <v>55900</v>
      </c>
      <c r="AK121" s="1">
        <v>56900</v>
      </c>
      <c r="AL121" s="1">
        <v>56500</v>
      </c>
      <c r="AM121" s="1">
        <v>51100</v>
      </c>
      <c r="AN121" s="1">
        <v>57700</v>
      </c>
      <c r="AO121" s="71">
        <v>58300</v>
      </c>
      <c r="AP121" s="71">
        <v>59200</v>
      </c>
      <c r="AQ121" s="71"/>
      <c r="AS121" s="4">
        <f>IFERROR(VLOOKUP(Table3[[#This Row],[Station '#]], $AV$3:$AW$141,2,FALSE),"")</f>
        <v>59200</v>
      </c>
      <c r="AU121" s="4" t="s">
        <v>727</v>
      </c>
      <c r="AV121" s="4">
        <v>443</v>
      </c>
      <c r="AW121" s="4">
        <v>11100</v>
      </c>
    </row>
    <row r="122" spans="1:49" ht="16.5" hidden="1" customHeight="1" x14ac:dyDescent="0.3">
      <c r="A122" s="70" t="s">
        <v>92</v>
      </c>
      <c r="B122" s="2" t="s">
        <v>16</v>
      </c>
      <c r="C122" s="1">
        <v>245</v>
      </c>
      <c r="D122" s="2">
        <v>28100</v>
      </c>
      <c r="E122" s="2">
        <v>31100</v>
      </c>
      <c r="F122" s="2">
        <v>30000</v>
      </c>
      <c r="G122" s="2">
        <v>29600</v>
      </c>
      <c r="H122" s="2">
        <v>30100</v>
      </c>
      <c r="I122" s="2">
        <v>32100</v>
      </c>
      <c r="J122" s="2">
        <v>28600</v>
      </c>
      <c r="K122" s="2">
        <v>28900</v>
      </c>
      <c r="L122" s="2">
        <v>30900</v>
      </c>
      <c r="M122" s="2">
        <v>26000</v>
      </c>
      <c r="N122" s="2">
        <v>29100</v>
      </c>
      <c r="O122" s="2">
        <v>26000</v>
      </c>
      <c r="P122" s="2"/>
      <c r="Q122" s="2">
        <v>33400</v>
      </c>
      <c r="R122" s="1">
        <v>38000</v>
      </c>
      <c r="S122" s="1">
        <v>43400</v>
      </c>
      <c r="T122" s="1">
        <v>46300</v>
      </c>
      <c r="U122" s="1">
        <v>43500</v>
      </c>
      <c r="V122" s="1">
        <v>46100</v>
      </c>
      <c r="W122" s="1">
        <v>52000</v>
      </c>
      <c r="X122" s="1">
        <v>55500</v>
      </c>
      <c r="Y122" s="1">
        <v>53600</v>
      </c>
      <c r="Z122" s="1">
        <v>51000</v>
      </c>
      <c r="AA122" s="1">
        <v>47900</v>
      </c>
      <c r="AB122" s="1">
        <v>48400</v>
      </c>
      <c r="AC122" s="1">
        <v>45300</v>
      </c>
      <c r="AD122" s="1"/>
      <c r="AE122" s="1" t="s">
        <v>9</v>
      </c>
      <c r="AF122" s="1" t="s">
        <v>9</v>
      </c>
      <c r="AG122" s="1"/>
      <c r="AH122" s="1"/>
      <c r="AI122" s="1"/>
      <c r="AJ122" s="1"/>
      <c r="AK122" s="1"/>
      <c r="AL122" s="1"/>
      <c r="AM122" s="1"/>
      <c r="AN122" s="1"/>
      <c r="AO122" s="71"/>
      <c r="AP122" s="71" t="s">
        <v>9</v>
      </c>
      <c r="AQ122" s="71"/>
      <c r="AS122" s="4" t="str">
        <f>IFERROR(VLOOKUP(Table3[[#This Row],[Station '#]], $AV$3:$AW$141,2,FALSE),"")</f>
        <v/>
      </c>
      <c r="AU122" s="4" t="s">
        <v>778</v>
      </c>
      <c r="AV122" s="4">
        <v>456</v>
      </c>
      <c r="AW122" s="4">
        <v>2700</v>
      </c>
    </row>
    <row r="123" spans="1:49" ht="16.5" hidden="1" customHeight="1" x14ac:dyDescent="0.3">
      <c r="A123" s="70" t="s">
        <v>92</v>
      </c>
      <c r="B123" s="2" t="s">
        <v>93</v>
      </c>
      <c r="C123" s="1">
        <v>244</v>
      </c>
      <c r="D123" s="2">
        <v>23100</v>
      </c>
      <c r="E123" s="2">
        <v>29400</v>
      </c>
      <c r="F123" s="2">
        <v>26600</v>
      </c>
      <c r="G123" s="2">
        <v>31800</v>
      </c>
      <c r="H123" s="2">
        <v>34900</v>
      </c>
      <c r="I123" s="2">
        <v>36200</v>
      </c>
      <c r="J123" s="2">
        <v>38900</v>
      </c>
      <c r="K123" s="2">
        <v>33700</v>
      </c>
      <c r="L123" s="2">
        <v>34600</v>
      </c>
      <c r="M123" s="2">
        <v>31700</v>
      </c>
      <c r="N123" s="2">
        <v>30700</v>
      </c>
      <c r="O123" s="2">
        <v>29800</v>
      </c>
      <c r="P123" s="2">
        <v>30100</v>
      </c>
      <c r="Q123" s="2">
        <v>41300</v>
      </c>
      <c r="R123" s="1">
        <v>41900</v>
      </c>
      <c r="S123" s="1">
        <v>48300</v>
      </c>
      <c r="T123" s="1">
        <v>49000</v>
      </c>
      <c r="U123" s="1">
        <v>43600</v>
      </c>
      <c r="V123" s="1">
        <v>53800</v>
      </c>
      <c r="W123" s="1">
        <v>58000</v>
      </c>
      <c r="X123" s="1">
        <v>59900</v>
      </c>
      <c r="Y123" s="1">
        <v>62300</v>
      </c>
      <c r="Z123" s="1">
        <v>59600</v>
      </c>
      <c r="AA123" s="1">
        <v>61800</v>
      </c>
      <c r="AB123" s="1">
        <v>50200</v>
      </c>
      <c r="AC123" s="1">
        <v>46000</v>
      </c>
      <c r="AD123" s="1"/>
      <c r="AE123" s="1" t="s">
        <v>9</v>
      </c>
      <c r="AF123" s="1" t="s">
        <v>9</v>
      </c>
      <c r="AG123" s="1"/>
      <c r="AH123" s="1"/>
      <c r="AI123" s="1"/>
      <c r="AJ123" s="1"/>
      <c r="AK123" s="1"/>
      <c r="AL123" s="1"/>
      <c r="AM123" s="1"/>
      <c r="AN123" s="1"/>
      <c r="AO123" s="71"/>
      <c r="AP123" s="71" t="s">
        <v>9</v>
      </c>
      <c r="AQ123" s="71"/>
      <c r="AS123" s="4" t="str">
        <f>IFERROR(VLOOKUP(Table3[[#This Row],[Station '#]], $AV$3:$AW$141,2,FALSE),"")</f>
        <v/>
      </c>
      <c r="AU123" s="4" t="s">
        <v>779</v>
      </c>
      <c r="AV123" s="4">
        <v>459</v>
      </c>
      <c r="AW123" s="4">
        <v>22600</v>
      </c>
    </row>
    <row r="124" spans="1:49" ht="16.5" hidden="1" customHeight="1" x14ac:dyDescent="0.3">
      <c r="A124" s="70" t="s">
        <v>92</v>
      </c>
      <c r="B124" s="2" t="s">
        <v>94</v>
      </c>
      <c r="C124" s="1">
        <v>240</v>
      </c>
      <c r="D124" s="2">
        <v>22800</v>
      </c>
      <c r="E124" s="2">
        <v>24700</v>
      </c>
      <c r="F124" s="2">
        <v>25900</v>
      </c>
      <c r="G124" s="2">
        <v>28800</v>
      </c>
      <c r="H124" s="2">
        <v>25900</v>
      </c>
      <c r="I124" s="2">
        <v>25500</v>
      </c>
      <c r="J124" s="2">
        <v>27400</v>
      </c>
      <c r="K124" s="2">
        <v>26000</v>
      </c>
      <c r="L124" s="2">
        <v>27900</v>
      </c>
      <c r="M124" s="2">
        <v>25500</v>
      </c>
      <c r="N124" s="2">
        <v>26600</v>
      </c>
      <c r="O124" s="2">
        <v>29300</v>
      </c>
      <c r="P124" s="2">
        <v>29600</v>
      </c>
      <c r="Q124" s="2">
        <v>34800</v>
      </c>
      <c r="R124" s="1">
        <v>38800</v>
      </c>
      <c r="S124" s="1">
        <v>36800</v>
      </c>
      <c r="T124" s="1">
        <v>40300</v>
      </c>
      <c r="U124" s="1">
        <v>40000</v>
      </c>
      <c r="V124" s="1">
        <v>45300</v>
      </c>
      <c r="W124" s="1">
        <v>49600</v>
      </c>
      <c r="X124" s="1">
        <v>53300</v>
      </c>
      <c r="Y124" s="1">
        <v>54200</v>
      </c>
      <c r="Z124" s="1">
        <v>58600</v>
      </c>
      <c r="AA124" s="1">
        <v>48100</v>
      </c>
      <c r="AB124" s="1">
        <v>46000</v>
      </c>
      <c r="AC124" s="1">
        <v>45000</v>
      </c>
      <c r="AD124" s="1"/>
      <c r="AE124" s="1" t="s">
        <v>9</v>
      </c>
      <c r="AF124" s="1" t="s">
        <v>9</v>
      </c>
      <c r="AG124" s="1"/>
      <c r="AH124" s="1"/>
      <c r="AI124" s="1"/>
      <c r="AJ124" s="1"/>
      <c r="AK124" s="1"/>
      <c r="AL124" s="1"/>
      <c r="AM124" s="1"/>
      <c r="AN124" s="1"/>
      <c r="AO124" s="71"/>
      <c r="AP124" s="71" t="s">
        <v>9</v>
      </c>
      <c r="AQ124" s="71"/>
      <c r="AS124" s="4" t="str">
        <f>IFERROR(VLOOKUP(Table3[[#This Row],[Station '#]], $AV$3:$AW$141,2,FALSE),"")</f>
        <v/>
      </c>
      <c r="AU124" s="4" t="s">
        <v>141</v>
      </c>
      <c r="AV124" s="4">
        <v>465</v>
      </c>
      <c r="AW124" s="4">
        <v>20000</v>
      </c>
    </row>
    <row r="125" spans="1:49" ht="15.75" customHeight="1" x14ac:dyDescent="0.3">
      <c r="A125" s="70" t="s">
        <v>92</v>
      </c>
      <c r="B125" s="2" t="s">
        <v>575</v>
      </c>
      <c r="C125" s="1">
        <v>78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>
        <v>56000</v>
      </c>
      <c r="AI125" s="1"/>
      <c r="AJ125" s="1"/>
      <c r="AK125" s="1"/>
      <c r="AL125" s="1"/>
      <c r="AM125" s="1"/>
      <c r="AN125" s="1"/>
      <c r="AO125" s="71">
        <v>52600</v>
      </c>
      <c r="AP125" s="71">
        <v>51600</v>
      </c>
      <c r="AQ125" s="71"/>
      <c r="AS125" s="4">
        <f>IFERROR(VLOOKUP(Table3[[#This Row],[Station '#]], $AV$3:$AW$141,2,FALSE),"")</f>
        <v>51600</v>
      </c>
      <c r="AU125" s="4" t="s">
        <v>728</v>
      </c>
      <c r="AV125" s="4">
        <v>471</v>
      </c>
      <c r="AW125" s="4">
        <v>16600</v>
      </c>
    </row>
    <row r="126" spans="1:49" ht="16.5" hidden="1" customHeight="1" x14ac:dyDescent="0.3">
      <c r="A126" s="70" t="s">
        <v>92</v>
      </c>
      <c r="B126" s="2" t="s">
        <v>95</v>
      </c>
      <c r="C126" s="1">
        <v>241</v>
      </c>
      <c r="D126" s="2"/>
      <c r="E126" s="2">
        <v>24300</v>
      </c>
      <c r="F126" s="2">
        <v>26000</v>
      </c>
      <c r="G126" s="2">
        <v>24100</v>
      </c>
      <c r="H126" s="2">
        <v>29200</v>
      </c>
      <c r="I126" s="2">
        <v>32000</v>
      </c>
      <c r="J126" s="2">
        <v>33600</v>
      </c>
      <c r="K126" s="2">
        <v>32600</v>
      </c>
      <c r="L126" s="2">
        <v>35700</v>
      </c>
      <c r="M126" s="2">
        <v>34600</v>
      </c>
      <c r="N126" s="2">
        <v>34300</v>
      </c>
      <c r="O126" s="2">
        <v>34000</v>
      </c>
      <c r="P126" s="2">
        <v>37800</v>
      </c>
      <c r="Q126" s="2">
        <v>40100</v>
      </c>
      <c r="R126" s="1">
        <v>46000</v>
      </c>
      <c r="S126" s="1">
        <v>43400</v>
      </c>
      <c r="T126" s="1">
        <v>46000</v>
      </c>
      <c r="U126" s="1">
        <v>46500</v>
      </c>
      <c r="V126" s="1">
        <v>54200</v>
      </c>
      <c r="W126" s="1">
        <v>60500</v>
      </c>
      <c r="X126" s="1">
        <v>62000</v>
      </c>
      <c r="Y126" s="1">
        <v>66700</v>
      </c>
      <c r="Z126" s="1">
        <v>64600</v>
      </c>
      <c r="AA126" s="1">
        <v>53400</v>
      </c>
      <c r="AB126" s="1">
        <v>52300</v>
      </c>
      <c r="AC126" s="1">
        <v>55800</v>
      </c>
      <c r="AD126" s="1"/>
      <c r="AE126" s="1" t="s">
        <v>9</v>
      </c>
      <c r="AF126" s="1" t="s">
        <v>9</v>
      </c>
      <c r="AG126" s="1"/>
      <c r="AH126" s="1"/>
      <c r="AI126" s="1"/>
      <c r="AJ126" s="1"/>
      <c r="AK126" s="1"/>
      <c r="AL126" s="1"/>
      <c r="AM126" s="1"/>
      <c r="AN126" s="1"/>
      <c r="AO126" s="71"/>
      <c r="AP126" s="71" t="s">
        <v>9</v>
      </c>
      <c r="AQ126" s="71"/>
      <c r="AS126" s="4" t="str">
        <f>IFERROR(VLOOKUP(Table3[[#This Row],[Station '#]], $AV$3:$AW$141,2,FALSE),"")</f>
        <v/>
      </c>
      <c r="AU126" s="4" t="s">
        <v>780</v>
      </c>
      <c r="AV126" s="4">
        <v>473</v>
      </c>
      <c r="AW126" s="4">
        <v>3700</v>
      </c>
    </row>
    <row r="127" spans="1:49" ht="16.5" hidden="1" customHeight="1" x14ac:dyDescent="0.3">
      <c r="A127" s="70" t="s">
        <v>92</v>
      </c>
      <c r="B127" s="2" t="s">
        <v>18</v>
      </c>
      <c r="C127" s="1">
        <v>242</v>
      </c>
      <c r="D127" s="2">
        <v>21300</v>
      </c>
      <c r="E127" s="2">
        <v>19400</v>
      </c>
      <c r="F127" s="2">
        <v>20600</v>
      </c>
      <c r="G127" s="2">
        <v>23100</v>
      </c>
      <c r="H127" s="2">
        <v>25700</v>
      </c>
      <c r="I127" s="2">
        <v>29200</v>
      </c>
      <c r="J127" s="2">
        <v>29800</v>
      </c>
      <c r="K127" s="2">
        <v>31600</v>
      </c>
      <c r="L127" s="2">
        <v>36300</v>
      </c>
      <c r="M127" s="2">
        <v>32900</v>
      </c>
      <c r="N127" s="2">
        <v>32700</v>
      </c>
      <c r="O127" s="2">
        <v>33600</v>
      </c>
      <c r="P127" s="2">
        <v>35100</v>
      </c>
      <c r="Q127" s="2">
        <v>38800</v>
      </c>
      <c r="R127" s="1">
        <v>46600</v>
      </c>
      <c r="S127" s="1">
        <v>46400</v>
      </c>
      <c r="T127" s="1">
        <v>44200</v>
      </c>
      <c r="U127" s="1">
        <v>47500</v>
      </c>
      <c r="V127" s="1">
        <v>55400</v>
      </c>
      <c r="W127" s="1">
        <v>59000</v>
      </c>
      <c r="X127" s="1">
        <v>65700</v>
      </c>
      <c r="Y127" s="1">
        <v>71500</v>
      </c>
      <c r="Z127" s="1">
        <v>70500</v>
      </c>
      <c r="AA127" s="1">
        <v>64500</v>
      </c>
      <c r="AB127" s="1">
        <v>61100</v>
      </c>
      <c r="AC127" s="1">
        <v>61600</v>
      </c>
      <c r="AD127" s="1"/>
      <c r="AE127" s="1" t="s">
        <v>9</v>
      </c>
      <c r="AF127" s="1" t="s">
        <v>9</v>
      </c>
      <c r="AG127" s="1"/>
      <c r="AH127" s="1"/>
      <c r="AI127" s="1"/>
      <c r="AJ127" s="1"/>
      <c r="AK127" s="1"/>
      <c r="AL127" s="1"/>
      <c r="AM127" s="1"/>
      <c r="AN127" s="1"/>
      <c r="AO127" s="71"/>
      <c r="AP127" s="71" t="s">
        <v>9</v>
      </c>
      <c r="AQ127" s="71"/>
      <c r="AS127" s="4" t="str">
        <f>IFERROR(VLOOKUP(Table3[[#This Row],[Station '#]], $AV$3:$AW$141,2,FALSE),"")</f>
        <v/>
      </c>
      <c r="AU127" s="4" t="s">
        <v>781</v>
      </c>
      <c r="AV127" s="4">
        <v>474</v>
      </c>
      <c r="AW127" s="4">
        <v>4600</v>
      </c>
    </row>
    <row r="128" spans="1:49" x14ac:dyDescent="0.3">
      <c r="A128" s="70" t="s">
        <v>92</v>
      </c>
      <c r="B128" s="2" t="s">
        <v>450</v>
      </c>
      <c r="C128" s="1">
        <v>91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>
        <v>45100</v>
      </c>
      <c r="AI128" s="1">
        <v>45500</v>
      </c>
      <c r="AJ128" s="1"/>
      <c r="AK128" s="1"/>
      <c r="AL128" s="1">
        <v>48300</v>
      </c>
      <c r="AM128" s="1">
        <v>53400</v>
      </c>
      <c r="AN128" s="1"/>
      <c r="AO128" s="71">
        <v>58300</v>
      </c>
      <c r="AP128" s="71">
        <v>59500</v>
      </c>
      <c r="AQ128" s="71"/>
      <c r="AS128" s="4">
        <f>IFERROR(VLOOKUP(Table3[[#This Row],[Station '#]], $AV$3:$AW$141,2,FALSE),"")</f>
        <v>59500</v>
      </c>
      <c r="AU128" s="4" t="s">
        <v>782</v>
      </c>
      <c r="AV128" s="4">
        <v>476</v>
      </c>
      <c r="AW128" s="4">
        <v>2700</v>
      </c>
    </row>
    <row r="129" spans="1:49" x14ac:dyDescent="0.3">
      <c r="A129" s="70" t="s">
        <v>92</v>
      </c>
      <c r="B129" s="2" t="s">
        <v>96</v>
      </c>
      <c r="C129" s="1">
        <v>246</v>
      </c>
      <c r="D129" s="2"/>
      <c r="E129" s="2" t="s">
        <v>7</v>
      </c>
      <c r="F129" s="2" t="s">
        <v>7</v>
      </c>
      <c r="G129" s="2"/>
      <c r="H129" s="2"/>
      <c r="I129" s="2" t="s">
        <v>7</v>
      </c>
      <c r="J129" s="2">
        <v>15900</v>
      </c>
      <c r="K129" s="2">
        <v>13800</v>
      </c>
      <c r="L129" s="2">
        <v>14200</v>
      </c>
      <c r="M129" s="2">
        <v>14000</v>
      </c>
      <c r="N129" s="2">
        <v>15800</v>
      </c>
      <c r="O129" s="2">
        <v>16300</v>
      </c>
      <c r="P129" s="2">
        <v>16100</v>
      </c>
      <c r="Q129" s="2">
        <v>15900</v>
      </c>
      <c r="R129" s="1">
        <v>19800</v>
      </c>
      <c r="S129" s="1">
        <v>19800</v>
      </c>
      <c r="T129" s="1">
        <v>21700</v>
      </c>
      <c r="U129" s="1">
        <v>21700</v>
      </c>
      <c r="V129" s="1">
        <v>25000</v>
      </c>
      <c r="W129" s="1">
        <v>30700</v>
      </c>
      <c r="X129" s="1">
        <v>34900</v>
      </c>
      <c r="Y129" s="1">
        <v>35400</v>
      </c>
      <c r="Z129" s="1">
        <v>39500</v>
      </c>
      <c r="AA129" s="1">
        <v>31700</v>
      </c>
      <c r="AB129" s="1">
        <v>35300</v>
      </c>
      <c r="AC129" s="1"/>
      <c r="AD129" s="1"/>
      <c r="AE129" s="1" t="s">
        <v>9</v>
      </c>
      <c r="AF129" s="1">
        <v>35400</v>
      </c>
      <c r="AG129" s="1">
        <v>39500</v>
      </c>
      <c r="AH129" s="1">
        <v>41500</v>
      </c>
      <c r="AI129" s="1"/>
      <c r="AJ129" s="1">
        <v>43000</v>
      </c>
      <c r="AK129" s="1"/>
      <c r="AL129" s="76"/>
      <c r="AM129" s="1"/>
      <c r="AN129" s="1">
        <v>44500</v>
      </c>
      <c r="AO129" s="71"/>
      <c r="AP129" s="71" t="s">
        <v>9</v>
      </c>
      <c r="AQ129" s="71"/>
      <c r="AS129" s="4" t="str">
        <f>IFERROR(VLOOKUP(Table3[[#This Row],[Station '#]], $AV$3:$AW$141,2,FALSE),"")</f>
        <v/>
      </c>
      <c r="AU129" s="4" t="s">
        <v>783</v>
      </c>
      <c r="AV129" s="4">
        <v>477</v>
      </c>
      <c r="AW129" s="4">
        <v>1200</v>
      </c>
    </row>
    <row r="130" spans="1:49" x14ac:dyDescent="0.3">
      <c r="A130" s="70" t="s">
        <v>92</v>
      </c>
      <c r="B130" s="2" t="s">
        <v>111</v>
      </c>
      <c r="C130" s="1">
        <v>1606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17"/>
      <c r="AM130" s="1"/>
      <c r="AN130" s="1"/>
      <c r="AO130" s="71">
        <v>57000</v>
      </c>
      <c r="AP130" s="71">
        <v>55400</v>
      </c>
      <c r="AQ130" s="71"/>
      <c r="AS130" s="4">
        <f>IFERROR(VLOOKUP(Table3[[#This Row],[Station '#]], $AV$3:$AW$141,2,FALSE),"")</f>
        <v>55400</v>
      </c>
      <c r="AU130" s="4" t="s">
        <v>784</v>
      </c>
      <c r="AV130" s="4">
        <v>478</v>
      </c>
      <c r="AW130" s="4">
        <v>2800</v>
      </c>
    </row>
    <row r="131" spans="1:49" x14ac:dyDescent="0.3">
      <c r="A131" s="70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 t="s">
        <v>7</v>
      </c>
      <c r="T131" s="1" t="s">
        <v>9</v>
      </c>
      <c r="U131" s="1" t="s">
        <v>7</v>
      </c>
      <c r="V131" s="1" t="s">
        <v>9</v>
      </c>
      <c r="W131" s="1"/>
      <c r="X131" s="1"/>
      <c r="Y131" s="1"/>
      <c r="Z131" s="1"/>
      <c r="AA131" s="1"/>
      <c r="AB131" s="1"/>
      <c r="AC131" s="1"/>
      <c r="AD131" s="1"/>
      <c r="AE131" s="1" t="s">
        <v>9</v>
      </c>
      <c r="AF131" s="1" t="s">
        <v>9</v>
      </c>
      <c r="AG131" s="1"/>
      <c r="AH131" s="1"/>
      <c r="AI131" s="1"/>
      <c r="AJ131" s="1"/>
      <c r="AK131" s="1"/>
      <c r="AL131" s="1"/>
      <c r="AM131" s="1"/>
      <c r="AN131" s="1"/>
      <c r="AO131" s="71"/>
      <c r="AP131" s="71" t="s">
        <v>9</v>
      </c>
      <c r="AQ131" s="71"/>
      <c r="AS131" s="4" t="str">
        <f>IFERROR(VLOOKUP(Table3[[#This Row],[Station '#]], $AV$3:$AW$141,2,FALSE),"")</f>
        <v/>
      </c>
      <c r="AU131" s="4" t="s">
        <v>785</v>
      </c>
      <c r="AV131" s="4">
        <v>480</v>
      </c>
      <c r="AW131" s="4">
        <v>1000</v>
      </c>
    </row>
    <row r="132" spans="1:49" ht="16.5" hidden="1" customHeight="1" x14ac:dyDescent="0.3">
      <c r="A132" s="70" t="s">
        <v>97</v>
      </c>
      <c r="B132" s="2" t="s">
        <v>62</v>
      </c>
      <c r="C132" s="1">
        <v>508</v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>
        <v>500</v>
      </c>
      <c r="Q132" s="2">
        <v>700</v>
      </c>
      <c r="R132" s="1">
        <v>500</v>
      </c>
      <c r="S132" s="1">
        <v>400</v>
      </c>
      <c r="T132" s="1">
        <v>300</v>
      </c>
      <c r="U132" s="1">
        <v>1000</v>
      </c>
      <c r="V132" s="1">
        <v>500</v>
      </c>
      <c r="W132" s="1">
        <v>600</v>
      </c>
      <c r="X132" s="1">
        <v>600</v>
      </c>
      <c r="Y132" s="1">
        <v>900</v>
      </c>
      <c r="Z132" s="1">
        <v>500</v>
      </c>
      <c r="AA132" s="1">
        <v>600</v>
      </c>
      <c r="AB132" s="1">
        <v>500</v>
      </c>
      <c r="AC132" s="1"/>
      <c r="AD132" s="1"/>
      <c r="AE132" s="1" t="s">
        <v>9</v>
      </c>
      <c r="AF132" s="1" t="s">
        <v>9</v>
      </c>
      <c r="AG132" s="1"/>
      <c r="AH132" s="1"/>
      <c r="AI132" s="1"/>
      <c r="AJ132" s="1"/>
      <c r="AK132" s="1"/>
      <c r="AL132" s="1"/>
      <c r="AM132" s="1"/>
      <c r="AN132" s="1"/>
      <c r="AO132" s="71"/>
      <c r="AP132" s="71" t="s">
        <v>9</v>
      </c>
      <c r="AQ132" s="71"/>
      <c r="AS132" s="4" t="str">
        <f>IFERROR(VLOOKUP(Table3[[#This Row],[Station '#]], $AV$3:$AW$141,2,FALSE),"")</f>
        <v/>
      </c>
      <c r="AU132" s="4" t="s">
        <v>786</v>
      </c>
      <c r="AV132" s="4">
        <v>492</v>
      </c>
      <c r="AW132" s="4">
        <v>23700</v>
      </c>
    </row>
    <row r="133" spans="1:49" ht="16.5" hidden="1" customHeight="1" x14ac:dyDescent="0.3">
      <c r="A133" s="70"/>
      <c r="B133" s="2"/>
      <c r="C133" s="1"/>
      <c r="D133" s="2"/>
      <c r="E133" s="2"/>
      <c r="F133" s="2"/>
      <c r="G133" s="2"/>
      <c r="H133" s="2"/>
      <c r="I133" s="2" t="s">
        <v>9</v>
      </c>
      <c r="J133" s="2" t="s">
        <v>9</v>
      </c>
      <c r="K133" s="2" t="s">
        <v>9</v>
      </c>
      <c r="L133" s="2"/>
      <c r="M133" s="2"/>
      <c r="N133" s="2"/>
      <c r="O133" s="2"/>
      <c r="P133" s="2"/>
      <c r="Q133" s="2"/>
      <c r="R133" s="1"/>
      <c r="S133" s="1" t="s">
        <v>7</v>
      </c>
      <c r="T133" s="1" t="s">
        <v>9</v>
      </c>
      <c r="U133" s="1" t="s">
        <v>7</v>
      </c>
      <c r="V133" s="1" t="s">
        <v>9</v>
      </c>
      <c r="W133" s="1"/>
      <c r="X133" s="1"/>
      <c r="Y133" s="1"/>
      <c r="Z133" s="1"/>
      <c r="AA133" s="1"/>
      <c r="AB133" s="1"/>
      <c r="AC133" s="1"/>
      <c r="AD133" s="1"/>
      <c r="AE133" s="1" t="s">
        <v>9</v>
      </c>
      <c r="AF133" s="1" t="s">
        <v>9</v>
      </c>
      <c r="AG133" s="1"/>
      <c r="AH133" s="1"/>
      <c r="AI133" s="1"/>
      <c r="AJ133" s="1"/>
      <c r="AK133" s="1"/>
      <c r="AL133" s="1"/>
      <c r="AM133" s="1"/>
      <c r="AN133" s="1"/>
      <c r="AO133" s="71"/>
      <c r="AP133" s="71" t="s">
        <v>9</v>
      </c>
      <c r="AQ133" s="71"/>
      <c r="AS133" s="4" t="str">
        <f>IFERROR(VLOOKUP(Table3[[#This Row],[Station '#]], $AV$3:$AW$141,2,FALSE),"")</f>
        <v/>
      </c>
      <c r="AU133" s="4" t="s">
        <v>787</v>
      </c>
      <c r="AV133" s="4">
        <v>498</v>
      </c>
      <c r="AW133" s="4">
        <v>3400</v>
      </c>
    </row>
    <row r="134" spans="1:49" x14ac:dyDescent="0.3">
      <c r="A134" s="70" t="s">
        <v>98</v>
      </c>
      <c r="B134" s="2" t="s">
        <v>16</v>
      </c>
      <c r="C134" s="1">
        <v>247</v>
      </c>
      <c r="D134" s="2">
        <v>2900</v>
      </c>
      <c r="E134" s="2">
        <v>3300</v>
      </c>
      <c r="F134" s="2">
        <v>4700</v>
      </c>
      <c r="G134" s="2">
        <v>5600</v>
      </c>
      <c r="H134" s="2">
        <v>6400</v>
      </c>
      <c r="I134" s="2">
        <v>6100</v>
      </c>
      <c r="J134" s="2">
        <v>5800</v>
      </c>
      <c r="K134" s="2">
        <v>5400</v>
      </c>
      <c r="L134" s="2">
        <v>6600</v>
      </c>
      <c r="M134" s="2">
        <v>6400</v>
      </c>
      <c r="N134" s="2">
        <v>7200</v>
      </c>
      <c r="O134" s="2">
        <v>7000</v>
      </c>
      <c r="P134" s="2">
        <v>8300</v>
      </c>
      <c r="Q134" s="2">
        <v>7800</v>
      </c>
      <c r="R134" s="1">
        <v>13200</v>
      </c>
      <c r="S134" s="1">
        <v>14700</v>
      </c>
      <c r="T134" s="1">
        <v>16900</v>
      </c>
      <c r="U134" s="1">
        <v>15800</v>
      </c>
      <c r="V134" s="1">
        <v>15000</v>
      </c>
      <c r="W134" s="1">
        <v>13200</v>
      </c>
      <c r="X134" s="1">
        <v>13900</v>
      </c>
      <c r="Y134" s="1">
        <v>17700</v>
      </c>
      <c r="Z134" s="1">
        <v>19200</v>
      </c>
      <c r="AA134" s="1">
        <v>15400</v>
      </c>
      <c r="AB134" s="1">
        <v>13800</v>
      </c>
      <c r="AC134" s="1">
        <v>13700</v>
      </c>
      <c r="AD134" s="1">
        <v>18600</v>
      </c>
      <c r="AE134" s="1" t="s">
        <v>9</v>
      </c>
      <c r="AF134" s="1">
        <v>14300</v>
      </c>
      <c r="AG134" s="1"/>
      <c r="AH134" s="1">
        <v>16600</v>
      </c>
      <c r="AI134" s="1"/>
      <c r="AJ134" s="1">
        <v>17000</v>
      </c>
      <c r="AK134" s="1"/>
      <c r="AL134" s="1">
        <v>20000</v>
      </c>
      <c r="AM134" s="1"/>
      <c r="AN134" s="1">
        <v>20800</v>
      </c>
      <c r="AO134" s="71"/>
      <c r="AP134" s="71">
        <v>21100</v>
      </c>
      <c r="AQ134" s="71"/>
      <c r="AS134" s="4">
        <f>IFERROR(VLOOKUP(Table3[[#This Row],[Station '#]], $AV$3:$AW$141,2,FALSE),"")</f>
        <v>21100</v>
      </c>
      <c r="AU134" s="4" t="s">
        <v>729</v>
      </c>
      <c r="AV134" s="4">
        <v>509</v>
      </c>
      <c r="AW134" s="4">
        <v>3700</v>
      </c>
    </row>
    <row r="135" spans="1:49" ht="16.5" hidden="1" customHeight="1" x14ac:dyDescent="0.3">
      <c r="A135" s="70" t="s">
        <v>98</v>
      </c>
      <c r="B135" s="2" t="s">
        <v>416</v>
      </c>
      <c r="C135" s="1">
        <v>260</v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>
        <v>16900</v>
      </c>
      <c r="AD135" s="1"/>
      <c r="AE135" s="1" t="s">
        <v>9</v>
      </c>
      <c r="AF135" s="1" t="s">
        <v>9</v>
      </c>
      <c r="AG135" s="1"/>
      <c r="AH135" s="1"/>
      <c r="AI135" s="1"/>
      <c r="AJ135" s="1"/>
      <c r="AK135" s="1"/>
      <c r="AL135" s="1"/>
      <c r="AM135" s="1"/>
      <c r="AN135" s="1"/>
      <c r="AO135" s="71"/>
      <c r="AP135" s="71" t="s">
        <v>9</v>
      </c>
      <c r="AQ135" s="71"/>
      <c r="AS135" s="4" t="str">
        <f>IFERROR(VLOOKUP(Table3[[#This Row],[Station '#]], $AV$3:$AW$141,2,FALSE),"")</f>
        <v/>
      </c>
      <c r="AU135" s="4" t="s">
        <v>788</v>
      </c>
      <c r="AV135" s="4">
        <v>514</v>
      </c>
      <c r="AW135" s="4">
        <v>28900</v>
      </c>
    </row>
    <row r="136" spans="1:49" x14ac:dyDescent="0.3">
      <c r="A136" s="70" t="s">
        <v>98</v>
      </c>
      <c r="B136" s="2" t="s">
        <v>18</v>
      </c>
      <c r="C136" s="1">
        <v>15</v>
      </c>
      <c r="D136" s="2"/>
      <c r="E136" s="2"/>
      <c r="F136" s="2"/>
      <c r="G136" s="2"/>
      <c r="H136" s="2"/>
      <c r="I136" s="2">
        <v>4400</v>
      </c>
      <c r="J136" s="2">
        <v>4400</v>
      </c>
      <c r="K136" s="2">
        <v>4500</v>
      </c>
      <c r="L136" s="2">
        <v>4400</v>
      </c>
      <c r="M136" s="2">
        <v>5700</v>
      </c>
      <c r="N136" s="2">
        <v>6600</v>
      </c>
      <c r="O136" s="2">
        <v>7500</v>
      </c>
      <c r="P136" s="2">
        <v>8300</v>
      </c>
      <c r="Q136" s="2">
        <v>10800</v>
      </c>
      <c r="R136" s="1">
        <v>14100</v>
      </c>
      <c r="S136" s="1">
        <v>15200</v>
      </c>
      <c r="T136" s="1">
        <v>18600</v>
      </c>
      <c r="U136" s="1">
        <v>21800</v>
      </c>
      <c r="V136" s="1">
        <v>25000</v>
      </c>
      <c r="W136" s="1">
        <v>26100</v>
      </c>
      <c r="X136" s="1">
        <v>29400</v>
      </c>
      <c r="Y136" s="1"/>
      <c r="Z136" s="1"/>
      <c r="AA136" s="1">
        <v>32700</v>
      </c>
      <c r="AB136" s="1">
        <v>27300</v>
      </c>
      <c r="AC136" s="1">
        <v>23600</v>
      </c>
      <c r="AD136" s="1">
        <v>27200</v>
      </c>
      <c r="AE136" s="1">
        <v>29500</v>
      </c>
      <c r="AF136" s="1">
        <v>28800</v>
      </c>
      <c r="AG136" s="1">
        <v>30600</v>
      </c>
      <c r="AH136" s="1">
        <v>31600</v>
      </c>
      <c r="AI136" s="1">
        <v>33400</v>
      </c>
      <c r="AJ136" s="1">
        <v>34200</v>
      </c>
      <c r="AK136" s="1">
        <v>36500</v>
      </c>
      <c r="AL136" s="1">
        <v>39500</v>
      </c>
      <c r="AM136" s="1"/>
      <c r="AN136" s="1"/>
      <c r="AO136" s="71">
        <v>31200</v>
      </c>
      <c r="AP136" s="71">
        <v>32100</v>
      </c>
      <c r="AQ136" s="71"/>
      <c r="AS136" s="4">
        <f>IFERROR(VLOOKUP(Table3[[#This Row],[Station '#]], $AV$3:$AW$141,2,FALSE),"")</f>
        <v>32100</v>
      </c>
      <c r="AU136" s="4" t="s">
        <v>788</v>
      </c>
      <c r="AV136" s="4">
        <v>517</v>
      </c>
      <c r="AW136" s="4">
        <v>23700</v>
      </c>
    </row>
    <row r="137" spans="1:49" hidden="1" x14ac:dyDescent="0.3">
      <c r="A137" s="70" t="s">
        <v>98</v>
      </c>
      <c r="B137" s="2" t="s">
        <v>99</v>
      </c>
      <c r="C137" s="1"/>
      <c r="D137" s="2"/>
      <c r="E137" s="2" t="s">
        <v>7</v>
      </c>
      <c r="F137" s="2" t="s">
        <v>7</v>
      </c>
      <c r="G137" s="2"/>
      <c r="H137" s="2"/>
      <c r="I137" s="2">
        <v>1700</v>
      </c>
      <c r="J137" s="2">
        <v>1300</v>
      </c>
      <c r="K137" s="2">
        <v>1300</v>
      </c>
      <c r="L137" s="2">
        <v>2100</v>
      </c>
      <c r="M137" s="2">
        <v>2000</v>
      </c>
      <c r="N137" s="2">
        <v>2300</v>
      </c>
      <c r="O137" s="2">
        <v>2100</v>
      </c>
      <c r="P137" s="2">
        <v>3100</v>
      </c>
      <c r="Q137" s="2">
        <v>3500</v>
      </c>
      <c r="R137" s="1">
        <v>4900</v>
      </c>
      <c r="S137" s="1">
        <v>5400</v>
      </c>
      <c r="T137" s="1">
        <v>7700</v>
      </c>
      <c r="U137" s="1">
        <v>7400</v>
      </c>
      <c r="V137" s="1">
        <v>15000</v>
      </c>
      <c r="W137" s="1">
        <v>13300</v>
      </c>
      <c r="X137" s="1">
        <v>10100</v>
      </c>
      <c r="Y137" s="1">
        <v>13500</v>
      </c>
      <c r="Z137" s="1">
        <v>14900</v>
      </c>
      <c r="AA137" s="1">
        <v>12900</v>
      </c>
      <c r="AB137" s="1">
        <v>10900</v>
      </c>
      <c r="AC137" s="1">
        <v>10400</v>
      </c>
      <c r="AD137" s="1"/>
      <c r="AE137" s="1" t="s">
        <v>9</v>
      </c>
      <c r="AF137" s="1">
        <v>13000</v>
      </c>
      <c r="AG137" s="1"/>
      <c r="AH137" s="1"/>
      <c r="AI137" s="1"/>
      <c r="AJ137" s="1"/>
      <c r="AK137" s="1"/>
      <c r="AL137" s="1"/>
      <c r="AM137" s="1"/>
      <c r="AN137" s="1"/>
      <c r="AO137" s="71"/>
      <c r="AP137" s="71" t="s">
        <v>9</v>
      </c>
      <c r="AQ137" s="71"/>
      <c r="AS137" s="4" t="str">
        <f>IFERROR(VLOOKUP(Table3[[#This Row],[Station '#]], $AV$3:$AW$141,2,FALSE),"")</f>
        <v/>
      </c>
      <c r="AU137" s="4" t="s">
        <v>700</v>
      </c>
      <c r="AV137" s="4">
        <v>525</v>
      </c>
      <c r="AW137" s="4">
        <v>26500</v>
      </c>
    </row>
    <row r="138" spans="1:49" x14ac:dyDescent="0.3">
      <c r="A138" s="70" t="s">
        <v>98</v>
      </c>
      <c r="B138" s="2" t="s">
        <v>216</v>
      </c>
      <c r="C138" s="1">
        <v>70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>
        <v>21900</v>
      </c>
      <c r="AG138" s="1">
        <v>21900</v>
      </c>
      <c r="AH138" s="1">
        <v>22000</v>
      </c>
      <c r="AI138" s="1">
        <v>22200</v>
      </c>
      <c r="AJ138" s="1">
        <v>22000</v>
      </c>
      <c r="AK138" s="1">
        <v>22900</v>
      </c>
      <c r="AL138" s="1">
        <v>20300</v>
      </c>
      <c r="AM138" s="1">
        <v>16900</v>
      </c>
      <c r="AN138" s="1">
        <v>17600</v>
      </c>
      <c r="AO138" s="71"/>
      <c r="AP138" s="71" t="s">
        <v>9</v>
      </c>
      <c r="AQ138" s="71"/>
      <c r="AS138" s="4" t="str">
        <f>IFERROR(VLOOKUP(Table3[[#This Row],[Station '#]], $AV$3:$AW$141,2,FALSE),"")</f>
        <v/>
      </c>
      <c r="AU138" s="4" t="s">
        <v>730</v>
      </c>
      <c r="AV138" s="4">
        <v>1606</v>
      </c>
      <c r="AW138" s="4">
        <v>55400</v>
      </c>
    </row>
    <row r="139" spans="1:49" x14ac:dyDescent="0.3">
      <c r="A139" s="70" t="s">
        <v>98</v>
      </c>
      <c r="B139" s="2" t="s">
        <v>20</v>
      </c>
      <c r="C139" s="1">
        <v>249</v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>
        <v>15600</v>
      </c>
      <c r="AI139" s="1"/>
      <c r="AJ139" s="1">
        <v>18900</v>
      </c>
      <c r="AK139" s="1"/>
      <c r="AL139" s="1">
        <v>20900</v>
      </c>
      <c r="AM139" s="1"/>
      <c r="AN139" s="1"/>
      <c r="AO139" s="71"/>
      <c r="AP139" s="71" t="s">
        <v>9</v>
      </c>
      <c r="AQ139" s="71"/>
      <c r="AS139" s="4" t="str">
        <f>IFERROR(VLOOKUP(Table3[[#This Row],[Station '#]], $AV$3:$AW$141,2,FALSE),"")</f>
        <v/>
      </c>
      <c r="AU139" s="4" t="s">
        <v>69</v>
      </c>
      <c r="AV139" s="4">
        <v>2112</v>
      </c>
      <c r="AW139" s="4">
        <v>46100</v>
      </c>
    </row>
    <row r="140" spans="1:49" x14ac:dyDescent="0.3">
      <c r="A140" s="70" t="s">
        <v>98</v>
      </c>
      <c r="B140" s="2" t="s">
        <v>100</v>
      </c>
      <c r="C140" s="1">
        <v>248</v>
      </c>
      <c r="D140" s="2"/>
      <c r="E140" s="2"/>
      <c r="F140" s="2"/>
      <c r="G140" s="2"/>
      <c r="H140" s="2"/>
      <c r="I140" s="2">
        <v>700</v>
      </c>
      <c r="J140" s="2">
        <v>600</v>
      </c>
      <c r="K140" s="2">
        <v>650</v>
      </c>
      <c r="L140" s="2">
        <v>800</v>
      </c>
      <c r="M140" s="2">
        <v>1300</v>
      </c>
      <c r="N140" s="2">
        <v>1100</v>
      </c>
      <c r="O140" s="2">
        <v>900</v>
      </c>
      <c r="P140" s="2"/>
      <c r="Q140" s="2"/>
      <c r="R140" s="1"/>
      <c r="S140" s="1" t="s">
        <v>7</v>
      </c>
      <c r="T140" s="1" t="s">
        <v>9</v>
      </c>
      <c r="U140" s="1" t="s">
        <v>7</v>
      </c>
      <c r="V140" s="1" t="s">
        <v>9</v>
      </c>
      <c r="W140" s="1"/>
      <c r="X140" s="1"/>
      <c r="Y140" s="1"/>
      <c r="Z140" s="1"/>
      <c r="AA140" s="1"/>
      <c r="AB140" s="1"/>
      <c r="AC140" s="1"/>
      <c r="AD140" s="1"/>
      <c r="AE140" s="1" t="s">
        <v>9</v>
      </c>
      <c r="AF140" s="1">
        <v>3800</v>
      </c>
      <c r="AG140" s="1"/>
      <c r="AH140" s="1"/>
      <c r="AI140" s="1"/>
      <c r="AJ140" s="1"/>
      <c r="AK140" s="1"/>
      <c r="AL140" s="1"/>
      <c r="AM140" s="1"/>
      <c r="AN140" s="1"/>
      <c r="AO140" s="71"/>
      <c r="AP140" s="71" t="s">
        <v>9</v>
      </c>
      <c r="AQ140" s="71"/>
      <c r="AS140" s="4" t="str">
        <f>IFERROR(VLOOKUP(Table3[[#This Row],[Station '#]], $AV$3:$AW$141,2,FALSE),"")</f>
        <v/>
      </c>
      <c r="AU140" s="4" t="s">
        <v>731</v>
      </c>
      <c r="AV140" s="4">
        <v>3809</v>
      </c>
      <c r="AW140" s="4">
        <v>28400</v>
      </c>
    </row>
    <row r="141" spans="1:49" x14ac:dyDescent="0.3">
      <c r="A141" s="70" t="s">
        <v>98</v>
      </c>
      <c r="B141" s="2" t="s">
        <v>101</v>
      </c>
      <c r="C141" s="1">
        <v>250</v>
      </c>
      <c r="D141" s="2"/>
      <c r="E141" s="2"/>
      <c r="F141" s="2"/>
      <c r="G141" s="2"/>
      <c r="H141" s="2"/>
      <c r="I141" s="2">
        <v>550</v>
      </c>
      <c r="J141" s="2">
        <v>550</v>
      </c>
      <c r="K141" s="2">
        <v>550</v>
      </c>
      <c r="L141" s="2">
        <v>500</v>
      </c>
      <c r="M141" s="2">
        <v>850</v>
      </c>
      <c r="N141" s="2">
        <v>850</v>
      </c>
      <c r="O141" s="2">
        <v>1000</v>
      </c>
      <c r="P141" s="2">
        <v>1300</v>
      </c>
      <c r="Q141" s="2">
        <v>1200</v>
      </c>
      <c r="R141" s="1">
        <v>1600</v>
      </c>
      <c r="S141" s="1">
        <v>2000</v>
      </c>
      <c r="T141" s="1">
        <v>2400</v>
      </c>
      <c r="U141" s="1">
        <v>2900</v>
      </c>
      <c r="V141" s="1">
        <v>3600</v>
      </c>
      <c r="W141" s="1">
        <v>4200</v>
      </c>
      <c r="X141" s="1">
        <v>3900</v>
      </c>
      <c r="Y141" s="1">
        <v>4600</v>
      </c>
      <c r="Z141" s="1">
        <v>4500</v>
      </c>
      <c r="AA141" s="1">
        <v>3700</v>
      </c>
      <c r="AB141" s="1">
        <v>2900</v>
      </c>
      <c r="AC141" s="1">
        <v>2900</v>
      </c>
      <c r="AD141" s="1"/>
      <c r="AE141" s="1" t="s">
        <v>9</v>
      </c>
      <c r="AF141" s="1" t="s">
        <v>9</v>
      </c>
      <c r="AG141" s="1">
        <v>3100</v>
      </c>
      <c r="AH141" s="1"/>
      <c r="AI141" s="1">
        <v>4400</v>
      </c>
      <c r="AJ141" s="1"/>
      <c r="AK141" s="1">
        <v>6700</v>
      </c>
      <c r="AL141" s="1"/>
      <c r="AM141" s="1"/>
      <c r="AN141" s="1"/>
      <c r="AO141" s="71">
        <v>11000</v>
      </c>
      <c r="AP141" s="71" t="s">
        <v>9</v>
      </c>
      <c r="AQ141" s="71"/>
      <c r="AS141" s="4" t="str">
        <f>IFERROR(VLOOKUP(Table3[[#This Row],[Station '#]], $AV$3:$AW$141,2,FALSE),"")</f>
        <v/>
      </c>
      <c r="AU141" s="4" t="s">
        <v>732</v>
      </c>
      <c r="AV141" s="4">
        <v>6104</v>
      </c>
      <c r="AW141" s="4">
        <v>29200</v>
      </c>
    </row>
    <row r="142" spans="1:49" ht="16.5" customHeight="1" x14ac:dyDescent="0.3">
      <c r="A142" s="70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 t="s">
        <v>7</v>
      </c>
      <c r="T142" s="1" t="s">
        <v>9</v>
      </c>
      <c r="U142" s="1" t="s">
        <v>7</v>
      </c>
      <c r="V142" s="1" t="s">
        <v>9</v>
      </c>
      <c r="W142" s="1"/>
      <c r="X142" s="1"/>
      <c r="Y142" s="1"/>
      <c r="Z142" s="1"/>
      <c r="AA142" s="1"/>
      <c r="AB142" s="1"/>
      <c r="AC142" s="1"/>
      <c r="AD142" s="1"/>
      <c r="AE142" s="1" t="s">
        <v>9</v>
      </c>
      <c r="AF142" s="1" t="s">
        <v>9</v>
      </c>
      <c r="AG142" s="1"/>
      <c r="AH142" s="1"/>
      <c r="AI142" s="1"/>
      <c r="AJ142" s="1"/>
      <c r="AK142" s="1"/>
      <c r="AL142" s="1"/>
      <c r="AM142" s="1"/>
      <c r="AN142" s="1"/>
      <c r="AO142" s="71"/>
      <c r="AP142" s="71" t="s">
        <v>9</v>
      </c>
      <c r="AQ142" s="71"/>
      <c r="AS142" s="4" t="str">
        <f>IFERROR(VLOOKUP(Table3[[#This Row],[Station '#]], $AV$3:$AW$141,2,FALSE),"")</f>
        <v/>
      </c>
    </row>
    <row r="143" spans="1:49" ht="16.5" hidden="1" customHeight="1" x14ac:dyDescent="0.3">
      <c r="A143" s="70" t="s">
        <v>102</v>
      </c>
      <c r="B143" s="2" t="s">
        <v>48</v>
      </c>
      <c r="C143" s="1">
        <v>614</v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>
        <v>2600</v>
      </c>
      <c r="T143" s="1">
        <v>2400</v>
      </c>
      <c r="U143" s="1">
        <v>2300</v>
      </c>
      <c r="V143" s="1">
        <v>2700</v>
      </c>
      <c r="W143" s="1">
        <v>2600</v>
      </c>
      <c r="X143" s="1"/>
      <c r="Y143" s="1">
        <v>2400</v>
      </c>
      <c r="Z143" s="1">
        <v>2700</v>
      </c>
      <c r="AA143" s="1">
        <v>2200</v>
      </c>
      <c r="AB143" s="1">
        <v>1700</v>
      </c>
      <c r="AC143" s="1"/>
      <c r="AD143" s="1"/>
      <c r="AE143" s="1" t="s">
        <v>9</v>
      </c>
      <c r="AF143" s="1" t="s">
        <v>9</v>
      </c>
      <c r="AG143" s="1"/>
      <c r="AH143" s="1"/>
      <c r="AI143" s="1"/>
      <c r="AJ143" s="1"/>
      <c r="AK143" s="1"/>
      <c r="AL143" s="1"/>
      <c r="AM143" s="1"/>
      <c r="AN143" s="1"/>
      <c r="AO143" s="71"/>
      <c r="AP143" s="71" t="s">
        <v>9</v>
      </c>
      <c r="AQ143" s="71"/>
      <c r="AS143" s="4" t="str">
        <f>IFERROR(VLOOKUP(Table3[[#This Row],[Station '#]], $AV$3:$AW$141,2,FALSE),"")</f>
        <v/>
      </c>
    </row>
    <row r="144" spans="1:49" hidden="1" x14ac:dyDescent="0.3">
      <c r="A144" s="70"/>
      <c r="B144" s="2"/>
      <c r="C144" s="1"/>
      <c r="D144" s="2"/>
      <c r="E144" s="2"/>
      <c r="F144" s="2"/>
      <c r="G144" s="2"/>
      <c r="H144" s="2"/>
      <c r="I144" s="2" t="s">
        <v>9</v>
      </c>
      <c r="J144" s="2" t="s">
        <v>9</v>
      </c>
      <c r="K144" s="2" t="s">
        <v>9</v>
      </c>
      <c r="L144" s="2"/>
      <c r="M144" s="2"/>
      <c r="N144" s="2"/>
      <c r="O144" s="2"/>
      <c r="P144" s="2"/>
      <c r="Q144" s="2"/>
      <c r="R144" s="1"/>
      <c r="S144" s="1" t="s">
        <v>7</v>
      </c>
      <c r="T144" s="1" t="s">
        <v>9</v>
      </c>
      <c r="U144" s="1" t="s">
        <v>7</v>
      </c>
      <c r="V144" s="1" t="s">
        <v>9</v>
      </c>
      <c r="W144" s="1"/>
      <c r="X144" s="1"/>
      <c r="Y144" s="1"/>
      <c r="Z144" s="1"/>
      <c r="AA144" s="1"/>
      <c r="AB144" s="1"/>
      <c r="AC144" s="1"/>
      <c r="AD144" s="1"/>
      <c r="AE144" s="1" t="s">
        <v>9</v>
      </c>
      <c r="AF144" s="1" t="s">
        <v>9</v>
      </c>
      <c r="AG144" s="1"/>
      <c r="AH144" s="1"/>
      <c r="AI144" s="1"/>
      <c r="AJ144" s="1"/>
      <c r="AK144" s="1"/>
      <c r="AL144" s="1"/>
      <c r="AM144" s="1"/>
      <c r="AN144" s="1"/>
      <c r="AO144" s="71"/>
      <c r="AP144" s="71" t="s">
        <v>9</v>
      </c>
      <c r="AQ144" s="71"/>
      <c r="AS144" s="4" t="str">
        <f>IFERROR(VLOOKUP(Table3[[#This Row],[Station '#]], $AV$3:$AW$141,2,FALSE),"")</f>
        <v/>
      </c>
    </row>
    <row r="145" spans="1:45" x14ac:dyDescent="0.3">
      <c r="A145" s="70" t="s">
        <v>103</v>
      </c>
      <c r="B145" s="2" t="s">
        <v>16</v>
      </c>
      <c r="C145" s="1">
        <v>254</v>
      </c>
      <c r="D145" s="2"/>
      <c r="E145" s="2"/>
      <c r="F145" s="2"/>
      <c r="G145" s="2"/>
      <c r="H145" s="2"/>
      <c r="I145" s="2">
        <v>10100</v>
      </c>
      <c r="J145" s="2">
        <v>10800</v>
      </c>
      <c r="K145" s="2">
        <v>11700</v>
      </c>
      <c r="L145" s="2">
        <v>14500</v>
      </c>
      <c r="M145" s="2">
        <v>11600</v>
      </c>
      <c r="N145" s="2">
        <v>12700</v>
      </c>
      <c r="O145" s="2">
        <v>13900</v>
      </c>
      <c r="P145" s="2">
        <v>14900</v>
      </c>
      <c r="Q145" s="2">
        <v>12500</v>
      </c>
      <c r="R145" s="1">
        <v>13100</v>
      </c>
      <c r="S145" s="1">
        <v>13500</v>
      </c>
      <c r="T145" s="1">
        <v>12200</v>
      </c>
      <c r="U145" s="1">
        <v>13200</v>
      </c>
      <c r="V145" s="1">
        <v>12200</v>
      </c>
      <c r="W145" s="1">
        <v>13200</v>
      </c>
      <c r="X145" s="1">
        <v>13400</v>
      </c>
      <c r="Y145" s="1">
        <v>13500</v>
      </c>
      <c r="Z145" s="1">
        <v>12700</v>
      </c>
      <c r="AA145" s="1">
        <v>10800</v>
      </c>
      <c r="AB145" s="1">
        <v>9700</v>
      </c>
      <c r="AC145" s="1">
        <v>10100</v>
      </c>
      <c r="AD145" s="1"/>
      <c r="AE145" s="1" t="s">
        <v>9</v>
      </c>
      <c r="AF145" s="1">
        <v>8600</v>
      </c>
      <c r="AG145" s="1">
        <v>11200</v>
      </c>
      <c r="AH145" s="1"/>
      <c r="AI145" s="1">
        <v>12300</v>
      </c>
      <c r="AJ145" s="1"/>
      <c r="AK145" s="1">
        <v>12100</v>
      </c>
      <c r="AL145" s="1"/>
      <c r="AM145" s="1">
        <v>8200</v>
      </c>
      <c r="AN145" s="1"/>
      <c r="AO145" s="71">
        <v>12000</v>
      </c>
      <c r="AP145" s="71" t="s">
        <v>9</v>
      </c>
      <c r="AQ145" s="71"/>
      <c r="AS145" s="4" t="str">
        <f>IFERROR(VLOOKUP(Table3[[#This Row],[Station '#]], $AV$3:$AW$141,2,FALSE),"")</f>
        <v/>
      </c>
    </row>
    <row r="146" spans="1:45" hidden="1" x14ac:dyDescent="0.3">
      <c r="A146" s="70" t="s">
        <v>103</v>
      </c>
      <c r="B146" s="2" t="s">
        <v>104</v>
      </c>
      <c r="C146" s="1"/>
      <c r="D146" s="2"/>
      <c r="E146" s="2"/>
      <c r="F146" s="2"/>
      <c r="G146" s="2"/>
      <c r="H146" s="2"/>
      <c r="I146" s="2">
        <v>8400</v>
      </c>
      <c r="J146" s="2">
        <v>11100</v>
      </c>
      <c r="K146" s="2">
        <v>11700</v>
      </c>
      <c r="L146" s="2">
        <v>13700</v>
      </c>
      <c r="M146" s="2">
        <v>12500</v>
      </c>
      <c r="N146" s="2">
        <v>13600</v>
      </c>
      <c r="O146" s="2"/>
      <c r="P146" s="2"/>
      <c r="Q146" s="2"/>
      <c r="R146" s="1"/>
      <c r="S146" s="1" t="s">
        <v>7</v>
      </c>
      <c r="T146" s="1" t="s">
        <v>9</v>
      </c>
      <c r="U146" s="1" t="s">
        <v>7</v>
      </c>
      <c r="V146" s="1" t="s">
        <v>9</v>
      </c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 t="e">
        <v>#N/A</v>
      </c>
      <c r="AM146" s="1" t="e">
        <v>#N/A</v>
      </c>
      <c r="AN146" s="1"/>
      <c r="AO146" s="71"/>
      <c r="AP146" s="71" t="s">
        <v>9</v>
      </c>
      <c r="AQ146" s="71"/>
      <c r="AS146" s="4" t="str">
        <f>IFERROR(VLOOKUP(Table3[[#This Row],[Station '#]], $AV$3:$AW$141,2,FALSE),"")</f>
        <v/>
      </c>
    </row>
    <row r="147" spans="1:45" x14ac:dyDescent="0.3">
      <c r="A147" s="70" t="s">
        <v>103</v>
      </c>
      <c r="B147" s="2" t="s">
        <v>94</v>
      </c>
      <c r="C147" s="1">
        <v>255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>
        <v>6200</v>
      </c>
      <c r="W147" s="1">
        <v>4600</v>
      </c>
      <c r="X147" s="1">
        <v>4600</v>
      </c>
      <c r="Y147" s="1">
        <v>5800</v>
      </c>
      <c r="Z147" s="1">
        <v>4900</v>
      </c>
      <c r="AA147" s="1">
        <v>4000</v>
      </c>
      <c r="AB147" s="1">
        <v>4500</v>
      </c>
      <c r="AC147" s="1">
        <v>5200</v>
      </c>
      <c r="AD147" s="1"/>
      <c r="AE147" s="1" t="s">
        <v>9</v>
      </c>
      <c r="AF147" s="1" t="s">
        <v>9</v>
      </c>
      <c r="AG147" s="1">
        <v>6100</v>
      </c>
      <c r="AH147" s="1"/>
      <c r="AI147" s="1">
        <v>6400</v>
      </c>
      <c r="AJ147" s="1"/>
      <c r="AK147" s="1">
        <v>7900</v>
      </c>
      <c r="AL147" s="1"/>
      <c r="AM147" s="1">
        <v>5500</v>
      </c>
      <c r="AN147" s="1"/>
      <c r="AO147" s="71">
        <v>8700</v>
      </c>
      <c r="AP147" s="71" t="s">
        <v>9</v>
      </c>
      <c r="AQ147" s="71"/>
      <c r="AS147" s="4" t="str">
        <f>IFERROR(VLOOKUP(Table3[[#This Row],[Station '#]], $AV$3:$AW$141,2,FALSE),"")</f>
        <v/>
      </c>
    </row>
    <row r="148" spans="1:45" ht="15.75" customHeight="1" x14ac:dyDescent="0.3">
      <c r="A148" s="70"/>
      <c r="B148" s="2"/>
      <c r="C148" s="1"/>
      <c r="D148" s="2"/>
      <c r="E148" s="2"/>
      <c r="F148" s="2"/>
      <c r="G148" s="2"/>
      <c r="H148" s="2"/>
      <c r="I148" s="2" t="s">
        <v>9</v>
      </c>
      <c r="J148" s="2" t="s">
        <v>9</v>
      </c>
      <c r="K148" s="2" t="s">
        <v>9</v>
      </c>
      <c r="L148" s="2"/>
      <c r="M148" s="2"/>
      <c r="N148" s="2"/>
      <c r="O148" s="2"/>
      <c r="P148" s="2"/>
      <c r="Q148" s="2"/>
      <c r="R148" s="1"/>
      <c r="S148" s="1" t="s">
        <v>7</v>
      </c>
      <c r="T148" s="1" t="s">
        <v>9</v>
      </c>
      <c r="U148" s="1" t="s">
        <v>7</v>
      </c>
      <c r="V148" s="1" t="s">
        <v>9</v>
      </c>
      <c r="W148" s="1"/>
      <c r="X148" s="1"/>
      <c r="Y148" s="1"/>
      <c r="Z148" s="1"/>
      <c r="AA148" s="1"/>
      <c r="AB148" s="1"/>
      <c r="AC148" s="1"/>
      <c r="AD148" s="1"/>
      <c r="AE148" s="1" t="s">
        <v>9</v>
      </c>
      <c r="AF148" s="1" t="s">
        <v>9</v>
      </c>
      <c r="AG148" s="1"/>
      <c r="AH148" s="1"/>
      <c r="AI148" s="1"/>
      <c r="AJ148" s="1"/>
      <c r="AK148" s="1"/>
      <c r="AL148" s="1"/>
      <c r="AM148" s="1"/>
      <c r="AN148" s="1"/>
      <c r="AO148" s="71"/>
      <c r="AP148" s="71" t="s">
        <v>9</v>
      </c>
      <c r="AQ148" s="71"/>
      <c r="AS148" s="4" t="str">
        <f>IFERROR(VLOOKUP(Table3[[#This Row],[Station '#]], $AV$3:$AW$141,2,FALSE),"")</f>
        <v/>
      </c>
    </row>
    <row r="149" spans="1:45" ht="16.5" hidden="1" customHeight="1" x14ac:dyDescent="0.3">
      <c r="A149" s="70" t="s">
        <v>105</v>
      </c>
      <c r="B149" s="2" t="s">
        <v>106</v>
      </c>
      <c r="C149" s="1">
        <v>505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1800</v>
      </c>
      <c r="Q149" s="2">
        <v>1800</v>
      </c>
      <c r="R149" s="1">
        <v>1900</v>
      </c>
      <c r="S149" s="1">
        <v>1900</v>
      </c>
      <c r="T149" s="1" t="s">
        <v>22</v>
      </c>
      <c r="U149" s="1">
        <v>2400</v>
      </c>
      <c r="V149" s="1">
        <v>2400</v>
      </c>
      <c r="W149" s="1"/>
      <c r="X149" s="1"/>
      <c r="Y149" s="1">
        <v>3300</v>
      </c>
      <c r="Z149" s="1">
        <v>3900</v>
      </c>
      <c r="AA149" s="1">
        <v>3300</v>
      </c>
      <c r="AB149" s="1">
        <v>2900</v>
      </c>
      <c r="AC149" s="1">
        <v>3000</v>
      </c>
      <c r="AD149" s="1"/>
      <c r="AE149" s="1" t="s">
        <v>9</v>
      </c>
      <c r="AF149" s="1" t="s">
        <v>9</v>
      </c>
      <c r="AG149" s="1"/>
      <c r="AH149" s="1"/>
      <c r="AI149" s="1"/>
      <c r="AJ149" s="1"/>
      <c r="AK149" s="1"/>
      <c r="AL149" s="1"/>
      <c r="AM149" s="1"/>
      <c r="AN149" s="1"/>
      <c r="AO149" s="71"/>
      <c r="AP149" s="71" t="s">
        <v>9</v>
      </c>
      <c r="AQ149" s="71"/>
      <c r="AS149" s="4" t="str">
        <f>IFERROR(VLOOKUP(Table3[[#This Row],[Station '#]], $AV$3:$AW$141,2,FALSE),"")</f>
        <v/>
      </c>
    </row>
    <row r="150" spans="1:45" ht="16.5" hidden="1" customHeight="1" x14ac:dyDescent="0.3">
      <c r="A150" s="70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 t="s">
        <v>7</v>
      </c>
      <c r="T150" s="1" t="s">
        <v>9</v>
      </c>
      <c r="U150" s="1" t="s">
        <v>7</v>
      </c>
      <c r="V150" s="1" t="s">
        <v>9</v>
      </c>
      <c r="W150" s="1"/>
      <c r="X150" s="1"/>
      <c r="Y150" s="1"/>
      <c r="Z150" s="1"/>
      <c r="AA150" s="1"/>
      <c r="AB150" s="1"/>
      <c r="AC150" s="1"/>
      <c r="AD150" s="1"/>
      <c r="AE150" s="1" t="s">
        <v>9</v>
      </c>
      <c r="AF150" s="1" t="s">
        <v>9</v>
      </c>
      <c r="AG150" s="1"/>
      <c r="AH150" s="1"/>
      <c r="AI150" s="1"/>
      <c r="AJ150" s="1"/>
      <c r="AK150" s="1"/>
      <c r="AL150" s="1"/>
      <c r="AM150" s="1"/>
      <c r="AN150" s="1"/>
      <c r="AO150" s="71"/>
      <c r="AP150" s="71" t="s">
        <v>9</v>
      </c>
      <c r="AQ150" s="71"/>
      <c r="AS150" s="4" t="str">
        <f>IFERROR(VLOOKUP(Table3[[#This Row],[Station '#]], $AV$3:$AW$141,2,FALSE),"")</f>
        <v/>
      </c>
    </row>
    <row r="151" spans="1:45" ht="16.5" hidden="1" customHeight="1" x14ac:dyDescent="0.3">
      <c r="A151" s="70" t="s">
        <v>107</v>
      </c>
      <c r="B151" s="2" t="s">
        <v>108</v>
      </c>
      <c r="C151" s="1">
        <v>256</v>
      </c>
      <c r="D151" s="2">
        <v>10000</v>
      </c>
      <c r="E151" s="2">
        <v>9800</v>
      </c>
      <c r="F151" s="2">
        <v>12200</v>
      </c>
      <c r="G151" s="2">
        <v>11200</v>
      </c>
      <c r="H151" s="2">
        <v>13500</v>
      </c>
      <c r="I151" s="2">
        <v>11900</v>
      </c>
      <c r="J151" s="2">
        <v>8800</v>
      </c>
      <c r="K151" s="2">
        <v>12200</v>
      </c>
      <c r="L151" s="2">
        <v>14100</v>
      </c>
      <c r="M151" s="2">
        <v>12900</v>
      </c>
      <c r="N151" s="2">
        <v>13000</v>
      </c>
      <c r="O151" s="2">
        <v>11600</v>
      </c>
      <c r="P151" s="2">
        <v>14300</v>
      </c>
      <c r="Q151" s="2">
        <v>13900</v>
      </c>
      <c r="R151" s="1">
        <v>13800</v>
      </c>
      <c r="S151" s="1">
        <v>12800</v>
      </c>
      <c r="T151" s="1">
        <v>14600</v>
      </c>
      <c r="U151" s="1">
        <v>16800</v>
      </c>
      <c r="V151" s="1">
        <v>17200</v>
      </c>
      <c r="W151" s="1">
        <v>19000</v>
      </c>
      <c r="X151" s="1">
        <v>21900</v>
      </c>
      <c r="Y151" s="1">
        <v>22500</v>
      </c>
      <c r="Z151" s="1">
        <v>21600</v>
      </c>
      <c r="AA151" s="1">
        <v>19300</v>
      </c>
      <c r="AB151" s="1">
        <v>17000</v>
      </c>
      <c r="AC151" s="1">
        <v>19700</v>
      </c>
      <c r="AD151" s="1"/>
      <c r="AE151" s="1" t="s">
        <v>9</v>
      </c>
      <c r="AF151" s="1" t="s">
        <v>9</v>
      </c>
      <c r="AG151" s="1"/>
      <c r="AH151" s="1"/>
      <c r="AI151" s="1"/>
      <c r="AJ151" s="1"/>
      <c r="AK151" s="1"/>
      <c r="AL151" s="1"/>
      <c r="AM151" s="1"/>
      <c r="AN151" s="1"/>
      <c r="AO151" s="71"/>
      <c r="AP151" s="71" t="s">
        <v>9</v>
      </c>
      <c r="AQ151" s="71"/>
      <c r="AS151" s="4" t="str">
        <f>IFERROR(VLOOKUP(Table3[[#This Row],[Station '#]], $AV$3:$AW$141,2,FALSE),"")</f>
        <v/>
      </c>
    </row>
    <row r="152" spans="1:45" ht="16.5" hidden="1" customHeight="1" x14ac:dyDescent="0.3">
      <c r="A152" s="70" t="s">
        <v>107</v>
      </c>
      <c r="B152" s="2" t="s">
        <v>109</v>
      </c>
      <c r="C152" s="1">
        <v>257</v>
      </c>
      <c r="D152" s="2"/>
      <c r="E152" s="2"/>
      <c r="F152" s="2"/>
      <c r="G152" s="2">
        <v>13100</v>
      </c>
      <c r="H152" s="2">
        <v>16800</v>
      </c>
      <c r="I152" s="2">
        <v>15600</v>
      </c>
      <c r="J152" s="2">
        <v>11700</v>
      </c>
      <c r="K152" s="2">
        <v>14800</v>
      </c>
      <c r="L152" s="2">
        <v>17900</v>
      </c>
      <c r="M152" s="2">
        <v>16600</v>
      </c>
      <c r="N152" s="2">
        <v>18700</v>
      </c>
      <c r="O152" s="2">
        <v>17800</v>
      </c>
      <c r="P152" s="2">
        <v>18700</v>
      </c>
      <c r="Q152" s="2">
        <v>19900</v>
      </c>
      <c r="R152" s="1">
        <v>20400</v>
      </c>
      <c r="S152" s="1">
        <v>19000</v>
      </c>
      <c r="T152" s="1">
        <v>18500</v>
      </c>
      <c r="U152" s="1">
        <v>22900</v>
      </c>
      <c r="V152" s="1">
        <v>22100</v>
      </c>
      <c r="W152" s="1">
        <v>23800</v>
      </c>
      <c r="X152" s="1">
        <v>27600</v>
      </c>
      <c r="Y152" s="1">
        <v>26400</v>
      </c>
      <c r="Z152" s="1">
        <v>29100</v>
      </c>
      <c r="AA152" s="1">
        <v>24800</v>
      </c>
      <c r="AB152" s="1">
        <v>21500</v>
      </c>
      <c r="AC152" s="1">
        <v>25500</v>
      </c>
      <c r="AD152" s="1"/>
      <c r="AE152" s="1" t="s">
        <v>9</v>
      </c>
      <c r="AF152" s="1" t="s">
        <v>9</v>
      </c>
      <c r="AG152" s="1"/>
      <c r="AH152" s="1"/>
      <c r="AI152" s="1"/>
      <c r="AJ152" s="1"/>
      <c r="AK152" s="1"/>
      <c r="AL152" s="1"/>
      <c r="AM152" s="1"/>
      <c r="AN152" s="1"/>
      <c r="AO152" s="71"/>
      <c r="AP152" s="71" t="s">
        <v>9</v>
      </c>
      <c r="AQ152" s="71"/>
      <c r="AS152" s="4" t="str">
        <f>IFERROR(VLOOKUP(Table3[[#This Row],[Station '#]], $AV$3:$AW$141,2,FALSE),"")</f>
        <v/>
      </c>
    </row>
    <row r="153" spans="1:45" x14ac:dyDescent="0.3">
      <c r="A153" s="70" t="s">
        <v>107</v>
      </c>
      <c r="B153" s="2" t="s">
        <v>109</v>
      </c>
      <c r="C153" s="1">
        <v>81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>
        <v>20300</v>
      </c>
      <c r="AI153" s="1">
        <v>22300</v>
      </c>
      <c r="AJ153" s="1">
        <v>22300</v>
      </c>
      <c r="AK153" s="1"/>
      <c r="AL153" s="1">
        <v>20900</v>
      </c>
      <c r="AM153" s="1">
        <v>18200</v>
      </c>
      <c r="AN153" s="1">
        <v>20000</v>
      </c>
      <c r="AO153" s="71">
        <v>20500</v>
      </c>
      <c r="AP153" s="71">
        <v>19800</v>
      </c>
      <c r="AQ153" s="71"/>
      <c r="AS153" s="4">
        <f>IFERROR(VLOOKUP(Table3[[#This Row],[Station '#]], $AV$3:$AW$141,2,FALSE),"")</f>
        <v>19800</v>
      </c>
    </row>
    <row r="154" spans="1:45" x14ac:dyDescent="0.3">
      <c r="A154" s="70" t="s">
        <v>107</v>
      </c>
      <c r="B154" s="2" t="s">
        <v>426</v>
      </c>
      <c r="C154" s="1">
        <v>73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>
        <v>29400</v>
      </c>
      <c r="AG154" s="1">
        <v>24700</v>
      </c>
      <c r="AH154" s="1">
        <v>25800</v>
      </c>
      <c r="AI154" s="1">
        <v>24200</v>
      </c>
      <c r="AJ154" s="1">
        <v>27100</v>
      </c>
      <c r="AK154" s="1">
        <v>27200</v>
      </c>
      <c r="AL154" s="1">
        <v>27100</v>
      </c>
      <c r="AM154" s="1">
        <v>22600</v>
      </c>
      <c r="AN154" s="1">
        <v>25400</v>
      </c>
      <c r="AO154" s="71">
        <v>26100</v>
      </c>
      <c r="AP154" s="71">
        <v>26400</v>
      </c>
      <c r="AQ154" s="71"/>
      <c r="AS154" s="4">
        <f>IFERROR(VLOOKUP(Table3[[#This Row],[Station '#]], $AV$3:$AW$141,2,FALSE),"")</f>
        <v>26400</v>
      </c>
    </row>
    <row r="155" spans="1:45" x14ac:dyDescent="0.3">
      <c r="A155" s="70" t="s">
        <v>107</v>
      </c>
      <c r="B155" s="2" t="s">
        <v>90</v>
      </c>
      <c r="C155" s="1">
        <v>259</v>
      </c>
      <c r="D155" s="2">
        <v>12200</v>
      </c>
      <c r="E155" s="2">
        <v>18000</v>
      </c>
      <c r="F155" s="2">
        <v>18100</v>
      </c>
      <c r="G155" s="2">
        <v>19700</v>
      </c>
      <c r="H155" s="2">
        <v>21700</v>
      </c>
      <c r="I155" s="2">
        <v>20700</v>
      </c>
      <c r="J155" s="2">
        <v>20700</v>
      </c>
      <c r="K155" s="2">
        <v>20600</v>
      </c>
      <c r="L155" s="2">
        <v>25100</v>
      </c>
      <c r="M155" s="2">
        <v>24200</v>
      </c>
      <c r="N155" s="2">
        <v>24400</v>
      </c>
      <c r="O155" s="2">
        <v>25300</v>
      </c>
      <c r="P155" s="2">
        <v>25600</v>
      </c>
      <c r="Q155" s="2">
        <v>26400</v>
      </c>
      <c r="R155" s="1">
        <v>25400</v>
      </c>
      <c r="S155" s="1">
        <v>23400</v>
      </c>
      <c r="T155" s="1">
        <v>25500</v>
      </c>
      <c r="U155" s="1">
        <v>28400</v>
      </c>
      <c r="V155" s="1">
        <v>25700</v>
      </c>
      <c r="W155" s="1">
        <v>30900</v>
      </c>
      <c r="X155" s="1">
        <v>34300</v>
      </c>
      <c r="Y155" s="1">
        <v>34200</v>
      </c>
      <c r="Z155" s="1">
        <v>34600</v>
      </c>
      <c r="AA155" s="1">
        <v>28800</v>
      </c>
      <c r="AB155" s="1">
        <v>36300</v>
      </c>
      <c r="AC155" s="1">
        <v>30400</v>
      </c>
      <c r="AD155" s="1">
        <v>28700</v>
      </c>
      <c r="AE155" s="1">
        <v>27900</v>
      </c>
      <c r="AF155" s="1">
        <v>27800</v>
      </c>
      <c r="AG155" s="1"/>
      <c r="AH155" s="1"/>
      <c r="AI155" s="1"/>
      <c r="AJ155" s="1">
        <v>27700</v>
      </c>
      <c r="AK155" s="1"/>
      <c r="AL155" s="1">
        <v>29000</v>
      </c>
      <c r="AM155" s="1"/>
      <c r="AN155" s="1">
        <v>28900</v>
      </c>
      <c r="AO155" s="71"/>
      <c r="AP155" s="71" t="s">
        <v>9</v>
      </c>
      <c r="AQ155" s="71"/>
      <c r="AS155" s="4" t="str">
        <f>IFERROR(VLOOKUP(Table3[[#This Row],[Station '#]], $AV$3:$AW$141,2,FALSE),"")</f>
        <v/>
      </c>
    </row>
    <row r="156" spans="1:45" x14ac:dyDescent="0.3">
      <c r="A156" s="70" t="s">
        <v>107</v>
      </c>
      <c r="B156" s="2" t="s">
        <v>451</v>
      </c>
      <c r="C156" s="1">
        <v>82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>
        <v>42300</v>
      </c>
      <c r="AI156" s="1">
        <v>38900</v>
      </c>
      <c r="AJ156" s="1">
        <v>39900</v>
      </c>
      <c r="AK156" s="1">
        <v>40700</v>
      </c>
      <c r="AL156" s="1"/>
      <c r="AM156" s="1">
        <v>35100</v>
      </c>
      <c r="AN156" s="1">
        <v>39800</v>
      </c>
      <c r="AO156" s="71">
        <v>40700</v>
      </c>
      <c r="AP156" s="71">
        <v>41000</v>
      </c>
      <c r="AQ156" s="71"/>
      <c r="AS156" s="4">
        <f>IFERROR(VLOOKUP(Table3[[#This Row],[Station '#]], $AV$3:$AW$141,2,FALSE),"")</f>
        <v>41000</v>
      </c>
    </row>
    <row r="157" spans="1:45" x14ac:dyDescent="0.3">
      <c r="A157" s="70" t="s">
        <v>107</v>
      </c>
      <c r="B157" s="2" t="s">
        <v>48</v>
      </c>
      <c r="C157" s="1">
        <v>258</v>
      </c>
      <c r="D157" s="2">
        <v>18900</v>
      </c>
      <c r="E157" s="2">
        <v>18200</v>
      </c>
      <c r="F157" s="2">
        <v>20800</v>
      </c>
      <c r="G157" s="2">
        <v>22100</v>
      </c>
      <c r="H157" s="2">
        <v>25300</v>
      </c>
      <c r="I157" s="2">
        <v>28200</v>
      </c>
      <c r="J157" s="2">
        <v>24500</v>
      </c>
      <c r="K157" s="2">
        <v>29100</v>
      </c>
      <c r="L157" s="2">
        <v>31700</v>
      </c>
      <c r="M157" s="2">
        <v>29200</v>
      </c>
      <c r="N157" s="2">
        <v>30500</v>
      </c>
      <c r="O157" s="2">
        <v>30900</v>
      </c>
      <c r="P157" s="2">
        <v>29500</v>
      </c>
      <c r="Q157" s="2">
        <v>31100</v>
      </c>
      <c r="R157" s="1">
        <v>29100</v>
      </c>
      <c r="S157" s="1">
        <v>28000</v>
      </c>
      <c r="T157" s="1">
        <v>33400</v>
      </c>
      <c r="U157" s="1">
        <v>31400</v>
      </c>
      <c r="V157" s="1">
        <v>31900</v>
      </c>
      <c r="W157" s="1">
        <v>32200</v>
      </c>
      <c r="X157" s="1">
        <v>43100</v>
      </c>
      <c r="Y157" s="1">
        <v>43600</v>
      </c>
      <c r="Z157" s="1">
        <v>43500</v>
      </c>
      <c r="AA157" s="1">
        <v>34200</v>
      </c>
      <c r="AB157" s="1">
        <v>34500</v>
      </c>
      <c r="AC157" s="1">
        <v>37100</v>
      </c>
      <c r="AD157" s="1">
        <v>33700</v>
      </c>
      <c r="AE157" s="1">
        <v>31700</v>
      </c>
      <c r="AF157" s="1">
        <v>34000</v>
      </c>
      <c r="AG157" s="1">
        <v>35900</v>
      </c>
      <c r="AH157" s="1">
        <v>35200</v>
      </c>
      <c r="AI157" s="1"/>
      <c r="AJ157" s="1"/>
      <c r="AK157" s="1"/>
      <c r="AL157" s="1">
        <v>36000</v>
      </c>
      <c r="AM157" s="1"/>
      <c r="AN157" s="1">
        <v>35400</v>
      </c>
      <c r="AO157" s="71"/>
      <c r="AP157" s="71" t="s">
        <v>9</v>
      </c>
      <c r="AQ157" s="71"/>
      <c r="AS157" s="4" t="str">
        <f>IFERROR(VLOOKUP(Table3[[#This Row],[Station '#]], $AV$3:$AW$141,2,FALSE),"")</f>
        <v/>
      </c>
    </row>
    <row r="158" spans="1:45" x14ac:dyDescent="0.3">
      <c r="A158" s="70"/>
      <c r="B158" s="2"/>
      <c r="C158" s="1"/>
      <c r="D158" s="2">
        <v>0</v>
      </c>
      <c r="E158" s="2"/>
      <c r="F158" s="2"/>
      <c r="G158" s="2"/>
      <c r="H158" s="2"/>
      <c r="I158" s="2" t="s">
        <v>9</v>
      </c>
      <c r="J158" s="2" t="s">
        <v>9</v>
      </c>
      <c r="K158" s="2" t="s">
        <v>9</v>
      </c>
      <c r="L158" s="2"/>
      <c r="M158" s="2"/>
      <c r="N158" s="2"/>
      <c r="O158" s="2"/>
      <c r="P158" s="2"/>
      <c r="Q158" s="2"/>
      <c r="R158" s="1"/>
      <c r="S158" s="1" t="s">
        <v>7</v>
      </c>
      <c r="T158" s="1" t="s">
        <v>9</v>
      </c>
      <c r="U158" s="1" t="s">
        <v>7</v>
      </c>
      <c r="V158" s="1" t="s">
        <v>9</v>
      </c>
      <c r="W158" s="1"/>
      <c r="X158" s="1"/>
      <c r="Y158" s="1"/>
      <c r="Z158" s="1"/>
      <c r="AA158" s="1"/>
      <c r="AB158" s="1"/>
      <c r="AC158" s="1"/>
      <c r="AD158" s="1"/>
      <c r="AE158" s="1" t="s">
        <v>9</v>
      </c>
      <c r="AF158" s="1" t="s">
        <v>9</v>
      </c>
      <c r="AG158" s="1"/>
      <c r="AH158" s="1"/>
      <c r="AI158" s="1"/>
      <c r="AJ158" s="1"/>
      <c r="AK158" s="1"/>
      <c r="AL158" s="1"/>
      <c r="AM158" s="1"/>
      <c r="AN158" s="1"/>
      <c r="AO158" s="71"/>
      <c r="AP158" s="71" t="s">
        <v>9</v>
      </c>
      <c r="AQ158" s="71"/>
      <c r="AS158" s="4" t="str">
        <f>IFERROR(VLOOKUP(Table3[[#This Row],[Station '#]], $AV$3:$AW$141,2,FALSE),"")</f>
        <v/>
      </c>
    </row>
    <row r="159" spans="1:45" x14ac:dyDescent="0.3">
      <c r="A159" s="70" t="s">
        <v>110</v>
      </c>
      <c r="B159" s="2" t="s">
        <v>104</v>
      </c>
      <c r="C159" s="1">
        <v>30</v>
      </c>
      <c r="D159" s="2"/>
      <c r="E159" s="2"/>
      <c r="F159" s="2"/>
      <c r="G159" s="2"/>
      <c r="H159" s="2"/>
      <c r="I159" s="2"/>
      <c r="J159" s="2"/>
      <c r="K159" s="2">
        <v>24000</v>
      </c>
      <c r="L159" s="2">
        <v>26600</v>
      </c>
      <c r="M159" s="2">
        <v>28400</v>
      </c>
      <c r="N159" s="2">
        <v>31600</v>
      </c>
      <c r="O159" s="2">
        <v>32800</v>
      </c>
      <c r="P159" s="2">
        <v>34500</v>
      </c>
      <c r="Q159" s="2">
        <v>32800</v>
      </c>
      <c r="R159" s="1">
        <v>33800</v>
      </c>
      <c r="S159" s="1">
        <v>34400</v>
      </c>
      <c r="T159" s="1">
        <v>35500</v>
      </c>
      <c r="U159" s="1">
        <v>38100</v>
      </c>
      <c r="V159" s="1">
        <v>36700</v>
      </c>
      <c r="W159" s="1">
        <v>39900</v>
      </c>
      <c r="X159" s="1">
        <v>48300</v>
      </c>
      <c r="Y159" s="1">
        <v>49900</v>
      </c>
      <c r="Z159" s="1">
        <v>48300</v>
      </c>
      <c r="AA159" s="1">
        <v>41200</v>
      </c>
      <c r="AB159" s="1">
        <v>44100</v>
      </c>
      <c r="AC159" s="1">
        <v>43400</v>
      </c>
      <c r="AD159" s="1">
        <v>43100</v>
      </c>
      <c r="AE159" s="1">
        <v>40500</v>
      </c>
      <c r="AF159" s="1">
        <v>40100</v>
      </c>
      <c r="AG159" s="1">
        <v>46400</v>
      </c>
      <c r="AH159" s="1">
        <v>47400</v>
      </c>
      <c r="AI159" s="1">
        <v>48300</v>
      </c>
      <c r="AJ159" s="1">
        <v>48300</v>
      </c>
      <c r="AK159" s="1">
        <v>49400</v>
      </c>
      <c r="AL159" s="1">
        <v>49900</v>
      </c>
      <c r="AM159" s="1">
        <v>41900</v>
      </c>
      <c r="AN159" s="1">
        <v>49300</v>
      </c>
      <c r="AO159" s="71">
        <v>49400</v>
      </c>
      <c r="AP159" s="71">
        <v>49700</v>
      </c>
      <c r="AQ159" s="71"/>
      <c r="AS159" s="4">
        <f>IFERROR(VLOOKUP(Table3[[#This Row],[Station '#]], $AV$3:$AW$141,2,FALSE),"")</f>
        <v>49700</v>
      </c>
    </row>
    <row r="160" spans="1:45" x14ac:dyDescent="0.3">
      <c r="A160" s="70" t="s">
        <v>110</v>
      </c>
      <c r="B160" s="2" t="s">
        <v>111</v>
      </c>
      <c r="C160" s="1">
        <v>263</v>
      </c>
      <c r="D160" s="2">
        <v>14000</v>
      </c>
      <c r="E160" s="2">
        <v>14800</v>
      </c>
      <c r="F160" s="2">
        <v>17100</v>
      </c>
      <c r="G160" s="2">
        <v>16500</v>
      </c>
      <c r="H160" s="2">
        <v>22700</v>
      </c>
      <c r="I160" s="2">
        <v>21000</v>
      </c>
      <c r="J160" s="2">
        <v>24900</v>
      </c>
      <c r="K160" s="2">
        <v>29600</v>
      </c>
      <c r="L160" s="2">
        <v>29600</v>
      </c>
      <c r="M160" s="2">
        <v>27800</v>
      </c>
      <c r="N160" s="2"/>
      <c r="O160" s="2"/>
      <c r="P160" s="2"/>
      <c r="Q160" s="2"/>
      <c r="R160" s="1"/>
      <c r="S160" s="1" t="s">
        <v>7</v>
      </c>
      <c r="T160" s="1" t="s">
        <v>9</v>
      </c>
      <c r="U160" s="1" t="s">
        <v>7</v>
      </c>
      <c r="V160" s="1" t="s">
        <v>9</v>
      </c>
      <c r="W160" s="1">
        <v>49700</v>
      </c>
      <c r="X160" s="1">
        <v>56800</v>
      </c>
      <c r="Y160" s="1">
        <v>54100</v>
      </c>
      <c r="Z160" s="1">
        <v>52500</v>
      </c>
      <c r="AA160" s="1">
        <v>43300</v>
      </c>
      <c r="AB160" s="1">
        <v>47100</v>
      </c>
      <c r="AC160" s="1">
        <v>46700</v>
      </c>
      <c r="AD160" s="1"/>
      <c r="AE160" s="1" t="s">
        <v>9</v>
      </c>
      <c r="AF160" s="1" t="s">
        <v>9</v>
      </c>
      <c r="AG160" s="1">
        <v>48000</v>
      </c>
      <c r="AH160" s="1"/>
      <c r="AI160" s="1">
        <v>47600</v>
      </c>
      <c r="AJ160" s="1"/>
      <c r="AK160" s="1"/>
      <c r="AL160" s="1"/>
      <c r="AM160" s="1"/>
      <c r="AN160" s="1"/>
      <c r="AO160" s="71"/>
      <c r="AP160" s="71" t="s">
        <v>9</v>
      </c>
      <c r="AQ160" s="71"/>
      <c r="AS160" s="4" t="str">
        <f>IFERROR(VLOOKUP(Table3[[#This Row],[Station '#]], $AV$3:$AW$141,2,FALSE),"")</f>
        <v/>
      </c>
    </row>
    <row r="161" spans="1:45" x14ac:dyDescent="0.3">
      <c r="A161" s="70" t="s">
        <v>110</v>
      </c>
      <c r="B161" s="2" t="s">
        <v>112</v>
      </c>
      <c r="C161" s="1">
        <v>31</v>
      </c>
      <c r="D161" s="2"/>
      <c r="E161" s="2"/>
      <c r="F161" s="2"/>
      <c r="G161" s="2"/>
      <c r="H161" s="2"/>
      <c r="I161" s="2"/>
      <c r="J161" s="2" t="s">
        <v>7</v>
      </c>
      <c r="K161" s="2">
        <v>26500</v>
      </c>
      <c r="L161" s="2">
        <v>29400</v>
      </c>
      <c r="M161" s="2">
        <v>26800</v>
      </c>
      <c r="N161" s="2">
        <v>33100</v>
      </c>
      <c r="O161" s="2">
        <v>35100</v>
      </c>
      <c r="P161" s="2">
        <v>39100</v>
      </c>
      <c r="Q161" s="2">
        <v>42800</v>
      </c>
      <c r="R161" s="1">
        <v>43900</v>
      </c>
      <c r="S161" s="1">
        <v>43700</v>
      </c>
      <c r="T161" s="1">
        <v>45500</v>
      </c>
      <c r="U161" s="1">
        <v>48400</v>
      </c>
      <c r="V161" s="1">
        <v>54100</v>
      </c>
      <c r="W161" s="1">
        <v>60700</v>
      </c>
      <c r="X161" s="1">
        <v>65000</v>
      </c>
      <c r="Y161" s="1">
        <v>65200</v>
      </c>
      <c r="Z161" s="1">
        <v>65300</v>
      </c>
      <c r="AA161" s="1">
        <v>58600</v>
      </c>
      <c r="AB161" s="1">
        <v>56100</v>
      </c>
      <c r="AC161" s="1">
        <v>55600</v>
      </c>
      <c r="AD161" s="1">
        <v>53600</v>
      </c>
      <c r="AE161" s="1">
        <v>52200</v>
      </c>
      <c r="AF161" s="1">
        <v>53200</v>
      </c>
      <c r="AG161" s="1">
        <v>51800</v>
      </c>
      <c r="AH161" s="1">
        <v>53200</v>
      </c>
      <c r="AI161" s="1">
        <v>59700</v>
      </c>
      <c r="AJ161" s="1"/>
      <c r="AK161" s="1">
        <v>60700</v>
      </c>
      <c r="AL161" s="1">
        <v>62500</v>
      </c>
      <c r="AM161" s="1">
        <v>54100</v>
      </c>
      <c r="AN161" s="1">
        <v>63100</v>
      </c>
      <c r="AO161" s="71">
        <v>65800</v>
      </c>
      <c r="AP161" s="71">
        <v>66700</v>
      </c>
      <c r="AQ161" s="71"/>
      <c r="AS161" s="4">
        <f>IFERROR(VLOOKUP(Table3[[#This Row],[Station '#]], $AV$3:$AW$141,2,FALSE),"")</f>
        <v>66700</v>
      </c>
    </row>
    <row r="162" spans="1:45" x14ac:dyDescent="0.3">
      <c r="A162" s="70" t="s">
        <v>110</v>
      </c>
      <c r="B162" s="2" t="s">
        <v>18</v>
      </c>
      <c r="C162" s="1">
        <v>264</v>
      </c>
      <c r="D162" s="2"/>
      <c r="E162" s="2"/>
      <c r="F162" s="2"/>
      <c r="G162" s="2"/>
      <c r="H162" s="2"/>
      <c r="I162" s="2">
        <v>23500</v>
      </c>
      <c r="J162" s="2">
        <v>24100</v>
      </c>
      <c r="K162" s="2">
        <v>28200</v>
      </c>
      <c r="L162" s="2">
        <v>29700</v>
      </c>
      <c r="M162" s="2">
        <v>29000</v>
      </c>
      <c r="N162" s="2">
        <v>29400</v>
      </c>
      <c r="O162" s="2">
        <v>28700</v>
      </c>
      <c r="P162" s="2">
        <v>32700</v>
      </c>
      <c r="Q162" s="2">
        <v>37100</v>
      </c>
      <c r="R162" s="1">
        <v>38400</v>
      </c>
      <c r="S162" s="1">
        <v>39300</v>
      </c>
      <c r="T162" s="1">
        <v>43300</v>
      </c>
      <c r="U162" s="1">
        <v>46400</v>
      </c>
      <c r="V162" s="1">
        <v>46800</v>
      </c>
      <c r="W162" s="1">
        <v>53700</v>
      </c>
      <c r="X162" s="1">
        <v>56500</v>
      </c>
      <c r="Y162" s="1">
        <v>57300</v>
      </c>
      <c r="Z162" s="1">
        <v>59300</v>
      </c>
      <c r="AA162" s="1">
        <v>49300</v>
      </c>
      <c r="AB162" s="1">
        <v>52000</v>
      </c>
      <c r="AC162" s="1">
        <v>47900</v>
      </c>
      <c r="AD162" s="1">
        <v>58400</v>
      </c>
      <c r="AE162" s="1">
        <v>60900</v>
      </c>
      <c r="AF162" s="1">
        <v>48700</v>
      </c>
      <c r="AG162" s="1">
        <v>51500</v>
      </c>
      <c r="AH162" s="1">
        <v>60600</v>
      </c>
      <c r="AI162" s="1"/>
      <c r="AJ162" s="1">
        <v>52400</v>
      </c>
      <c r="AK162" s="1"/>
      <c r="AL162" s="1"/>
      <c r="AM162" s="1"/>
      <c r="AN162" s="1"/>
      <c r="AO162" s="71"/>
      <c r="AP162" s="71" t="s">
        <v>9</v>
      </c>
      <c r="AQ162" s="71"/>
      <c r="AS162" s="4" t="str">
        <f>IFERROR(VLOOKUP(Table3[[#This Row],[Station '#]], $AV$3:$AW$141,2,FALSE),"")</f>
        <v/>
      </c>
    </row>
    <row r="163" spans="1:45" x14ac:dyDescent="0.3">
      <c r="A163" s="77" t="s">
        <v>110</v>
      </c>
      <c r="B163" s="78" t="s">
        <v>19</v>
      </c>
      <c r="C163" s="1">
        <v>52</v>
      </c>
      <c r="D163" s="78">
        <v>11100</v>
      </c>
      <c r="E163" s="78">
        <v>12500</v>
      </c>
      <c r="F163" s="78">
        <v>14200</v>
      </c>
      <c r="G163" s="78">
        <v>13000</v>
      </c>
      <c r="H163" s="78">
        <v>14900</v>
      </c>
      <c r="I163" s="78">
        <v>18500</v>
      </c>
      <c r="J163" s="78">
        <v>23300</v>
      </c>
      <c r="K163" s="78" t="s">
        <v>7</v>
      </c>
      <c r="L163" s="78"/>
      <c r="M163" s="78"/>
      <c r="N163" s="78"/>
      <c r="O163" s="78"/>
      <c r="P163" s="78"/>
      <c r="Q163" s="78"/>
      <c r="R163" s="79"/>
      <c r="S163" s="79" t="s">
        <v>7</v>
      </c>
      <c r="T163" s="79" t="s">
        <v>9</v>
      </c>
      <c r="U163" s="79">
        <v>42300</v>
      </c>
      <c r="V163" s="79">
        <v>44700</v>
      </c>
      <c r="W163" s="79">
        <v>53500</v>
      </c>
      <c r="X163" s="79">
        <v>54200</v>
      </c>
      <c r="Y163" s="79" t="s">
        <v>8</v>
      </c>
      <c r="Z163" s="79">
        <v>45400</v>
      </c>
      <c r="AA163" s="79">
        <v>33400</v>
      </c>
      <c r="AB163" s="79">
        <v>48000</v>
      </c>
      <c r="AC163" s="79">
        <v>49000</v>
      </c>
      <c r="AD163" s="79">
        <v>48000</v>
      </c>
      <c r="AE163" s="79">
        <v>49500</v>
      </c>
      <c r="AF163" s="79">
        <v>44800</v>
      </c>
      <c r="AG163" s="79">
        <v>47100</v>
      </c>
      <c r="AH163" s="79">
        <v>44200</v>
      </c>
      <c r="AI163" s="79"/>
      <c r="AJ163" s="79">
        <v>52600</v>
      </c>
      <c r="AK163" s="79">
        <v>51800</v>
      </c>
      <c r="AL163" s="79">
        <v>54500</v>
      </c>
      <c r="AM163" s="1">
        <v>48400</v>
      </c>
      <c r="AN163" s="1">
        <v>55800</v>
      </c>
      <c r="AO163" s="71">
        <v>56400</v>
      </c>
      <c r="AP163" s="71">
        <v>58400</v>
      </c>
      <c r="AQ163" s="71"/>
      <c r="AS163" s="4">
        <f>IFERROR(VLOOKUP(Table3[[#This Row],[Station '#]], $AV$3:$AW$141,2,FALSE),"")</f>
        <v>58400</v>
      </c>
    </row>
    <row r="164" spans="1:45" ht="16.5" customHeight="1" x14ac:dyDescent="0.3">
      <c r="A164" s="70" t="s">
        <v>110</v>
      </c>
      <c r="B164" s="2" t="s">
        <v>113</v>
      </c>
      <c r="C164" s="1">
        <v>32</v>
      </c>
      <c r="D164" s="2"/>
      <c r="E164" s="2"/>
      <c r="F164" s="2"/>
      <c r="G164" s="2"/>
      <c r="H164" s="2"/>
      <c r="I164" s="2"/>
      <c r="J164" s="2" t="s">
        <v>7</v>
      </c>
      <c r="K164" s="2" t="s">
        <v>7</v>
      </c>
      <c r="L164" s="2">
        <v>16800</v>
      </c>
      <c r="M164" s="2">
        <v>19200</v>
      </c>
      <c r="N164" s="2">
        <v>18500</v>
      </c>
      <c r="O164" s="2">
        <v>22000</v>
      </c>
      <c r="P164" s="2">
        <v>24500</v>
      </c>
      <c r="Q164" s="2">
        <v>26500</v>
      </c>
      <c r="R164" s="1">
        <v>28100</v>
      </c>
      <c r="S164" s="1">
        <v>28900</v>
      </c>
      <c r="T164" s="1">
        <v>35200</v>
      </c>
      <c r="U164" s="1">
        <v>36400</v>
      </c>
      <c r="V164" s="1">
        <v>39500</v>
      </c>
      <c r="W164" s="1"/>
      <c r="X164" s="1"/>
      <c r="Y164" s="1"/>
      <c r="Z164" s="1"/>
      <c r="AA164" s="1"/>
      <c r="AB164" s="1"/>
      <c r="AC164" s="1"/>
      <c r="AD164" s="1"/>
      <c r="AE164" s="1" t="s">
        <v>9</v>
      </c>
      <c r="AF164" s="1" t="s">
        <v>9</v>
      </c>
      <c r="AG164" s="1"/>
      <c r="AH164" s="1"/>
      <c r="AI164" s="1"/>
      <c r="AJ164" s="1"/>
      <c r="AK164" s="1"/>
      <c r="AL164" s="1"/>
      <c r="AM164" s="1"/>
      <c r="AN164" s="1"/>
      <c r="AO164" s="71"/>
      <c r="AP164" s="71" t="s">
        <v>9</v>
      </c>
      <c r="AQ164" s="71"/>
      <c r="AS164" s="4" t="str">
        <f>IFERROR(VLOOKUP(Table3[[#This Row],[Station '#]], $AV$3:$AW$141,2,FALSE),"")</f>
        <v/>
      </c>
    </row>
    <row r="165" spans="1:45" x14ac:dyDescent="0.3">
      <c r="A165" s="70" t="s">
        <v>110</v>
      </c>
      <c r="B165" s="2" t="s">
        <v>114</v>
      </c>
      <c r="C165" s="1">
        <v>48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>
        <v>8100</v>
      </c>
      <c r="P165" s="2">
        <v>9700</v>
      </c>
      <c r="Q165" s="2">
        <v>11400</v>
      </c>
      <c r="R165" s="1">
        <v>12400</v>
      </c>
      <c r="S165" s="1">
        <v>13100</v>
      </c>
      <c r="T165" s="1">
        <v>18000</v>
      </c>
      <c r="U165" s="1">
        <v>21200</v>
      </c>
      <c r="V165" s="1">
        <v>23900</v>
      </c>
      <c r="W165" s="1">
        <v>25600</v>
      </c>
      <c r="X165" s="1">
        <v>31800</v>
      </c>
      <c r="Y165" s="1">
        <v>37200</v>
      </c>
      <c r="Z165" s="1">
        <v>38100</v>
      </c>
      <c r="AA165" s="1">
        <v>35100</v>
      </c>
      <c r="AB165" s="1">
        <v>34200</v>
      </c>
      <c r="AC165" s="1">
        <v>36100</v>
      </c>
      <c r="AD165" s="1">
        <v>35700</v>
      </c>
      <c r="AE165" s="1" t="s">
        <v>9</v>
      </c>
      <c r="AF165" s="1">
        <v>35800</v>
      </c>
      <c r="AG165" s="1">
        <v>38100</v>
      </c>
      <c r="AH165" s="1">
        <v>37300</v>
      </c>
      <c r="AI165" s="1">
        <v>41900</v>
      </c>
      <c r="AJ165" s="1">
        <v>45600</v>
      </c>
      <c r="AK165" s="1">
        <v>41400</v>
      </c>
      <c r="AL165" s="1">
        <v>41900</v>
      </c>
      <c r="AM165" s="1">
        <v>40600</v>
      </c>
      <c r="AN165" s="1">
        <v>46200</v>
      </c>
      <c r="AO165" s="71">
        <v>48600</v>
      </c>
      <c r="AP165" s="71">
        <v>54300</v>
      </c>
      <c r="AQ165" s="71"/>
      <c r="AS165" s="4">
        <f>IFERROR(VLOOKUP(Table3[[#This Row],[Station '#]], $AV$3:$AW$141,2,FALSE),"")</f>
        <v>54300</v>
      </c>
    </row>
    <row r="166" spans="1:45" x14ac:dyDescent="0.3">
      <c r="A166" s="70" t="s">
        <v>110</v>
      </c>
      <c r="B166" s="2" t="s">
        <v>446</v>
      </c>
      <c r="C166" s="1">
        <v>89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>
        <v>35800</v>
      </c>
      <c r="AI166" s="1">
        <v>34500</v>
      </c>
      <c r="AJ166" s="1"/>
      <c r="AK166" s="1">
        <v>35700</v>
      </c>
      <c r="AL166" s="1">
        <v>39000</v>
      </c>
      <c r="AM166" s="1"/>
      <c r="AN166" s="1"/>
      <c r="AO166" s="71"/>
      <c r="AP166" s="71" t="s">
        <v>9</v>
      </c>
      <c r="AQ166" s="71"/>
      <c r="AS166" s="4" t="str">
        <f>IFERROR(VLOOKUP(Table3[[#This Row],[Station '#]], $AV$3:$AW$141,2,FALSE),"")</f>
        <v/>
      </c>
    </row>
    <row r="167" spans="1:45" x14ac:dyDescent="0.3">
      <c r="A167" s="70" t="s">
        <v>110</v>
      </c>
      <c r="B167" s="2" t="s">
        <v>115</v>
      </c>
      <c r="C167" s="1">
        <v>524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>
        <v>9200</v>
      </c>
      <c r="U167" s="1">
        <v>12800</v>
      </c>
      <c r="V167" s="1">
        <v>14100</v>
      </c>
      <c r="W167" s="1">
        <v>16800</v>
      </c>
      <c r="X167" s="1">
        <v>17500</v>
      </c>
      <c r="Y167" s="1">
        <v>22300</v>
      </c>
      <c r="Z167" s="1">
        <v>22000</v>
      </c>
      <c r="AA167" s="1">
        <v>17400</v>
      </c>
      <c r="AB167" s="1">
        <v>23400</v>
      </c>
      <c r="AC167" s="1">
        <v>25800</v>
      </c>
      <c r="AD167" s="1">
        <v>24400</v>
      </c>
      <c r="AE167" s="1">
        <v>29800</v>
      </c>
      <c r="AF167" s="1">
        <v>20600</v>
      </c>
      <c r="AG167" s="1">
        <v>28200</v>
      </c>
      <c r="AH167" s="1">
        <v>29000</v>
      </c>
      <c r="AI167" s="1">
        <v>33400</v>
      </c>
      <c r="AJ167" s="1">
        <v>32100</v>
      </c>
      <c r="AK167" s="1"/>
      <c r="AL167" s="80"/>
      <c r="AM167" s="1">
        <v>37400</v>
      </c>
      <c r="AN167" s="1">
        <v>38700</v>
      </c>
      <c r="AO167" s="71">
        <v>41900</v>
      </c>
      <c r="AP167" s="71" t="s">
        <v>9</v>
      </c>
      <c r="AQ167" s="71"/>
      <c r="AS167" s="4" t="str">
        <f>IFERROR(VLOOKUP(Table3[[#This Row],[Station '#]], $AV$3:$AW$141,2,FALSE),"")</f>
        <v/>
      </c>
    </row>
    <row r="168" spans="1:45" x14ac:dyDescent="0.3">
      <c r="A168" s="70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 t="s">
        <v>7</v>
      </c>
      <c r="T168" s="1" t="s">
        <v>9</v>
      </c>
      <c r="U168" s="1" t="s">
        <v>7</v>
      </c>
      <c r="V168" s="1" t="s">
        <v>9</v>
      </c>
      <c r="W168" s="1"/>
      <c r="X168" s="1"/>
      <c r="Y168" s="1"/>
      <c r="Z168" s="1"/>
      <c r="AA168" s="1"/>
      <c r="AB168" s="1"/>
      <c r="AC168" s="1"/>
      <c r="AD168" s="1"/>
      <c r="AE168" s="1" t="s">
        <v>9</v>
      </c>
      <c r="AF168" s="1" t="s">
        <v>9</v>
      </c>
      <c r="AG168" s="1"/>
      <c r="AH168" s="1"/>
      <c r="AI168" s="1"/>
      <c r="AJ168" s="1"/>
      <c r="AK168" s="1"/>
      <c r="AL168" s="1"/>
      <c r="AM168" s="1"/>
      <c r="AN168" s="1"/>
      <c r="AO168" s="71"/>
      <c r="AP168" s="71" t="s">
        <v>9</v>
      </c>
      <c r="AQ168" s="71"/>
      <c r="AS168" s="4" t="str">
        <f>IFERROR(VLOOKUP(Table3[[#This Row],[Station '#]], $AV$3:$AW$141,2,FALSE),"")</f>
        <v/>
      </c>
    </row>
    <row r="169" spans="1:45" x14ac:dyDescent="0.3">
      <c r="A169" s="70" t="s">
        <v>116</v>
      </c>
      <c r="B169" s="2" t="s">
        <v>104</v>
      </c>
      <c r="C169" s="1">
        <v>518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>
        <v>5800</v>
      </c>
      <c r="S169" s="1">
        <v>4900</v>
      </c>
      <c r="T169" s="1">
        <v>5500</v>
      </c>
      <c r="U169" s="1">
        <v>6000</v>
      </c>
      <c r="V169" s="1">
        <v>9900</v>
      </c>
      <c r="W169" s="1">
        <v>7000</v>
      </c>
      <c r="X169" s="1">
        <v>5500</v>
      </c>
      <c r="Y169" s="1">
        <v>7700</v>
      </c>
      <c r="Z169" s="1">
        <v>6400</v>
      </c>
      <c r="AA169" s="1">
        <v>4300</v>
      </c>
      <c r="AB169" s="1">
        <v>4900</v>
      </c>
      <c r="AC169" s="1">
        <v>4500</v>
      </c>
      <c r="AD169" s="1"/>
      <c r="AE169" s="1" t="s">
        <v>9</v>
      </c>
      <c r="AF169" s="1" t="s">
        <v>9</v>
      </c>
      <c r="AG169" s="1">
        <v>4900</v>
      </c>
      <c r="AH169" s="1"/>
      <c r="AI169" s="1">
        <v>6300</v>
      </c>
      <c r="AJ169" s="1"/>
      <c r="AK169" s="1">
        <v>6700</v>
      </c>
      <c r="AL169" s="1"/>
      <c r="AM169" s="1">
        <v>4500</v>
      </c>
      <c r="AN169" s="1"/>
      <c r="AO169" s="71">
        <v>7100</v>
      </c>
      <c r="AP169" s="71" t="s">
        <v>9</v>
      </c>
      <c r="AQ169" s="71"/>
      <c r="AS169" s="4" t="str">
        <f>IFERROR(VLOOKUP(Table3[[#This Row],[Station '#]], $AV$3:$AW$141,2,FALSE),"")</f>
        <v/>
      </c>
    </row>
    <row r="170" spans="1:45" x14ac:dyDescent="0.3">
      <c r="A170" s="70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71"/>
      <c r="AP170" s="71" t="s">
        <v>9</v>
      </c>
      <c r="AQ170" s="71"/>
      <c r="AS170" s="4" t="str">
        <f>IFERROR(VLOOKUP(Table3[[#This Row],[Station '#]], $AV$3:$AW$141,2,FALSE),"")</f>
        <v/>
      </c>
    </row>
    <row r="171" spans="1:45" ht="16.5" hidden="1" customHeight="1" x14ac:dyDescent="0.3">
      <c r="A171" s="70" t="s">
        <v>556</v>
      </c>
      <c r="B171" s="2" t="s">
        <v>557</v>
      </c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71"/>
      <c r="AP171" s="71" t="s">
        <v>9</v>
      </c>
      <c r="AQ171" s="71"/>
      <c r="AS171" s="4" t="str">
        <f>IFERROR(VLOOKUP(Table3[[#This Row],[Station '#]], $AV$3:$AW$141,2,FALSE),"")</f>
        <v/>
      </c>
    </row>
    <row r="172" spans="1:45" ht="16.5" hidden="1" customHeight="1" x14ac:dyDescent="0.3">
      <c r="A172" s="70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 t="s">
        <v>7</v>
      </c>
      <c r="T172" s="1" t="s">
        <v>9</v>
      </c>
      <c r="U172" s="1" t="s">
        <v>7</v>
      </c>
      <c r="V172" s="1" t="s">
        <v>9</v>
      </c>
      <c r="W172" s="1"/>
      <c r="X172" s="1"/>
      <c r="Y172" s="1"/>
      <c r="Z172" s="1"/>
      <c r="AA172" s="1"/>
      <c r="AB172" s="1"/>
      <c r="AC172" s="1"/>
      <c r="AD172" s="1"/>
      <c r="AE172" s="1" t="s">
        <v>9</v>
      </c>
      <c r="AF172" s="1" t="s">
        <v>9</v>
      </c>
      <c r="AG172" s="1"/>
      <c r="AH172" s="1"/>
      <c r="AI172" s="1"/>
      <c r="AJ172" s="1"/>
      <c r="AK172" s="1"/>
      <c r="AL172" s="1"/>
      <c r="AM172" s="1"/>
      <c r="AN172" s="1"/>
      <c r="AO172" s="71"/>
      <c r="AP172" s="71" t="s">
        <v>9</v>
      </c>
      <c r="AQ172" s="71"/>
      <c r="AS172" s="4" t="str">
        <f>IFERROR(VLOOKUP(Table3[[#This Row],[Station '#]], $AV$3:$AW$141,2,FALSE),"")</f>
        <v/>
      </c>
    </row>
    <row r="173" spans="1:45" ht="16.5" hidden="1" customHeight="1" x14ac:dyDescent="0.3">
      <c r="A173" s="70" t="s">
        <v>117</v>
      </c>
      <c r="B173" s="2" t="s">
        <v>118</v>
      </c>
      <c r="C173" s="1">
        <v>265</v>
      </c>
      <c r="D173" s="2">
        <v>2200</v>
      </c>
      <c r="E173" s="2">
        <v>8500</v>
      </c>
      <c r="F173" s="2">
        <v>6100</v>
      </c>
      <c r="G173" s="2">
        <v>6900</v>
      </c>
      <c r="H173" s="2">
        <v>2500</v>
      </c>
      <c r="I173" s="2">
        <v>2600</v>
      </c>
      <c r="J173" s="2">
        <v>2900</v>
      </c>
      <c r="K173" s="2">
        <v>2500</v>
      </c>
      <c r="L173" s="2">
        <v>2900</v>
      </c>
      <c r="M173" s="2">
        <v>2200</v>
      </c>
      <c r="N173" s="2">
        <v>2300</v>
      </c>
      <c r="O173" s="2">
        <v>2400</v>
      </c>
      <c r="P173" s="2">
        <v>2000</v>
      </c>
      <c r="Q173" s="2">
        <v>1800</v>
      </c>
      <c r="R173" s="1">
        <v>2100</v>
      </c>
      <c r="S173" s="1">
        <v>2200</v>
      </c>
      <c r="T173" s="1">
        <v>2200</v>
      </c>
      <c r="U173" s="1">
        <v>2100</v>
      </c>
      <c r="V173" s="1">
        <v>2200</v>
      </c>
      <c r="W173" s="1">
        <v>1900</v>
      </c>
      <c r="X173" s="1">
        <v>2100</v>
      </c>
      <c r="Y173" s="1">
        <v>2100</v>
      </c>
      <c r="Z173" s="1">
        <v>2300</v>
      </c>
      <c r="AA173" s="1">
        <v>1900</v>
      </c>
      <c r="AB173" s="1">
        <v>2200</v>
      </c>
      <c r="AC173" s="1">
        <v>2000</v>
      </c>
      <c r="AD173" s="1"/>
      <c r="AE173" s="1" t="s">
        <v>9</v>
      </c>
      <c r="AF173" s="1" t="s">
        <v>9</v>
      </c>
      <c r="AG173" s="1"/>
      <c r="AH173" s="1"/>
      <c r="AI173" s="1"/>
      <c r="AJ173" s="1"/>
      <c r="AK173" s="1"/>
      <c r="AL173" s="1"/>
      <c r="AM173" s="1"/>
      <c r="AN173" s="1"/>
      <c r="AO173" s="71"/>
      <c r="AP173" s="71" t="s">
        <v>9</v>
      </c>
      <c r="AQ173" s="71"/>
      <c r="AS173" s="4" t="str">
        <f>IFERROR(VLOOKUP(Table3[[#This Row],[Station '#]], $AV$3:$AW$141,2,FALSE),"")</f>
        <v/>
      </c>
    </row>
    <row r="174" spans="1:45" ht="16.5" hidden="1" customHeight="1" x14ac:dyDescent="0.3">
      <c r="A174" s="70"/>
      <c r="B174" s="2"/>
      <c r="C174" s="1"/>
      <c r="D174" s="2"/>
      <c r="E174" s="2"/>
      <c r="F174" s="2"/>
      <c r="G174" s="2"/>
      <c r="H174" s="2"/>
      <c r="I174" s="2" t="s">
        <v>9</v>
      </c>
      <c r="J174" s="2" t="s">
        <v>9</v>
      </c>
      <c r="K174" s="2" t="s">
        <v>9</v>
      </c>
      <c r="L174" s="2"/>
      <c r="M174" s="2"/>
      <c r="N174" s="2"/>
      <c r="O174" s="2"/>
      <c r="P174" s="2"/>
      <c r="Q174" s="2"/>
      <c r="R174" s="1"/>
      <c r="S174" s="1" t="s">
        <v>7</v>
      </c>
      <c r="T174" s="1" t="s">
        <v>9</v>
      </c>
      <c r="U174" s="1" t="s">
        <v>7</v>
      </c>
      <c r="V174" s="1" t="s">
        <v>9</v>
      </c>
      <c r="W174" s="1"/>
      <c r="X174" s="1"/>
      <c r="Y174" s="1"/>
      <c r="Z174" s="1"/>
      <c r="AA174" s="1"/>
      <c r="AB174" s="1"/>
      <c r="AC174" s="1"/>
      <c r="AD174" s="1"/>
      <c r="AE174" s="1" t="s">
        <v>9</v>
      </c>
      <c r="AF174" s="1" t="s">
        <v>9</v>
      </c>
      <c r="AG174" s="1"/>
      <c r="AH174" s="1"/>
      <c r="AI174" s="1"/>
      <c r="AJ174" s="1"/>
      <c r="AK174" s="1"/>
      <c r="AL174" s="1"/>
      <c r="AM174" s="1"/>
      <c r="AN174" s="1"/>
      <c r="AO174" s="71"/>
      <c r="AP174" s="71" t="s">
        <v>9</v>
      </c>
      <c r="AQ174" s="71"/>
      <c r="AS174" s="4" t="str">
        <f>IFERROR(VLOOKUP(Table3[[#This Row],[Station '#]], $AV$3:$AW$141,2,FALSE),"")</f>
        <v/>
      </c>
    </row>
    <row r="175" spans="1:45" ht="16.5" hidden="1" customHeight="1" x14ac:dyDescent="0.3">
      <c r="A175" s="70" t="s">
        <v>119</v>
      </c>
      <c r="B175" s="2" t="s">
        <v>120</v>
      </c>
      <c r="C175" s="1">
        <v>266</v>
      </c>
      <c r="D175" s="2">
        <v>23000</v>
      </c>
      <c r="E175" s="2">
        <v>25200</v>
      </c>
      <c r="F175" s="2">
        <v>25800</v>
      </c>
      <c r="G175" s="2">
        <v>25700</v>
      </c>
      <c r="H175" s="2">
        <v>28100</v>
      </c>
      <c r="I175" s="2">
        <v>28000</v>
      </c>
      <c r="J175" s="2">
        <v>29700</v>
      </c>
      <c r="K175" s="2">
        <v>30900</v>
      </c>
      <c r="L175" s="2">
        <v>26000</v>
      </c>
      <c r="M175" s="2">
        <v>28600</v>
      </c>
      <c r="N175" s="2">
        <v>25800</v>
      </c>
      <c r="O175" s="2">
        <v>26800</v>
      </c>
      <c r="P175" s="2">
        <v>25100</v>
      </c>
      <c r="Q175" s="2">
        <v>21200</v>
      </c>
      <c r="R175" s="1">
        <v>23900</v>
      </c>
      <c r="S175" s="1">
        <v>26800</v>
      </c>
      <c r="T175" s="1">
        <v>26700</v>
      </c>
      <c r="U175" s="1">
        <v>27800</v>
      </c>
      <c r="V175" s="1">
        <v>28400</v>
      </c>
      <c r="W175" s="1">
        <v>30700</v>
      </c>
      <c r="X175" s="1">
        <v>29400</v>
      </c>
      <c r="Y175" s="1">
        <v>31100</v>
      </c>
      <c r="Z175" s="1">
        <v>29600</v>
      </c>
      <c r="AA175" s="1">
        <v>26400</v>
      </c>
      <c r="AB175" s="1">
        <v>28100</v>
      </c>
      <c r="AC175" s="1"/>
      <c r="AD175" s="1"/>
      <c r="AE175" s="1" t="s">
        <v>9</v>
      </c>
      <c r="AF175" s="1" t="s">
        <v>9</v>
      </c>
      <c r="AG175" s="1"/>
      <c r="AH175" s="1"/>
      <c r="AI175" s="1"/>
      <c r="AJ175" s="1"/>
      <c r="AK175" s="1"/>
      <c r="AL175" s="1"/>
      <c r="AM175" s="1" t="e">
        <v>#N/A</v>
      </c>
      <c r="AN175" s="1"/>
      <c r="AO175" s="71"/>
      <c r="AP175" s="71" t="s">
        <v>9</v>
      </c>
      <c r="AQ175" s="71"/>
      <c r="AS175" s="4" t="str">
        <f>IFERROR(VLOOKUP(Table3[[#This Row],[Station '#]], $AV$3:$AW$141,2,FALSE),"")</f>
        <v/>
      </c>
    </row>
    <row r="176" spans="1:45" x14ac:dyDescent="0.3">
      <c r="A176" s="70" t="s">
        <v>119</v>
      </c>
      <c r="B176" s="2" t="s">
        <v>574</v>
      </c>
      <c r="C176" s="1">
        <v>86</v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>
        <v>25500</v>
      </c>
      <c r="AM176" s="1">
        <v>25500</v>
      </c>
      <c r="AN176" s="1"/>
      <c r="AO176" s="71"/>
      <c r="AP176" s="71" t="s">
        <v>9</v>
      </c>
      <c r="AQ176" s="71"/>
      <c r="AS176" s="4" t="str">
        <f>IFERROR(VLOOKUP(Table3[[#This Row],[Station '#]], $AV$3:$AW$141,2,FALSE),"")</f>
        <v/>
      </c>
    </row>
    <row r="177" spans="1:45" ht="16.5" hidden="1" customHeight="1" x14ac:dyDescent="0.3">
      <c r="A177" s="70" t="s">
        <v>119</v>
      </c>
      <c r="B177" s="2" t="s">
        <v>572</v>
      </c>
      <c r="C177" s="1">
        <v>268</v>
      </c>
      <c r="D177" s="2">
        <v>26600</v>
      </c>
      <c r="E177" s="2">
        <v>27000</v>
      </c>
      <c r="F177" s="2">
        <v>26300</v>
      </c>
      <c r="G177" s="2">
        <v>30100</v>
      </c>
      <c r="H177" s="2">
        <v>30000</v>
      </c>
      <c r="I177" s="2">
        <v>30600</v>
      </c>
      <c r="J177" s="2">
        <v>32200</v>
      </c>
      <c r="K177" s="2">
        <v>29300</v>
      </c>
      <c r="L177" s="2">
        <v>32900</v>
      </c>
      <c r="M177" s="2">
        <v>29200</v>
      </c>
      <c r="N177" s="2">
        <v>27500</v>
      </c>
      <c r="O177" s="2">
        <v>29600</v>
      </c>
      <c r="P177" s="2">
        <v>28600</v>
      </c>
      <c r="Q177" s="2">
        <v>25200</v>
      </c>
      <c r="R177" s="1">
        <v>27800</v>
      </c>
      <c r="S177" s="1">
        <v>26200</v>
      </c>
      <c r="T177" s="1">
        <v>27800</v>
      </c>
      <c r="U177" s="1">
        <v>29300</v>
      </c>
      <c r="V177" s="1">
        <v>29500</v>
      </c>
      <c r="W177" s="1">
        <v>33100</v>
      </c>
      <c r="X177" s="1">
        <v>30900</v>
      </c>
      <c r="Y177" s="1">
        <v>30400</v>
      </c>
      <c r="Z177" s="1">
        <v>30100</v>
      </c>
      <c r="AA177" s="1">
        <v>32200</v>
      </c>
      <c r="AB177" s="1">
        <v>30000</v>
      </c>
      <c r="AC177" s="1"/>
      <c r="AD177" s="1"/>
      <c r="AE177" s="1" t="s">
        <v>9</v>
      </c>
      <c r="AF177" s="1" t="s">
        <v>9</v>
      </c>
      <c r="AG177" s="1"/>
      <c r="AH177" s="1"/>
      <c r="AI177" s="1"/>
      <c r="AJ177" s="1"/>
      <c r="AK177" s="1"/>
      <c r="AL177" s="1"/>
      <c r="AM177" s="1" t="e">
        <v>#N/A</v>
      </c>
      <c r="AN177" s="1"/>
      <c r="AO177" s="71"/>
      <c r="AP177" s="71" t="s">
        <v>9</v>
      </c>
      <c r="AQ177" s="71"/>
      <c r="AS177" s="4" t="str">
        <f>IFERROR(VLOOKUP(Table3[[#This Row],[Station '#]], $AV$3:$AW$141,2,FALSE),"")</f>
        <v/>
      </c>
    </row>
    <row r="178" spans="1:45" x14ac:dyDescent="0.3">
      <c r="A178" s="70" t="s">
        <v>119</v>
      </c>
      <c r="B178" s="2" t="s">
        <v>121</v>
      </c>
      <c r="C178" s="1">
        <v>2</v>
      </c>
      <c r="D178" s="2"/>
      <c r="E178" s="2"/>
      <c r="F178" s="2"/>
      <c r="G178" s="2"/>
      <c r="H178" s="2"/>
      <c r="I178" s="2">
        <v>34000</v>
      </c>
      <c r="J178" s="2">
        <v>36000</v>
      </c>
      <c r="K178" s="2" t="s">
        <v>7</v>
      </c>
      <c r="L178" s="2">
        <v>32700</v>
      </c>
      <c r="M178" s="2">
        <v>39600</v>
      </c>
      <c r="N178" s="2">
        <v>39400</v>
      </c>
      <c r="O178" s="2">
        <v>39600</v>
      </c>
      <c r="P178" s="2">
        <v>40400</v>
      </c>
      <c r="Q178" s="2">
        <v>37000</v>
      </c>
      <c r="R178" s="1">
        <v>38000</v>
      </c>
      <c r="S178" s="1">
        <v>37800</v>
      </c>
      <c r="T178" s="1">
        <v>40300</v>
      </c>
      <c r="U178" s="1">
        <v>41600</v>
      </c>
      <c r="V178" s="1">
        <v>42000</v>
      </c>
      <c r="W178" s="1">
        <v>43700</v>
      </c>
      <c r="X178" s="1">
        <v>44900</v>
      </c>
      <c r="Y178" s="1">
        <v>44300</v>
      </c>
      <c r="Z178" s="1">
        <v>42800</v>
      </c>
      <c r="AA178" s="1">
        <v>39700</v>
      </c>
      <c r="AB178" s="1">
        <v>38600</v>
      </c>
      <c r="AC178" s="1">
        <v>37800</v>
      </c>
      <c r="AD178" s="1">
        <v>37400</v>
      </c>
      <c r="AE178" s="1">
        <v>36600</v>
      </c>
      <c r="AF178" s="1">
        <v>37100</v>
      </c>
      <c r="AG178" s="1">
        <v>37800</v>
      </c>
      <c r="AH178" s="1">
        <v>38300</v>
      </c>
      <c r="AI178" s="1"/>
      <c r="AJ178" s="1"/>
      <c r="AK178" s="1">
        <v>40700</v>
      </c>
      <c r="AL178" s="1">
        <v>40700</v>
      </c>
      <c r="AM178" s="1">
        <v>36000</v>
      </c>
      <c r="AN178" s="1">
        <v>45800</v>
      </c>
      <c r="AO178" s="71">
        <v>42100</v>
      </c>
      <c r="AP178" s="71" t="s">
        <v>9</v>
      </c>
      <c r="AQ178" s="71"/>
      <c r="AS178" s="4" t="str">
        <f>IFERROR(VLOOKUP(Table3[[#This Row],[Station '#]], $AV$3:$AW$141,2,FALSE),"")</f>
        <v/>
      </c>
    </row>
    <row r="179" spans="1:45" ht="16.5" hidden="1" customHeight="1" x14ac:dyDescent="0.3">
      <c r="A179" s="70" t="s">
        <v>119</v>
      </c>
      <c r="B179" s="2" t="s">
        <v>122</v>
      </c>
      <c r="C179" s="1">
        <v>515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>
        <v>44400</v>
      </c>
      <c r="R179" s="1">
        <v>41000</v>
      </c>
      <c r="S179" s="1">
        <v>48200</v>
      </c>
      <c r="T179" s="1">
        <v>45500</v>
      </c>
      <c r="U179" s="1">
        <v>47700</v>
      </c>
      <c r="V179" s="1">
        <v>51100</v>
      </c>
      <c r="W179" s="1">
        <v>53900</v>
      </c>
      <c r="X179" s="1">
        <v>49800</v>
      </c>
      <c r="Y179" s="1">
        <v>49900</v>
      </c>
      <c r="Z179" s="1">
        <v>47700</v>
      </c>
      <c r="AA179" s="1">
        <v>46700</v>
      </c>
      <c r="AB179" s="1">
        <v>49000</v>
      </c>
      <c r="AC179" s="1"/>
      <c r="AD179" s="1"/>
      <c r="AE179" s="1" t="s">
        <v>9</v>
      </c>
      <c r="AF179" s="1" t="s">
        <v>9</v>
      </c>
      <c r="AG179" s="1"/>
      <c r="AH179" s="1"/>
      <c r="AI179" s="1"/>
      <c r="AJ179" s="1"/>
      <c r="AK179" s="1"/>
      <c r="AL179" s="1"/>
      <c r="AM179" s="1" t="e">
        <v>#N/A</v>
      </c>
      <c r="AN179" s="1"/>
      <c r="AO179" s="71"/>
      <c r="AP179" s="71" t="s">
        <v>9</v>
      </c>
      <c r="AQ179" s="71"/>
      <c r="AS179" s="4" t="str">
        <f>IFERROR(VLOOKUP(Table3[[#This Row],[Station '#]], $AV$3:$AW$141,2,FALSE),"")</f>
        <v/>
      </c>
    </row>
    <row r="180" spans="1:45" ht="13.9" hidden="1" customHeight="1" x14ac:dyDescent="0.3">
      <c r="A180" s="70" t="s">
        <v>119</v>
      </c>
      <c r="B180" s="2" t="s">
        <v>123</v>
      </c>
      <c r="C180" s="1">
        <v>516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>
        <v>42800</v>
      </c>
      <c r="R180" s="1">
        <v>49100</v>
      </c>
      <c r="S180" s="1">
        <v>51300</v>
      </c>
      <c r="T180" s="1">
        <v>51700</v>
      </c>
      <c r="U180" s="1">
        <v>53800</v>
      </c>
      <c r="V180" s="1">
        <v>53900</v>
      </c>
      <c r="W180" s="1">
        <v>57700</v>
      </c>
      <c r="X180" s="1">
        <v>51000</v>
      </c>
      <c r="Y180" s="1">
        <v>58400</v>
      </c>
      <c r="Z180" s="1">
        <v>56000</v>
      </c>
      <c r="AA180" s="1">
        <v>49600</v>
      </c>
      <c r="AB180" s="1">
        <v>51300</v>
      </c>
      <c r="AC180" s="1"/>
      <c r="AD180" s="1"/>
      <c r="AE180" s="1" t="s">
        <v>9</v>
      </c>
      <c r="AF180" s="1" t="s">
        <v>9</v>
      </c>
      <c r="AG180" s="1"/>
      <c r="AH180" s="1"/>
      <c r="AI180" s="1"/>
      <c r="AJ180" s="1"/>
      <c r="AK180" s="1"/>
      <c r="AL180" s="1"/>
      <c r="AM180" s="1" t="e">
        <v>#N/A</v>
      </c>
      <c r="AN180" s="1"/>
      <c r="AO180" s="71"/>
      <c r="AP180" s="71" t="s">
        <v>9</v>
      </c>
      <c r="AQ180" s="71"/>
      <c r="AS180" s="4" t="str">
        <f>IFERROR(VLOOKUP(Table3[[#This Row],[Station '#]], $AV$3:$AW$141,2,FALSE),"")</f>
        <v/>
      </c>
    </row>
    <row r="181" spans="1:45" ht="16.5" hidden="1" customHeight="1" x14ac:dyDescent="0.3">
      <c r="A181" s="70" t="s">
        <v>119</v>
      </c>
      <c r="B181" s="2" t="s">
        <v>124</v>
      </c>
      <c r="C181" s="1"/>
      <c r="D181" s="2">
        <v>31500</v>
      </c>
      <c r="E181" s="2">
        <v>34500</v>
      </c>
      <c r="F181" s="2">
        <v>36600</v>
      </c>
      <c r="G181" s="2">
        <v>35200</v>
      </c>
      <c r="H181" s="2">
        <v>40100</v>
      </c>
      <c r="I181" s="2">
        <v>40300</v>
      </c>
      <c r="J181" s="2">
        <v>46100</v>
      </c>
      <c r="K181" s="2">
        <v>43900</v>
      </c>
      <c r="L181" s="2">
        <v>46300</v>
      </c>
      <c r="M181" s="2">
        <v>40200</v>
      </c>
      <c r="N181" s="2">
        <v>44500</v>
      </c>
      <c r="O181" s="2">
        <v>44100</v>
      </c>
      <c r="P181" s="2">
        <v>41900</v>
      </c>
      <c r="Q181" s="2">
        <v>46000</v>
      </c>
      <c r="R181" s="1">
        <v>48300</v>
      </c>
      <c r="S181" s="1">
        <v>50700</v>
      </c>
      <c r="T181" s="1">
        <v>48700</v>
      </c>
      <c r="U181" s="1"/>
      <c r="V181" s="1" t="s">
        <v>9</v>
      </c>
      <c r="W181" s="1"/>
      <c r="X181" s="1"/>
      <c r="Y181" s="1"/>
      <c r="Z181" s="1"/>
      <c r="AA181" s="1"/>
      <c r="AB181" s="1"/>
      <c r="AC181" s="1"/>
      <c r="AD181" s="1"/>
      <c r="AE181" s="1" t="s">
        <v>9</v>
      </c>
      <c r="AF181" s="1" t="s">
        <v>9</v>
      </c>
      <c r="AG181" s="1"/>
      <c r="AH181" s="1"/>
      <c r="AI181" s="1"/>
      <c r="AJ181" s="1"/>
      <c r="AK181" s="1"/>
      <c r="AL181" s="1"/>
      <c r="AM181" s="1" t="e">
        <v>#N/A</v>
      </c>
      <c r="AN181" s="1"/>
      <c r="AO181" s="71"/>
      <c r="AP181" s="71" t="s">
        <v>9</v>
      </c>
      <c r="AQ181" s="71"/>
      <c r="AS181" s="4" t="str">
        <f>IFERROR(VLOOKUP(Table3[[#This Row],[Station '#]], $AV$3:$AW$141,2,FALSE),"")</f>
        <v/>
      </c>
    </row>
    <row r="182" spans="1:45" x14ac:dyDescent="0.3">
      <c r="A182" s="70" t="s">
        <v>119</v>
      </c>
      <c r="B182" s="2" t="s">
        <v>573</v>
      </c>
      <c r="C182" s="1">
        <v>40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>
        <v>44800</v>
      </c>
      <c r="T182" s="1">
        <v>46100</v>
      </c>
      <c r="U182" s="1">
        <v>49800</v>
      </c>
      <c r="V182" s="1">
        <v>53700</v>
      </c>
      <c r="W182" s="1">
        <v>56800</v>
      </c>
      <c r="X182" s="1">
        <v>56700</v>
      </c>
      <c r="Y182" s="1">
        <v>55900</v>
      </c>
      <c r="Z182" s="1">
        <v>53000</v>
      </c>
      <c r="AA182" s="1">
        <v>50000</v>
      </c>
      <c r="AB182" s="1">
        <v>47100</v>
      </c>
      <c r="AC182" s="1">
        <v>48600</v>
      </c>
      <c r="AD182" s="1">
        <v>48300</v>
      </c>
      <c r="AE182" s="1">
        <v>45200</v>
      </c>
      <c r="AF182" s="1">
        <v>45800</v>
      </c>
      <c r="AG182" s="1">
        <v>46500</v>
      </c>
      <c r="AH182" s="1">
        <v>45600</v>
      </c>
      <c r="AI182" s="1">
        <v>46500</v>
      </c>
      <c r="AJ182" s="1">
        <v>46400</v>
      </c>
      <c r="AK182" s="1">
        <v>45200</v>
      </c>
      <c r="AL182" s="1">
        <v>45100</v>
      </c>
      <c r="AM182" s="1">
        <v>40400</v>
      </c>
      <c r="AN182" s="1">
        <v>45000</v>
      </c>
      <c r="AO182" s="71">
        <v>45100</v>
      </c>
      <c r="AP182" s="71">
        <v>44100</v>
      </c>
      <c r="AQ182" s="71"/>
      <c r="AS182" s="4">
        <f>IFERROR(VLOOKUP(Table3[[#This Row],[Station '#]], $AV$3:$AW$141,2,FALSE),"")</f>
        <v>44100</v>
      </c>
    </row>
    <row r="183" spans="1:45" ht="16.5" hidden="1" customHeight="1" x14ac:dyDescent="0.3">
      <c r="A183" s="70" t="s">
        <v>119</v>
      </c>
      <c r="B183" s="2" t="s">
        <v>125</v>
      </c>
      <c r="C183" s="1">
        <v>270</v>
      </c>
      <c r="D183" s="2">
        <v>21500</v>
      </c>
      <c r="E183" s="2">
        <v>28000</v>
      </c>
      <c r="F183" s="2">
        <v>26800</v>
      </c>
      <c r="G183" s="2">
        <v>28100</v>
      </c>
      <c r="H183" s="2">
        <v>32100</v>
      </c>
      <c r="I183" s="2">
        <v>35300</v>
      </c>
      <c r="J183" s="2">
        <v>28800</v>
      </c>
      <c r="K183" s="2">
        <v>33800</v>
      </c>
      <c r="L183" s="2">
        <v>36600</v>
      </c>
      <c r="M183" s="2">
        <v>35000</v>
      </c>
      <c r="N183" s="2">
        <v>33500</v>
      </c>
      <c r="O183" s="2">
        <v>31200</v>
      </c>
      <c r="P183" s="2">
        <v>31500</v>
      </c>
      <c r="Q183" s="2">
        <v>30200</v>
      </c>
      <c r="R183" s="1">
        <v>34000</v>
      </c>
      <c r="S183" s="1">
        <v>32700</v>
      </c>
      <c r="T183" s="1">
        <v>33500</v>
      </c>
      <c r="U183" s="1">
        <v>35100</v>
      </c>
      <c r="V183" s="1">
        <v>37400</v>
      </c>
      <c r="W183" s="1">
        <v>40500</v>
      </c>
      <c r="X183" s="1">
        <v>40700</v>
      </c>
      <c r="Y183" s="1">
        <v>42200</v>
      </c>
      <c r="Z183" s="1">
        <v>42900</v>
      </c>
      <c r="AA183" s="1">
        <v>46500</v>
      </c>
      <c r="AB183" s="1">
        <v>42600</v>
      </c>
      <c r="AC183" s="1"/>
      <c r="AD183" s="1"/>
      <c r="AE183" s="1" t="s">
        <v>9</v>
      </c>
      <c r="AF183" s="1" t="s">
        <v>9</v>
      </c>
      <c r="AG183" s="1"/>
      <c r="AH183" s="1"/>
      <c r="AI183" s="1"/>
      <c r="AJ183" s="1"/>
      <c r="AK183" s="1"/>
      <c r="AL183" s="1"/>
      <c r="AM183" s="1" t="e">
        <v>#N/A</v>
      </c>
      <c r="AN183" s="1"/>
      <c r="AO183" s="71"/>
      <c r="AP183" s="71" t="s">
        <v>9</v>
      </c>
      <c r="AQ183" s="71"/>
      <c r="AS183" s="4" t="str">
        <f>IFERROR(VLOOKUP(Table3[[#This Row],[Station '#]], $AV$3:$AW$141,2,FALSE),"")</f>
        <v/>
      </c>
    </row>
    <row r="184" spans="1:45" ht="16.5" hidden="1" customHeight="1" x14ac:dyDescent="0.3">
      <c r="A184" s="70" t="s">
        <v>119</v>
      </c>
      <c r="B184" s="2" t="s">
        <v>29</v>
      </c>
      <c r="C184" s="1">
        <v>267</v>
      </c>
      <c r="D184" s="2">
        <v>10600</v>
      </c>
      <c r="E184" s="2">
        <v>14200</v>
      </c>
      <c r="F184" s="2">
        <v>13300</v>
      </c>
      <c r="G184" s="2">
        <v>12200</v>
      </c>
      <c r="H184" s="2">
        <v>17000</v>
      </c>
      <c r="I184" s="2">
        <v>17800</v>
      </c>
      <c r="J184" s="2">
        <v>15700</v>
      </c>
      <c r="K184" s="2">
        <v>17300</v>
      </c>
      <c r="L184" s="2">
        <v>18200</v>
      </c>
      <c r="M184" s="2">
        <v>17100</v>
      </c>
      <c r="N184" s="2">
        <v>16700</v>
      </c>
      <c r="O184" s="2">
        <v>17200</v>
      </c>
      <c r="P184" s="2">
        <v>17400</v>
      </c>
      <c r="Q184" s="2">
        <v>19300</v>
      </c>
      <c r="R184" s="1">
        <v>20100</v>
      </c>
      <c r="S184" s="1">
        <v>21800</v>
      </c>
      <c r="T184" s="1">
        <v>20400</v>
      </c>
      <c r="U184" s="1">
        <v>20600</v>
      </c>
      <c r="V184" s="1">
        <v>22300</v>
      </c>
      <c r="W184" s="1">
        <v>25000</v>
      </c>
      <c r="X184" s="1">
        <v>27300</v>
      </c>
      <c r="Y184" s="1">
        <v>28700</v>
      </c>
      <c r="Z184" s="1">
        <v>30600</v>
      </c>
      <c r="AA184" s="1">
        <v>35500</v>
      </c>
      <c r="AB184" s="1">
        <v>29600</v>
      </c>
      <c r="AC184" s="1">
        <v>29000</v>
      </c>
      <c r="AD184" s="1"/>
      <c r="AE184" s="1" t="s">
        <v>9</v>
      </c>
      <c r="AF184" s="1" t="s">
        <v>9</v>
      </c>
      <c r="AG184" s="1"/>
      <c r="AH184" s="1"/>
      <c r="AI184" s="1"/>
      <c r="AJ184" s="1"/>
      <c r="AK184" s="1"/>
      <c r="AL184" s="1"/>
      <c r="AM184" s="1"/>
      <c r="AN184" s="1"/>
      <c r="AO184" s="71"/>
      <c r="AP184" s="71" t="s">
        <v>9</v>
      </c>
      <c r="AQ184" s="71"/>
      <c r="AS184" s="4" t="str">
        <f>IFERROR(VLOOKUP(Table3[[#This Row],[Station '#]], $AV$3:$AW$141,2,FALSE),"")</f>
        <v/>
      </c>
    </row>
    <row r="185" spans="1:45" ht="16.5" hidden="1" customHeight="1" x14ac:dyDescent="0.3">
      <c r="A185" s="70" t="s">
        <v>119</v>
      </c>
      <c r="B185" s="2" t="s">
        <v>62</v>
      </c>
      <c r="C185" s="1">
        <v>24</v>
      </c>
      <c r="D185" s="2"/>
      <c r="E185" s="2"/>
      <c r="F185" s="2"/>
      <c r="G185" s="2"/>
      <c r="H185" s="2"/>
      <c r="I185" s="2" t="s">
        <v>9</v>
      </c>
      <c r="J185" s="2" t="s">
        <v>9</v>
      </c>
      <c r="K185" s="2">
        <v>5700</v>
      </c>
      <c r="L185" s="2">
        <v>5300</v>
      </c>
      <c r="M185" s="2">
        <v>6300</v>
      </c>
      <c r="N185" s="2">
        <v>6900</v>
      </c>
      <c r="O185" s="2">
        <v>8400</v>
      </c>
      <c r="P185" s="2">
        <v>9300</v>
      </c>
      <c r="Q185" s="2">
        <v>10100</v>
      </c>
      <c r="R185" s="1">
        <v>11000</v>
      </c>
      <c r="S185" s="1">
        <v>12000</v>
      </c>
      <c r="T185" s="1">
        <v>12800</v>
      </c>
      <c r="U185" s="1">
        <v>13900</v>
      </c>
      <c r="V185" s="1">
        <v>14200</v>
      </c>
      <c r="W185" s="1">
        <v>16500</v>
      </c>
      <c r="X185" s="1">
        <v>18100</v>
      </c>
      <c r="Y185" s="1">
        <v>22100</v>
      </c>
      <c r="Z185" s="1">
        <v>23200</v>
      </c>
      <c r="AA185" s="1"/>
      <c r="AB185" s="1"/>
      <c r="AC185" s="1"/>
      <c r="AD185" s="1"/>
      <c r="AE185" s="1" t="s">
        <v>9</v>
      </c>
      <c r="AF185" s="1" t="s">
        <v>9</v>
      </c>
      <c r="AG185" s="1"/>
      <c r="AH185" s="1"/>
      <c r="AI185" s="1"/>
      <c r="AJ185" s="1"/>
      <c r="AK185" s="1"/>
      <c r="AL185" s="1"/>
      <c r="AM185" s="1" t="e">
        <v>#N/A</v>
      </c>
      <c r="AN185" s="1"/>
      <c r="AO185" s="71"/>
      <c r="AP185" s="71" t="s">
        <v>9</v>
      </c>
      <c r="AQ185" s="71"/>
      <c r="AS185" s="4" t="str">
        <f>IFERROR(VLOOKUP(Table3[[#This Row],[Station '#]], $AV$3:$AW$141,2,FALSE),"")</f>
        <v/>
      </c>
    </row>
    <row r="186" spans="1:45" x14ac:dyDescent="0.3">
      <c r="A186" s="70" t="s">
        <v>119</v>
      </c>
      <c r="B186" s="2" t="s">
        <v>16</v>
      </c>
      <c r="C186" s="1">
        <v>443</v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>
        <v>2200</v>
      </c>
      <c r="T186" s="1">
        <v>3500</v>
      </c>
      <c r="U186" s="1">
        <v>4400</v>
      </c>
      <c r="V186" s="1">
        <v>5500</v>
      </c>
      <c r="W186" s="1">
        <v>4900</v>
      </c>
      <c r="X186" s="1">
        <v>4800</v>
      </c>
      <c r="Y186" s="1">
        <v>5800</v>
      </c>
      <c r="Z186" s="1">
        <v>5900</v>
      </c>
      <c r="AA186" s="1">
        <v>5000</v>
      </c>
      <c r="AB186" s="1">
        <v>4900</v>
      </c>
      <c r="AC186" s="1"/>
      <c r="AD186" s="1"/>
      <c r="AE186" s="1" t="s">
        <v>9</v>
      </c>
      <c r="AF186" s="1">
        <v>4700</v>
      </c>
      <c r="AG186" s="1">
        <v>5400</v>
      </c>
      <c r="AH186" s="1">
        <v>6000</v>
      </c>
      <c r="AI186" s="1">
        <v>6600</v>
      </c>
      <c r="AJ186" s="1">
        <v>7200</v>
      </c>
      <c r="AK186" s="1">
        <v>7800</v>
      </c>
      <c r="AL186" s="1">
        <v>7800</v>
      </c>
      <c r="AM186" s="1">
        <v>8800</v>
      </c>
      <c r="AN186" s="1"/>
      <c r="AO186" s="71">
        <v>9600</v>
      </c>
      <c r="AP186" s="71">
        <v>11100</v>
      </c>
      <c r="AQ186" s="71"/>
      <c r="AS186" s="4">
        <f>IFERROR(VLOOKUP(Table3[[#This Row],[Station '#]], $AV$3:$AW$141,2,FALSE),"")</f>
        <v>11100</v>
      </c>
    </row>
    <row r="187" spans="1:45" x14ac:dyDescent="0.3">
      <c r="A187" s="70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 t="s">
        <v>9</v>
      </c>
      <c r="AF187" s="1" t="s">
        <v>9</v>
      </c>
      <c r="AG187" s="1"/>
      <c r="AH187" s="1"/>
      <c r="AI187" s="1"/>
      <c r="AJ187" s="1"/>
      <c r="AK187" s="1"/>
      <c r="AL187" s="1"/>
      <c r="AM187" s="1"/>
      <c r="AN187" s="1"/>
      <c r="AO187" s="71"/>
      <c r="AP187" s="71" t="s">
        <v>9</v>
      </c>
      <c r="AQ187" s="71"/>
      <c r="AS187" s="4" t="str">
        <f>IFERROR(VLOOKUP(Table3[[#This Row],[Station '#]], $AV$3:$AW$141,2,FALSE),"")</f>
        <v/>
      </c>
    </row>
    <row r="188" spans="1:45" ht="16.5" hidden="1" customHeight="1" x14ac:dyDescent="0.3">
      <c r="A188" s="70" t="s">
        <v>126</v>
      </c>
      <c r="B188" s="2" t="s">
        <v>127</v>
      </c>
      <c r="C188" s="1">
        <v>475</v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>
        <v>300</v>
      </c>
      <c r="Q188" s="2">
        <v>200</v>
      </c>
      <c r="R188" s="1">
        <v>300</v>
      </c>
      <c r="S188" s="1">
        <v>300</v>
      </c>
      <c r="T188" s="1">
        <v>500</v>
      </c>
      <c r="U188" s="1">
        <v>400</v>
      </c>
      <c r="V188" s="1">
        <v>400</v>
      </c>
      <c r="W188" s="1"/>
      <c r="X188" s="1">
        <v>600</v>
      </c>
      <c r="Y188" s="1">
        <v>600</v>
      </c>
      <c r="Z188" s="1">
        <v>800</v>
      </c>
      <c r="AA188" s="1">
        <v>500</v>
      </c>
      <c r="AB188" s="1">
        <v>500</v>
      </c>
      <c r="AC188" s="1"/>
      <c r="AD188" s="1"/>
      <c r="AE188" s="1" t="s">
        <v>9</v>
      </c>
      <c r="AF188" s="1" t="s">
        <v>9</v>
      </c>
      <c r="AG188" s="1"/>
      <c r="AH188" s="1"/>
      <c r="AI188" s="1"/>
      <c r="AJ188" s="1"/>
      <c r="AK188" s="1"/>
      <c r="AL188" s="1"/>
      <c r="AM188" s="1"/>
      <c r="AN188" s="1"/>
      <c r="AO188" s="71"/>
      <c r="AP188" s="71" t="s">
        <v>9</v>
      </c>
      <c r="AQ188" s="71"/>
      <c r="AS188" s="4" t="str">
        <f>IFERROR(VLOOKUP(Table3[[#This Row],[Station '#]], $AV$3:$AW$141,2,FALSE),"")</f>
        <v/>
      </c>
    </row>
    <row r="189" spans="1:45" ht="16.5" hidden="1" customHeight="1" x14ac:dyDescent="0.3">
      <c r="A189" s="70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 t="s">
        <v>9</v>
      </c>
      <c r="AF189" s="1" t="s">
        <v>9</v>
      </c>
      <c r="AG189" s="1"/>
      <c r="AH189" s="1"/>
      <c r="AI189" s="1"/>
      <c r="AJ189" s="1"/>
      <c r="AK189" s="1"/>
      <c r="AL189" s="1"/>
      <c r="AM189" s="1"/>
      <c r="AN189" s="1"/>
      <c r="AO189" s="71"/>
      <c r="AP189" s="71" t="s">
        <v>9</v>
      </c>
      <c r="AQ189" s="71"/>
      <c r="AS189" s="4" t="str">
        <f>IFERROR(VLOOKUP(Table3[[#This Row],[Station '#]], $AV$3:$AW$141,2,FALSE),"")</f>
        <v/>
      </c>
    </row>
    <row r="190" spans="1:45" ht="16.5" hidden="1" customHeight="1" x14ac:dyDescent="0.3">
      <c r="A190" s="70" t="s">
        <v>128</v>
      </c>
      <c r="B190" s="2" t="s">
        <v>129</v>
      </c>
      <c r="C190" s="1">
        <v>271</v>
      </c>
      <c r="D190" s="2"/>
      <c r="E190" s="2"/>
      <c r="F190" s="2"/>
      <c r="G190" s="2"/>
      <c r="H190" s="2"/>
      <c r="I190" s="2">
        <v>900</v>
      </c>
      <c r="J190" s="2">
        <v>1600</v>
      </c>
      <c r="K190" s="2">
        <v>1500</v>
      </c>
      <c r="L190" s="2">
        <v>5100</v>
      </c>
      <c r="M190" s="2">
        <v>6000</v>
      </c>
      <c r="N190" s="2">
        <v>6400</v>
      </c>
      <c r="O190" s="2">
        <v>6900</v>
      </c>
      <c r="P190" s="2">
        <v>6100</v>
      </c>
      <c r="Q190" s="2">
        <v>6700</v>
      </c>
      <c r="R190" s="1">
        <v>7400</v>
      </c>
      <c r="S190" s="1">
        <v>9500</v>
      </c>
      <c r="T190" s="1">
        <v>8800</v>
      </c>
      <c r="U190" s="1">
        <v>11200</v>
      </c>
      <c r="V190" s="1">
        <v>9900</v>
      </c>
      <c r="W190" s="1">
        <v>12000</v>
      </c>
      <c r="X190" s="1">
        <v>13800</v>
      </c>
      <c r="Y190" s="1" t="s">
        <v>8</v>
      </c>
      <c r="Z190" s="1">
        <v>10000</v>
      </c>
      <c r="AA190" s="1">
        <v>13000</v>
      </c>
      <c r="AB190" s="1">
        <v>11900</v>
      </c>
      <c r="AC190" s="1"/>
      <c r="AD190" s="1"/>
      <c r="AE190" s="1" t="s">
        <v>9</v>
      </c>
      <c r="AF190" s="1" t="s">
        <v>9</v>
      </c>
      <c r="AG190" s="1"/>
      <c r="AH190" s="1"/>
      <c r="AI190" s="1"/>
      <c r="AJ190" s="1"/>
      <c r="AK190" s="1"/>
      <c r="AL190" s="1"/>
      <c r="AM190" s="1"/>
      <c r="AN190" s="1"/>
      <c r="AO190" s="71"/>
      <c r="AP190" s="71" t="s">
        <v>9</v>
      </c>
      <c r="AQ190" s="71"/>
      <c r="AS190" s="4" t="str">
        <f>IFERROR(VLOOKUP(Table3[[#This Row],[Station '#]], $AV$3:$AW$141,2,FALSE),"")</f>
        <v/>
      </c>
    </row>
    <row r="191" spans="1:45" ht="16.5" hidden="1" customHeight="1" x14ac:dyDescent="0.3">
      <c r="A191" s="70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 t="s">
        <v>9</v>
      </c>
      <c r="AF191" s="1" t="s">
        <v>9</v>
      </c>
      <c r="AG191" s="1"/>
      <c r="AH191" s="1"/>
      <c r="AI191" s="1"/>
      <c r="AJ191" s="1"/>
      <c r="AK191" s="1"/>
      <c r="AL191" s="1"/>
      <c r="AM191" s="1"/>
      <c r="AN191" s="1"/>
      <c r="AO191" s="71"/>
      <c r="AP191" s="71" t="s">
        <v>9</v>
      </c>
      <c r="AQ191" s="71"/>
      <c r="AS191" s="4" t="str">
        <f>IFERROR(VLOOKUP(Table3[[#This Row],[Station '#]], $AV$3:$AW$141,2,FALSE),"")</f>
        <v/>
      </c>
    </row>
    <row r="192" spans="1:45" ht="16.5" hidden="1" customHeight="1" x14ac:dyDescent="0.3">
      <c r="A192" s="70" t="s">
        <v>130</v>
      </c>
      <c r="B192" s="2" t="s">
        <v>131</v>
      </c>
      <c r="C192" s="1">
        <v>632</v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>
        <v>1600</v>
      </c>
      <c r="W192" s="1">
        <v>1600</v>
      </c>
      <c r="X192" s="1">
        <v>1600</v>
      </c>
      <c r="Y192" s="1">
        <v>2000</v>
      </c>
      <c r="Z192" s="1">
        <v>1500</v>
      </c>
      <c r="AA192" s="1">
        <v>1500</v>
      </c>
      <c r="AB192" s="1">
        <v>1100</v>
      </c>
      <c r="AC192" s="1"/>
      <c r="AD192" s="1"/>
      <c r="AE192" s="1" t="s">
        <v>9</v>
      </c>
      <c r="AF192" s="1" t="s">
        <v>9</v>
      </c>
      <c r="AG192" s="1"/>
      <c r="AH192" s="1"/>
      <c r="AI192" s="1"/>
      <c r="AJ192" s="1"/>
      <c r="AK192" s="1"/>
      <c r="AL192" s="1"/>
      <c r="AM192" s="1"/>
      <c r="AN192" s="1"/>
      <c r="AO192" s="71"/>
      <c r="AP192" s="71" t="s">
        <v>9</v>
      </c>
      <c r="AQ192" s="71"/>
      <c r="AS192" s="4" t="str">
        <f>IFERROR(VLOOKUP(Table3[[#This Row],[Station '#]], $AV$3:$AW$141,2,FALSE),"")</f>
        <v/>
      </c>
    </row>
    <row r="193" spans="1:45" ht="16.5" hidden="1" customHeight="1" x14ac:dyDescent="0.3">
      <c r="A193" s="70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 t="s">
        <v>9</v>
      </c>
      <c r="AF193" s="1" t="s">
        <v>9</v>
      </c>
      <c r="AG193" s="1"/>
      <c r="AH193" s="1"/>
      <c r="AI193" s="1"/>
      <c r="AJ193" s="1"/>
      <c r="AK193" s="1"/>
      <c r="AL193" s="1"/>
      <c r="AM193" s="1"/>
      <c r="AN193" s="1"/>
      <c r="AO193" s="71"/>
      <c r="AP193" s="71" t="s">
        <v>9</v>
      </c>
      <c r="AQ193" s="71"/>
      <c r="AS193" s="4" t="str">
        <f>IFERROR(VLOOKUP(Table3[[#This Row],[Station '#]], $AV$3:$AW$141,2,FALSE),"")</f>
        <v/>
      </c>
    </row>
    <row r="194" spans="1:45" ht="15.6" hidden="1" customHeight="1" x14ac:dyDescent="0.3">
      <c r="A194" s="70" t="s">
        <v>132</v>
      </c>
      <c r="B194" s="2" t="s">
        <v>133</v>
      </c>
      <c r="C194" s="1">
        <v>604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>
        <v>5800</v>
      </c>
      <c r="U194" s="1">
        <v>4200</v>
      </c>
      <c r="V194" s="1">
        <v>3900</v>
      </c>
      <c r="W194" s="1">
        <v>4100</v>
      </c>
      <c r="X194" s="1">
        <v>4500</v>
      </c>
      <c r="Y194" s="1">
        <v>5100</v>
      </c>
      <c r="Z194" s="1">
        <v>3400</v>
      </c>
      <c r="AA194" s="1">
        <v>3800</v>
      </c>
      <c r="AB194" s="1">
        <v>2800</v>
      </c>
      <c r="AC194" s="1"/>
      <c r="AD194" s="1"/>
      <c r="AE194" s="1" t="s">
        <v>9</v>
      </c>
      <c r="AF194" s="1" t="s">
        <v>9</v>
      </c>
      <c r="AG194" s="1"/>
      <c r="AH194" s="1"/>
      <c r="AI194" s="1"/>
      <c r="AJ194" s="1"/>
      <c r="AK194" s="1"/>
      <c r="AL194" s="1"/>
      <c r="AM194" s="1"/>
      <c r="AN194" s="1"/>
      <c r="AO194" s="71"/>
      <c r="AP194" s="71" t="s">
        <v>9</v>
      </c>
      <c r="AQ194" s="71"/>
      <c r="AS194" s="4" t="str">
        <f>IFERROR(VLOOKUP(Table3[[#This Row],[Station '#]], $AV$3:$AW$141,2,FALSE),"")</f>
        <v/>
      </c>
    </row>
    <row r="195" spans="1:45" ht="16.5" hidden="1" customHeight="1" x14ac:dyDescent="0.3">
      <c r="A195" s="70" t="s">
        <v>132</v>
      </c>
      <c r="B195" s="2" t="s">
        <v>134</v>
      </c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>
        <v>7200</v>
      </c>
      <c r="Q195" s="2">
        <v>11500</v>
      </c>
      <c r="R195" s="1">
        <v>10400</v>
      </c>
      <c r="S195" s="1">
        <v>11900</v>
      </c>
      <c r="T195" s="1" t="s">
        <v>9</v>
      </c>
      <c r="U195" s="1" t="s">
        <v>7</v>
      </c>
      <c r="V195" s="1" t="s">
        <v>9</v>
      </c>
      <c r="W195" s="1"/>
      <c r="X195" s="1"/>
      <c r="Y195" s="1"/>
      <c r="Z195" s="1"/>
      <c r="AA195" s="1"/>
      <c r="AB195" s="1"/>
      <c r="AC195" s="1"/>
      <c r="AD195" s="1"/>
      <c r="AE195" s="1" t="s">
        <v>9</v>
      </c>
      <c r="AF195" s="1" t="s">
        <v>9</v>
      </c>
      <c r="AG195" s="1"/>
      <c r="AH195" s="1"/>
      <c r="AI195" s="1"/>
      <c r="AJ195" s="1"/>
      <c r="AK195" s="1"/>
      <c r="AL195" s="1"/>
      <c r="AM195" s="1"/>
      <c r="AN195" s="1"/>
      <c r="AO195" s="71"/>
      <c r="AP195" s="71" t="s">
        <v>9</v>
      </c>
      <c r="AQ195" s="71"/>
      <c r="AS195" s="4" t="str">
        <f>IFERROR(VLOOKUP(Table3[[#This Row],[Station '#]], $AV$3:$AW$141,2,FALSE),"")</f>
        <v/>
      </c>
    </row>
    <row r="196" spans="1:45" ht="16.5" hidden="1" customHeight="1" x14ac:dyDescent="0.3">
      <c r="A196" s="70" t="s">
        <v>132</v>
      </c>
      <c r="B196" s="2" t="s">
        <v>93</v>
      </c>
      <c r="C196" s="1">
        <v>512</v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>
        <v>5700</v>
      </c>
      <c r="AC196" s="1"/>
      <c r="AD196" s="1"/>
      <c r="AE196" s="1" t="s">
        <v>9</v>
      </c>
      <c r="AF196" s="1" t="s">
        <v>9</v>
      </c>
      <c r="AG196" s="1"/>
      <c r="AH196" s="1"/>
      <c r="AI196" s="1"/>
      <c r="AJ196" s="1"/>
      <c r="AK196" s="1"/>
      <c r="AL196" s="1"/>
      <c r="AM196" s="1"/>
      <c r="AN196" s="1"/>
      <c r="AO196" s="71"/>
      <c r="AP196" s="71" t="s">
        <v>9</v>
      </c>
      <c r="AQ196" s="71"/>
      <c r="AS196" s="4" t="str">
        <f>IFERROR(VLOOKUP(Table3[[#This Row],[Station '#]], $AV$3:$AW$141,2,FALSE),"")</f>
        <v/>
      </c>
    </row>
    <row r="197" spans="1:45" ht="16.5" hidden="1" customHeight="1" x14ac:dyDescent="0.3">
      <c r="A197" s="70" t="s">
        <v>132</v>
      </c>
      <c r="B197" s="2" t="s">
        <v>135</v>
      </c>
      <c r="C197" s="1">
        <v>603</v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>
        <v>8000</v>
      </c>
      <c r="T197" s="1">
        <v>8000</v>
      </c>
      <c r="U197" s="1">
        <v>6400</v>
      </c>
      <c r="V197" s="1">
        <v>7100</v>
      </c>
      <c r="W197" s="1">
        <v>8100</v>
      </c>
      <c r="X197" s="1">
        <v>7100</v>
      </c>
      <c r="Y197" s="1">
        <v>8600</v>
      </c>
      <c r="Z197" s="1">
        <v>5600</v>
      </c>
      <c r="AA197" s="1">
        <v>6700</v>
      </c>
      <c r="AB197" s="1">
        <v>5700</v>
      </c>
      <c r="AC197" s="1"/>
      <c r="AD197" s="1"/>
      <c r="AE197" s="1" t="s">
        <v>9</v>
      </c>
      <c r="AF197" s="1" t="s">
        <v>9</v>
      </c>
      <c r="AG197" s="1"/>
      <c r="AH197" s="1"/>
      <c r="AI197" s="1"/>
      <c r="AJ197" s="1"/>
      <c r="AK197" s="1"/>
      <c r="AL197" s="1"/>
      <c r="AM197" s="1"/>
      <c r="AN197" s="1"/>
      <c r="AO197" s="71"/>
      <c r="AP197" s="71" t="s">
        <v>9</v>
      </c>
      <c r="AQ197" s="71"/>
      <c r="AS197" s="4" t="str">
        <f>IFERROR(VLOOKUP(Table3[[#This Row],[Station '#]], $AV$3:$AW$141,2,FALSE),"")</f>
        <v/>
      </c>
    </row>
    <row r="198" spans="1:45" ht="16.5" hidden="1" customHeight="1" x14ac:dyDescent="0.3">
      <c r="A198" s="70" t="s">
        <v>132</v>
      </c>
      <c r="B198" s="2" t="s">
        <v>16</v>
      </c>
      <c r="C198" s="1">
        <v>602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>
        <v>4900</v>
      </c>
      <c r="T198" s="1">
        <v>4500</v>
      </c>
      <c r="U198" s="1">
        <v>4800</v>
      </c>
      <c r="V198" s="1">
        <v>4800</v>
      </c>
      <c r="W198" s="1">
        <v>5900</v>
      </c>
      <c r="X198" s="1">
        <v>5100</v>
      </c>
      <c r="Y198" s="1">
        <v>5500</v>
      </c>
      <c r="Z198" s="1">
        <v>4300</v>
      </c>
      <c r="AA198" s="1">
        <v>5600</v>
      </c>
      <c r="AB198" s="1">
        <v>4700</v>
      </c>
      <c r="AC198" s="1"/>
      <c r="AD198" s="1"/>
      <c r="AE198" s="1" t="s">
        <v>9</v>
      </c>
      <c r="AF198" s="1" t="s">
        <v>9</v>
      </c>
      <c r="AG198" s="1"/>
      <c r="AH198" s="1"/>
      <c r="AI198" s="1"/>
      <c r="AJ198" s="1"/>
      <c r="AK198" s="1"/>
      <c r="AL198" s="1"/>
      <c r="AM198" s="1"/>
      <c r="AN198" s="1"/>
      <c r="AO198" s="71"/>
      <c r="AP198" s="71" t="s">
        <v>9</v>
      </c>
      <c r="AQ198" s="71"/>
      <c r="AS198" s="4" t="str">
        <f>IFERROR(VLOOKUP(Table3[[#This Row],[Station '#]], $AV$3:$AW$141,2,FALSE),"")</f>
        <v/>
      </c>
    </row>
    <row r="199" spans="1:45" ht="16.5" hidden="1" customHeight="1" x14ac:dyDescent="0.3">
      <c r="A199" s="70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 t="s">
        <v>9</v>
      </c>
      <c r="U199" s="1" t="s">
        <v>7</v>
      </c>
      <c r="V199" s="1" t="s">
        <v>9</v>
      </c>
      <c r="W199" s="1"/>
      <c r="X199" s="1"/>
      <c r="Y199" s="1"/>
      <c r="Z199" s="1"/>
      <c r="AA199" s="1"/>
      <c r="AB199" s="1"/>
      <c r="AC199" s="1"/>
      <c r="AD199" s="1"/>
      <c r="AE199" s="1" t="s">
        <v>9</v>
      </c>
      <c r="AF199" s="1" t="s">
        <v>9</v>
      </c>
      <c r="AG199" s="1"/>
      <c r="AH199" s="1"/>
      <c r="AI199" s="1"/>
      <c r="AJ199" s="1"/>
      <c r="AK199" s="1"/>
      <c r="AL199" s="1"/>
      <c r="AM199" s="1"/>
      <c r="AN199" s="1"/>
      <c r="AO199" s="71"/>
      <c r="AP199" s="71" t="s">
        <v>9</v>
      </c>
      <c r="AQ199" s="71"/>
      <c r="AS199" s="4" t="str">
        <f>IFERROR(VLOOKUP(Table3[[#This Row],[Station '#]], $AV$3:$AW$141,2,FALSE),"")</f>
        <v/>
      </c>
    </row>
    <row r="200" spans="1:45" x14ac:dyDescent="0.3">
      <c r="A200" s="70" t="s">
        <v>136</v>
      </c>
      <c r="B200" s="2" t="s">
        <v>137</v>
      </c>
      <c r="C200" s="1">
        <v>274</v>
      </c>
      <c r="D200" s="2">
        <v>7900</v>
      </c>
      <c r="E200" s="2">
        <v>6100</v>
      </c>
      <c r="F200" s="2">
        <v>6200</v>
      </c>
      <c r="G200" s="2">
        <v>6600</v>
      </c>
      <c r="H200" s="2">
        <v>5900</v>
      </c>
      <c r="I200" s="2">
        <v>6100</v>
      </c>
      <c r="J200" s="2">
        <v>6200</v>
      </c>
      <c r="K200" s="2">
        <v>6700</v>
      </c>
      <c r="L200" s="2">
        <v>6400</v>
      </c>
      <c r="M200" s="2">
        <v>7100</v>
      </c>
      <c r="N200" s="2">
        <v>7600</v>
      </c>
      <c r="O200" s="2">
        <v>6400</v>
      </c>
      <c r="P200" s="2">
        <v>7200</v>
      </c>
      <c r="Q200" s="2">
        <v>7500</v>
      </c>
      <c r="R200" s="1">
        <v>7300</v>
      </c>
      <c r="S200" s="1">
        <v>8100</v>
      </c>
      <c r="T200" s="1">
        <v>7100</v>
      </c>
      <c r="U200" s="1">
        <v>7700</v>
      </c>
      <c r="V200" s="1">
        <v>7900</v>
      </c>
      <c r="W200" s="1">
        <v>8300</v>
      </c>
      <c r="X200" s="1">
        <v>7800</v>
      </c>
      <c r="Y200" s="1">
        <v>9200</v>
      </c>
      <c r="Z200" s="1">
        <v>8100</v>
      </c>
      <c r="AA200" s="1">
        <v>6200</v>
      </c>
      <c r="AB200" s="1">
        <v>6500</v>
      </c>
      <c r="AC200" s="1">
        <v>9100</v>
      </c>
      <c r="AD200" s="1"/>
      <c r="AE200" s="1" t="s">
        <v>9</v>
      </c>
      <c r="AF200" s="1">
        <v>9600</v>
      </c>
      <c r="AG200" s="1"/>
      <c r="AH200" s="1"/>
      <c r="AI200" s="1"/>
      <c r="AJ200" s="1">
        <v>9400</v>
      </c>
      <c r="AK200" s="1"/>
      <c r="AL200" s="1">
        <v>10200</v>
      </c>
      <c r="AM200" s="1"/>
      <c r="AN200" s="1"/>
      <c r="AO200" s="71"/>
      <c r="AP200" s="71">
        <v>6300</v>
      </c>
      <c r="AQ200" s="71"/>
      <c r="AS200" s="4">
        <f>IFERROR(VLOOKUP(Table3[[#This Row],[Station '#]], $AV$3:$AW$141,2,FALSE),"")</f>
        <v>6300</v>
      </c>
    </row>
    <row r="201" spans="1:45" ht="16.5" hidden="1" customHeight="1" x14ac:dyDescent="0.3">
      <c r="A201" s="70" t="s">
        <v>136</v>
      </c>
      <c r="B201" s="2" t="s">
        <v>138</v>
      </c>
      <c r="C201" s="1">
        <v>272</v>
      </c>
      <c r="D201" s="2"/>
      <c r="E201" s="2">
        <v>12000</v>
      </c>
      <c r="F201" s="2">
        <v>10800</v>
      </c>
      <c r="G201" s="2">
        <v>12000</v>
      </c>
      <c r="H201" s="2">
        <v>14300</v>
      </c>
      <c r="I201" s="2">
        <v>14200</v>
      </c>
      <c r="J201" s="2">
        <v>14100</v>
      </c>
      <c r="K201" s="2">
        <v>15000</v>
      </c>
      <c r="L201" s="2">
        <v>13200</v>
      </c>
      <c r="M201" s="2">
        <v>14400</v>
      </c>
      <c r="N201" s="2">
        <v>14700</v>
      </c>
      <c r="O201" s="2">
        <v>13500</v>
      </c>
      <c r="P201" s="2">
        <v>13400</v>
      </c>
      <c r="Q201" s="2">
        <v>13500</v>
      </c>
      <c r="R201" s="1">
        <v>13400</v>
      </c>
      <c r="S201" s="1">
        <v>14000</v>
      </c>
      <c r="T201" s="1">
        <v>15000</v>
      </c>
      <c r="U201" s="1">
        <v>14100</v>
      </c>
      <c r="V201" s="1">
        <v>13800</v>
      </c>
      <c r="W201" s="1">
        <v>13900</v>
      </c>
      <c r="X201" s="1">
        <v>13900</v>
      </c>
      <c r="Y201" s="1">
        <v>14700</v>
      </c>
      <c r="Z201" s="1">
        <v>13900</v>
      </c>
      <c r="AA201" s="1">
        <v>12300</v>
      </c>
      <c r="AB201" s="1">
        <v>12000</v>
      </c>
      <c r="AC201" s="1">
        <v>12600</v>
      </c>
      <c r="AD201" s="1"/>
      <c r="AE201" s="1" t="s">
        <v>9</v>
      </c>
      <c r="AF201" s="1" t="s">
        <v>9</v>
      </c>
      <c r="AG201" s="1"/>
      <c r="AH201" s="1"/>
      <c r="AI201" s="1"/>
      <c r="AJ201" s="1"/>
      <c r="AK201" s="1"/>
      <c r="AL201" s="1"/>
      <c r="AM201" s="1"/>
      <c r="AN201" s="1"/>
      <c r="AO201" s="71"/>
      <c r="AP201" s="71" t="s">
        <v>9</v>
      </c>
      <c r="AQ201" s="71"/>
      <c r="AS201" s="4" t="str">
        <f>IFERROR(VLOOKUP(Table3[[#This Row],[Station '#]], $AV$3:$AW$141,2,FALSE),"")</f>
        <v/>
      </c>
    </row>
    <row r="202" spans="1:45" ht="16.5" hidden="1" customHeight="1" x14ac:dyDescent="0.3">
      <c r="A202" s="70" t="s">
        <v>136</v>
      </c>
      <c r="B202" s="2" t="s">
        <v>139</v>
      </c>
      <c r="C202" s="1"/>
      <c r="D202" s="2">
        <v>18900</v>
      </c>
      <c r="E202" s="2">
        <v>26600</v>
      </c>
      <c r="F202" s="2">
        <v>13900</v>
      </c>
      <c r="G202" s="2">
        <v>16600</v>
      </c>
      <c r="H202" s="2">
        <v>16700</v>
      </c>
      <c r="I202" s="2">
        <v>17600</v>
      </c>
      <c r="J202" s="2">
        <v>16800</v>
      </c>
      <c r="K202" s="2">
        <v>18500</v>
      </c>
      <c r="L202" s="2">
        <v>16500</v>
      </c>
      <c r="M202" s="2">
        <v>17000</v>
      </c>
      <c r="N202" s="2">
        <v>17500</v>
      </c>
      <c r="O202" s="2"/>
      <c r="P202" s="2"/>
      <c r="Q202" s="2"/>
      <c r="R202" s="1"/>
      <c r="S202" s="1" t="s">
        <v>7</v>
      </c>
      <c r="T202" s="1" t="s">
        <v>9</v>
      </c>
      <c r="U202" s="1" t="s">
        <v>7</v>
      </c>
      <c r="V202" s="1" t="s">
        <v>9</v>
      </c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 t="e">
        <v>#N/A</v>
      </c>
      <c r="AN202" s="1"/>
      <c r="AO202" s="71"/>
      <c r="AP202" s="71" t="s">
        <v>9</v>
      </c>
      <c r="AQ202" s="71"/>
      <c r="AS202" s="4" t="str">
        <f>IFERROR(VLOOKUP(Table3[[#This Row],[Station '#]], $AV$3:$AW$141,2,FALSE),"")</f>
        <v/>
      </c>
    </row>
    <row r="203" spans="1:45" x14ac:dyDescent="0.3">
      <c r="A203" s="70" t="s">
        <v>136</v>
      </c>
      <c r="B203" s="2" t="s">
        <v>139</v>
      </c>
      <c r="C203" s="1">
        <v>44</v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>
        <v>16900</v>
      </c>
      <c r="P203" s="2">
        <v>16700</v>
      </c>
      <c r="Q203" s="2">
        <v>16700</v>
      </c>
      <c r="R203" s="1">
        <v>16800</v>
      </c>
      <c r="S203" s="1">
        <v>16700</v>
      </c>
      <c r="T203" s="1">
        <v>16500</v>
      </c>
      <c r="U203" s="1">
        <v>16300</v>
      </c>
      <c r="V203" s="1">
        <v>16100</v>
      </c>
      <c r="W203" s="1">
        <v>16100</v>
      </c>
      <c r="X203" s="1">
        <v>16400</v>
      </c>
      <c r="Y203" s="1">
        <v>15300</v>
      </c>
      <c r="Z203" s="1">
        <v>14900</v>
      </c>
      <c r="AA203" s="1">
        <v>14200</v>
      </c>
      <c r="AB203" s="1">
        <v>14200</v>
      </c>
      <c r="AC203" s="1">
        <v>13700</v>
      </c>
      <c r="AD203" s="1">
        <v>13500</v>
      </c>
      <c r="AE203" s="1">
        <v>13700</v>
      </c>
      <c r="AF203" s="1">
        <v>13500</v>
      </c>
      <c r="AG203" s="1">
        <v>13500</v>
      </c>
      <c r="AH203" s="1">
        <v>12700</v>
      </c>
      <c r="AI203" s="1">
        <v>12400</v>
      </c>
      <c r="AJ203" s="1"/>
      <c r="AK203" s="1"/>
      <c r="AL203" s="1">
        <v>11000</v>
      </c>
      <c r="AM203" s="1">
        <v>11400</v>
      </c>
      <c r="AN203" s="1">
        <v>13400</v>
      </c>
      <c r="AO203" s="71">
        <v>12200</v>
      </c>
      <c r="AP203" s="71" t="s">
        <v>9</v>
      </c>
      <c r="AQ203" s="71"/>
      <c r="AS203" s="4" t="str">
        <f>IFERROR(VLOOKUP(Table3[[#This Row],[Station '#]], $AV$3:$AW$141,2,FALSE),"")</f>
        <v/>
      </c>
    </row>
    <row r="204" spans="1:45" ht="16.5" hidden="1" customHeight="1" x14ac:dyDescent="0.3">
      <c r="A204" s="70" t="s">
        <v>136</v>
      </c>
      <c r="B204" s="2" t="s">
        <v>140</v>
      </c>
      <c r="C204" s="1">
        <v>520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>
        <v>19200</v>
      </c>
      <c r="S204" s="1">
        <v>19900</v>
      </c>
      <c r="T204" s="1">
        <v>19000</v>
      </c>
      <c r="U204" s="1">
        <v>18400</v>
      </c>
      <c r="V204" s="1">
        <v>18000</v>
      </c>
      <c r="W204" s="1">
        <v>17400</v>
      </c>
      <c r="X204" s="1">
        <v>16200</v>
      </c>
      <c r="Y204" s="1">
        <v>16400</v>
      </c>
      <c r="Z204" s="1">
        <v>18500</v>
      </c>
      <c r="AA204" s="1">
        <v>16600</v>
      </c>
      <c r="AB204" s="1">
        <v>15600</v>
      </c>
      <c r="AC204" s="1">
        <v>14500</v>
      </c>
      <c r="AD204" s="1"/>
      <c r="AE204" s="1" t="s">
        <v>9</v>
      </c>
      <c r="AF204" s="1" t="s">
        <v>9</v>
      </c>
      <c r="AG204" s="1"/>
      <c r="AH204" s="1"/>
      <c r="AI204" s="1"/>
      <c r="AJ204" s="1"/>
      <c r="AK204" s="1"/>
      <c r="AL204" s="1"/>
      <c r="AM204" s="1"/>
      <c r="AN204" s="1"/>
      <c r="AO204" s="71"/>
      <c r="AP204" s="71" t="s">
        <v>9</v>
      </c>
      <c r="AQ204" s="71"/>
      <c r="AS204" s="4" t="str">
        <f>IFERROR(VLOOKUP(Table3[[#This Row],[Station '#]], $AV$3:$AW$141,2,FALSE),"")</f>
        <v/>
      </c>
    </row>
    <row r="205" spans="1:45" x14ac:dyDescent="0.3">
      <c r="A205" s="70"/>
      <c r="B205" s="2"/>
      <c r="C205" s="1"/>
      <c r="D205" s="2"/>
      <c r="E205" s="2"/>
      <c r="F205" s="2"/>
      <c r="G205" s="2"/>
      <c r="H205" s="2"/>
      <c r="I205" s="2" t="s">
        <v>9</v>
      </c>
      <c r="J205" s="2" t="s">
        <v>9</v>
      </c>
      <c r="K205" s="2" t="s">
        <v>9</v>
      </c>
      <c r="L205" s="2"/>
      <c r="M205" s="2"/>
      <c r="N205" s="2"/>
      <c r="O205" s="2"/>
      <c r="P205" s="2"/>
      <c r="Q205" s="2"/>
      <c r="R205" s="1"/>
      <c r="S205" s="1" t="s">
        <v>7</v>
      </c>
      <c r="T205" s="1" t="s">
        <v>9</v>
      </c>
      <c r="U205" s="1" t="s">
        <v>7</v>
      </c>
      <c r="V205" s="1" t="s">
        <v>9</v>
      </c>
      <c r="W205" s="1"/>
      <c r="X205" s="1"/>
      <c r="Y205" s="1"/>
      <c r="Z205" s="1"/>
      <c r="AA205" s="1"/>
      <c r="AB205" s="1"/>
      <c r="AC205" s="1"/>
      <c r="AD205" s="1"/>
      <c r="AE205" s="1" t="s">
        <v>9</v>
      </c>
      <c r="AF205" s="1" t="s">
        <v>9</v>
      </c>
      <c r="AG205" s="1"/>
      <c r="AH205" s="1"/>
      <c r="AI205" s="1"/>
      <c r="AJ205" s="1"/>
      <c r="AK205" s="1"/>
      <c r="AL205" s="1"/>
      <c r="AM205" s="1"/>
      <c r="AN205" s="1"/>
      <c r="AO205" s="71"/>
      <c r="AP205" s="71" t="s">
        <v>9</v>
      </c>
      <c r="AQ205" s="71"/>
      <c r="AS205" s="4" t="str">
        <f>IFERROR(VLOOKUP(Table3[[#This Row],[Station '#]], $AV$3:$AW$141,2,FALSE),"")</f>
        <v/>
      </c>
    </row>
    <row r="206" spans="1:45" x14ac:dyDescent="0.3">
      <c r="A206" s="70" t="s">
        <v>141</v>
      </c>
      <c r="B206" s="2" t="s">
        <v>410</v>
      </c>
      <c r="C206" s="1">
        <v>459</v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>
        <v>9100</v>
      </c>
      <c r="AC206" s="1">
        <v>9400</v>
      </c>
      <c r="AD206" s="1">
        <v>11800</v>
      </c>
      <c r="AE206" s="1" t="s">
        <v>9</v>
      </c>
      <c r="AF206" s="1">
        <v>15700</v>
      </c>
      <c r="AG206" s="1"/>
      <c r="AH206" s="1">
        <v>15800</v>
      </c>
      <c r="AI206" s="1"/>
      <c r="AJ206" s="1">
        <v>19500</v>
      </c>
      <c r="AK206" s="1"/>
      <c r="AL206" s="1">
        <v>17400</v>
      </c>
      <c r="AM206" s="1"/>
      <c r="AN206" s="1">
        <v>12500</v>
      </c>
      <c r="AO206" s="71"/>
      <c r="AP206" s="71">
        <v>22600</v>
      </c>
      <c r="AQ206" s="71"/>
      <c r="AS206" s="4">
        <f>IFERROR(VLOOKUP(Table3[[#This Row],[Station '#]], $AV$3:$AW$141,2,FALSE),"")</f>
        <v>22600</v>
      </c>
    </row>
    <row r="207" spans="1:45" x14ac:dyDescent="0.3">
      <c r="A207" s="70" t="s">
        <v>141</v>
      </c>
      <c r="B207" s="2" t="s">
        <v>16</v>
      </c>
      <c r="C207" s="1">
        <v>465</v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>
        <v>1800</v>
      </c>
      <c r="Q207" s="2">
        <v>1700</v>
      </c>
      <c r="R207" s="1">
        <v>2100</v>
      </c>
      <c r="S207" s="1">
        <v>2400</v>
      </c>
      <c r="T207" s="1">
        <v>2100</v>
      </c>
      <c r="U207" s="1">
        <v>2900</v>
      </c>
      <c r="V207" s="1">
        <v>3700</v>
      </c>
      <c r="W207" s="1">
        <v>5900</v>
      </c>
      <c r="X207" s="1">
        <v>5900</v>
      </c>
      <c r="Y207" s="1">
        <v>7000</v>
      </c>
      <c r="Z207" s="1">
        <v>6700</v>
      </c>
      <c r="AA207" s="1">
        <v>6600</v>
      </c>
      <c r="AB207" s="1">
        <v>8300</v>
      </c>
      <c r="AC207" s="1">
        <v>9000</v>
      </c>
      <c r="AD207" s="1">
        <v>8300</v>
      </c>
      <c r="AE207" s="1" t="s">
        <v>9</v>
      </c>
      <c r="AF207" s="1">
        <v>8200</v>
      </c>
      <c r="AG207" s="1"/>
      <c r="AH207" s="1">
        <v>11500</v>
      </c>
      <c r="AI207" s="1"/>
      <c r="AJ207" s="1">
        <v>16200</v>
      </c>
      <c r="AK207" s="1"/>
      <c r="AL207" s="1">
        <v>15700</v>
      </c>
      <c r="AM207" s="1"/>
      <c r="AN207" s="1">
        <v>17100</v>
      </c>
      <c r="AO207" s="71"/>
      <c r="AP207" s="71">
        <v>20000</v>
      </c>
      <c r="AQ207" s="71"/>
      <c r="AS207" s="4">
        <f>IFERROR(VLOOKUP(Table3[[#This Row],[Station '#]], $AV$3:$AW$141,2,FALSE),"")</f>
        <v>20000</v>
      </c>
    </row>
    <row r="208" spans="1:45" x14ac:dyDescent="0.3">
      <c r="A208" s="70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 t="s">
        <v>7</v>
      </c>
      <c r="T208" s="1" t="s">
        <v>9</v>
      </c>
      <c r="U208" s="1" t="s">
        <v>7</v>
      </c>
      <c r="V208" s="1" t="s">
        <v>9</v>
      </c>
      <c r="W208" s="1"/>
      <c r="X208" s="1"/>
      <c r="Y208" s="1"/>
      <c r="Z208" s="1"/>
      <c r="AA208" s="1"/>
      <c r="AB208" s="1"/>
      <c r="AC208" s="1"/>
      <c r="AD208" s="1"/>
      <c r="AE208" s="1" t="s">
        <v>9</v>
      </c>
      <c r="AF208" s="1" t="s">
        <v>9</v>
      </c>
      <c r="AG208" s="1"/>
      <c r="AH208" s="1"/>
      <c r="AI208" s="1"/>
      <c r="AJ208" s="1"/>
      <c r="AK208" s="1"/>
      <c r="AL208" s="1"/>
      <c r="AM208" s="1"/>
      <c r="AN208" s="1"/>
      <c r="AO208" s="71"/>
      <c r="AP208" s="71" t="s">
        <v>9</v>
      </c>
      <c r="AQ208" s="71"/>
      <c r="AS208" s="4" t="str">
        <f>IFERROR(VLOOKUP(Table3[[#This Row],[Station '#]], $AV$3:$AW$141,2,FALSE),"")</f>
        <v/>
      </c>
    </row>
    <row r="209" spans="1:45" ht="16.5" hidden="1" customHeight="1" x14ac:dyDescent="0.3">
      <c r="A209" s="70" t="s">
        <v>142</v>
      </c>
      <c r="B209" s="2" t="s">
        <v>143</v>
      </c>
      <c r="C209" s="1">
        <v>625</v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>
        <v>5400</v>
      </c>
      <c r="T209" s="1">
        <v>5600</v>
      </c>
      <c r="U209" s="1">
        <v>5200</v>
      </c>
      <c r="V209" s="1">
        <v>5100</v>
      </c>
      <c r="W209" s="1">
        <v>5800</v>
      </c>
      <c r="X209" s="1">
        <v>5900</v>
      </c>
      <c r="Y209" s="1">
        <v>6800</v>
      </c>
      <c r="Z209" s="1">
        <v>3400</v>
      </c>
      <c r="AA209" s="1"/>
      <c r="AB209" s="1">
        <v>4000</v>
      </c>
      <c r="AC209" s="1"/>
      <c r="AD209" s="1"/>
      <c r="AE209" s="1" t="s">
        <v>9</v>
      </c>
      <c r="AF209" s="1" t="s">
        <v>9</v>
      </c>
      <c r="AG209" s="1"/>
      <c r="AH209" s="1"/>
      <c r="AI209" s="1"/>
      <c r="AJ209" s="1"/>
      <c r="AK209" s="1"/>
      <c r="AL209" s="1"/>
      <c r="AM209" s="1"/>
      <c r="AN209" s="1"/>
      <c r="AO209" s="71"/>
      <c r="AP209" s="71" t="s">
        <v>9</v>
      </c>
      <c r="AQ209" s="71"/>
      <c r="AS209" s="4" t="str">
        <f>IFERROR(VLOOKUP(Table3[[#This Row],[Station '#]], $AV$3:$AW$141,2,FALSE),"")</f>
        <v/>
      </c>
    </row>
    <row r="210" spans="1:45" ht="16.5" hidden="1" customHeight="1" x14ac:dyDescent="0.3">
      <c r="A210" s="70" t="s">
        <v>142</v>
      </c>
      <c r="B210" s="2" t="s">
        <v>144</v>
      </c>
      <c r="C210" s="1">
        <v>626</v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>
        <v>8100</v>
      </c>
      <c r="T210" s="1">
        <v>8700</v>
      </c>
      <c r="U210" s="1">
        <v>9300</v>
      </c>
      <c r="V210" s="1">
        <v>8200</v>
      </c>
      <c r="W210" s="1">
        <v>8600</v>
      </c>
      <c r="X210" s="1">
        <v>8900</v>
      </c>
      <c r="Y210" s="1">
        <v>9800</v>
      </c>
      <c r="Z210" s="1">
        <v>8200</v>
      </c>
      <c r="AA210" s="1">
        <v>6800</v>
      </c>
      <c r="AB210" s="1">
        <v>6600</v>
      </c>
      <c r="AC210" s="1"/>
      <c r="AD210" s="1"/>
      <c r="AE210" s="1" t="s">
        <v>9</v>
      </c>
      <c r="AF210" s="1" t="s">
        <v>9</v>
      </c>
      <c r="AG210" s="1"/>
      <c r="AH210" s="1"/>
      <c r="AI210" s="1"/>
      <c r="AJ210" s="1"/>
      <c r="AK210" s="1"/>
      <c r="AL210" s="1"/>
      <c r="AM210" s="1"/>
      <c r="AN210" s="1"/>
      <c r="AO210" s="71"/>
      <c r="AP210" s="71" t="s">
        <v>9</v>
      </c>
      <c r="AQ210" s="71"/>
      <c r="AS210" s="4" t="str">
        <f>IFERROR(VLOOKUP(Table3[[#This Row],[Station '#]], $AV$3:$AW$141,2,FALSE),"")</f>
        <v/>
      </c>
    </row>
    <row r="211" spans="1:45" ht="16.5" hidden="1" customHeight="1" x14ac:dyDescent="0.3">
      <c r="A211" s="70" t="s">
        <v>142</v>
      </c>
      <c r="B211" s="2" t="s">
        <v>145</v>
      </c>
      <c r="C211" s="1">
        <v>627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>
        <v>7000</v>
      </c>
      <c r="T211" s="1">
        <v>7200</v>
      </c>
      <c r="U211" s="1">
        <v>6700</v>
      </c>
      <c r="V211" s="1">
        <v>6600</v>
      </c>
      <c r="W211" s="1">
        <v>7000</v>
      </c>
      <c r="X211" s="1">
        <v>6200</v>
      </c>
      <c r="Y211" s="1">
        <v>7600</v>
      </c>
      <c r="Z211" s="1">
        <v>6700</v>
      </c>
      <c r="AA211" s="1">
        <v>5000</v>
      </c>
      <c r="AB211" s="1">
        <v>4600</v>
      </c>
      <c r="AC211" s="1"/>
      <c r="AD211" s="1"/>
      <c r="AE211" s="1" t="s">
        <v>9</v>
      </c>
      <c r="AF211" s="1" t="s">
        <v>9</v>
      </c>
      <c r="AG211" s="1"/>
      <c r="AH211" s="1"/>
      <c r="AI211" s="1"/>
      <c r="AJ211" s="1"/>
      <c r="AK211" s="1"/>
      <c r="AL211" s="1"/>
      <c r="AM211" s="1"/>
      <c r="AN211" s="1"/>
      <c r="AO211" s="71"/>
      <c r="AP211" s="71" t="s">
        <v>9</v>
      </c>
      <c r="AQ211" s="71"/>
      <c r="AS211" s="4" t="str">
        <f>IFERROR(VLOOKUP(Table3[[#This Row],[Station '#]], $AV$3:$AW$141,2,FALSE),"")</f>
        <v/>
      </c>
    </row>
    <row r="212" spans="1:45" ht="16.5" hidden="1" customHeight="1" x14ac:dyDescent="0.3">
      <c r="A212" s="70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 t="s">
        <v>7</v>
      </c>
      <c r="T212" s="1" t="s">
        <v>9</v>
      </c>
      <c r="U212" s="1" t="s">
        <v>7</v>
      </c>
      <c r="V212" s="1" t="s">
        <v>9</v>
      </c>
      <c r="W212" s="1"/>
      <c r="X212" s="1"/>
      <c r="Y212" s="1"/>
      <c r="Z212" s="1"/>
      <c r="AA212" s="1"/>
      <c r="AB212" s="1"/>
      <c r="AC212" s="1"/>
      <c r="AD212" s="1"/>
      <c r="AE212" s="1" t="s">
        <v>9</v>
      </c>
      <c r="AF212" s="1" t="s">
        <v>9</v>
      </c>
      <c r="AG212" s="1"/>
      <c r="AH212" s="1"/>
      <c r="AI212" s="1"/>
      <c r="AJ212" s="1"/>
      <c r="AK212" s="1"/>
      <c r="AL212" s="1"/>
      <c r="AM212" s="1"/>
      <c r="AN212" s="1"/>
      <c r="AO212" s="71"/>
      <c r="AP212" s="71" t="s">
        <v>9</v>
      </c>
      <c r="AQ212" s="71"/>
      <c r="AS212" s="4" t="str">
        <f>IFERROR(VLOOKUP(Table3[[#This Row],[Station '#]], $AV$3:$AW$141,2,FALSE),"")</f>
        <v/>
      </c>
    </row>
    <row r="213" spans="1:45" ht="16.5" hidden="1" customHeight="1" x14ac:dyDescent="0.3">
      <c r="A213" s="70" t="s">
        <v>146</v>
      </c>
      <c r="B213" s="2" t="s">
        <v>147</v>
      </c>
      <c r="C213" s="1">
        <v>499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1600</v>
      </c>
      <c r="Q213" s="2">
        <v>1500</v>
      </c>
      <c r="R213" s="1">
        <v>2100</v>
      </c>
      <c r="S213" s="1">
        <v>1500</v>
      </c>
      <c r="T213" s="1">
        <v>1100</v>
      </c>
      <c r="U213" s="1">
        <v>1300</v>
      </c>
      <c r="V213" s="1">
        <v>1500</v>
      </c>
      <c r="W213" s="1">
        <v>1600</v>
      </c>
      <c r="X213" s="1"/>
      <c r="Y213" s="1">
        <v>1800</v>
      </c>
      <c r="Z213" s="1">
        <v>1400</v>
      </c>
      <c r="AA213" s="1">
        <v>1200</v>
      </c>
      <c r="AB213" s="1">
        <v>1400</v>
      </c>
      <c r="AC213" s="1"/>
      <c r="AD213" s="1"/>
      <c r="AE213" s="1" t="s">
        <v>9</v>
      </c>
      <c r="AF213" s="1" t="s">
        <v>9</v>
      </c>
      <c r="AG213" s="1"/>
      <c r="AH213" s="1"/>
      <c r="AI213" s="1"/>
      <c r="AJ213" s="1"/>
      <c r="AK213" s="1"/>
      <c r="AL213" s="1"/>
      <c r="AM213" s="1"/>
      <c r="AN213" s="1"/>
      <c r="AO213" s="71"/>
      <c r="AP213" s="71" t="s">
        <v>9</v>
      </c>
      <c r="AQ213" s="71"/>
      <c r="AS213" s="4" t="str">
        <f>IFERROR(VLOOKUP(Table3[[#This Row],[Station '#]], $AV$3:$AW$141,2,FALSE),"")</f>
        <v/>
      </c>
    </row>
    <row r="214" spans="1:45" ht="15" hidden="1" customHeight="1" x14ac:dyDescent="0.3">
      <c r="A214" s="70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 t="s">
        <v>7</v>
      </c>
      <c r="T214" s="1" t="s">
        <v>9</v>
      </c>
      <c r="U214" s="1" t="s">
        <v>7</v>
      </c>
      <c r="V214" s="1" t="s">
        <v>9</v>
      </c>
      <c r="W214" s="1"/>
      <c r="X214" s="1"/>
      <c r="Y214" s="1"/>
      <c r="Z214" s="1"/>
      <c r="AA214" s="1"/>
      <c r="AB214" s="1"/>
      <c r="AC214" s="1"/>
      <c r="AD214" s="1"/>
      <c r="AE214" s="1" t="s">
        <v>9</v>
      </c>
      <c r="AF214" s="1" t="s">
        <v>9</v>
      </c>
      <c r="AG214" s="1"/>
      <c r="AH214" s="1"/>
      <c r="AI214" s="1"/>
      <c r="AJ214" s="1"/>
      <c r="AK214" s="1"/>
      <c r="AL214" s="1"/>
      <c r="AM214" s="1"/>
      <c r="AN214" s="1"/>
      <c r="AO214" s="71"/>
      <c r="AP214" s="71" t="s">
        <v>9</v>
      </c>
      <c r="AQ214" s="71"/>
      <c r="AS214" s="4" t="str">
        <f>IFERROR(VLOOKUP(Table3[[#This Row],[Station '#]], $AV$3:$AW$141,2,FALSE),"")</f>
        <v/>
      </c>
    </row>
    <row r="215" spans="1:45" x14ac:dyDescent="0.3">
      <c r="A215" s="70" t="s">
        <v>148</v>
      </c>
      <c r="B215" s="2" t="s">
        <v>81</v>
      </c>
      <c r="C215" s="1">
        <v>276</v>
      </c>
      <c r="D215" s="2"/>
      <c r="E215" s="2"/>
      <c r="F215" s="2"/>
      <c r="G215" s="2"/>
      <c r="H215" s="2"/>
      <c r="I215" s="2">
        <v>2600</v>
      </c>
      <c r="J215" s="2">
        <v>3000</v>
      </c>
      <c r="K215" s="2">
        <v>3700</v>
      </c>
      <c r="L215" s="2">
        <v>4400</v>
      </c>
      <c r="M215" s="2">
        <v>4200</v>
      </c>
      <c r="N215" s="2">
        <v>4400</v>
      </c>
      <c r="O215" s="2">
        <v>4100</v>
      </c>
      <c r="P215" s="2">
        <v>4600</v>
      </c>
      <c r="Q215" s="2">
        <v>4500</v>
      </c>
      <c r="R215" s="1">
        <v>5500</v>
      </c>
      <c r="S215" s="1">
        <v>6000</v>
      </c>
      <c r="T215" s="1" t="s">
        <v>22</v>
      </c>
      <c r="U215" s="1">
        <v>7700</v>
      </c>
      <c r="V215" s="1">
        <v>7500</v>
      </c>
      <c r="W215" s="1">
        <v>8500</v>
      </c>
      <c r="X215" s="1">
        <v>9000</v>
      </c>
      <c r="Y215" s="1">
        <v>8000</v>
      </c>
      <c r="Z215" s="1">
        <v>8100</v>
      </c>
      <c r="AA215" s="1">
        <v>6800</v>
      </c>
      <c r="AB215" s="1">
        <v>8000</v>
      </c>
      <c r="AC215" s="1">
        <v>6900</v>
      </c>
      <c r="AD215" s="1"/>
      <c r="AE215" s="1" t="s">
        <v>9</v>
      </c>
      <c r="AF215" s="1" t="s">
        <v>9</v>
      </c>
      <c r="AG215" s="1">
        <v>7200</v>
      </c>
      <c r="AH215" s="1"/>
      <c r="AI215" s="1">
        <v>7700</v>
      </c>
      <c r="AJ215" s="1"/>
      <c r="AK215" s="1">
        <v>7800</v>
      </c>
      <c r="AL215" s="1"/>
      <c r="AM215" s="1">
        <v>7700</v>
      </c>
      <c r="AN215" s="1"/>
      <c r="AO215" s="71">
        <v>7000</v>
      </c>
      <c r="AP215" s="71" t="s">
        <v>9</v>
      </c>
      <c r="AQ215" s="71"/>
      <c r="AS215" s="4" t="str">
        <f>IFERROR(VLOOKUP(Table3[[#This Row],[Station '#]], $AV$3:$AW$141,2,FALSE),"")</f>
        <v/>
      </c>
    </row>
    <row r="216" spans="1:45" ht="16.5" customHeight="1" x14ac:dyDescent="0.3">
      <c r="A216" s="70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 t="s">
        <v>9</v>
      </c>
      <c r="W216" s="1"/>
      <c r="X216" s="1"/>
      <c r="Y216" s="1"/>
      <c r="Z216" s="1"/>
      <c r="AA216" s="1"/>
      <c r="AB216" s="1"/>
      <c r="AC216" s="1"/>
      <c r="AD216" s="1"/>
      <c r="AE216" s="1" t="s">
        <v>9</v>
      </c>
      <c r="AF216" s="1" t="s">
        <v>9</v>
      </c>
      <c r="AG216" s="1"/>
      <c r="AH216" s="1"/>
      <c r="AI216" s="1"/>
      <c r="AJ216" s="1"/>
      <c r="AK216" s="1"/>
      <c r="AL216" s="1"/>
      <c r="AM216" s="1"/>
      <c r="AN216" s="1"/>
      <c r="AO216" s="71"/>
      <c r="AP216" s="71" t="s">
        <v>9</v>
      </c>
      <c r="AQ216" s="71"/>
      <c r="AS216" s="4" t="str">
        <f>IFERROR(VLOOKUP(Table3[[#This Row],[Station '#]], $AV$3:$AW$141,2,FALSE),"")</f>
        <v/>
      </c>
    </row>
    <row r="217" spans="1:45" ht="16.5" hidden="1" customHeight="1" x14ac:dyDescent="0.3">
      <c r="A217" s="70" t="s">
        <v>149</v>
      </c>
      <c r="B217" s="2" t="s">
        <v>150</v>
      </c>
      <c r="C217" s="1">
        <v>630</v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>
        <v>4700</v>
      </c>
      <c r="W217" s="1">
        <v>4900</v>
      </c>
      <c r="X217" s="1">
        <v>4800</v>
      </c>
      <c r="Y217" s="1">
        <v>4400</v>
      </c>
      <c r="Z217" s="1">
        <v>3100</v>
      </c>
      <c r="AA217" s="1">
        <v>4500</v>
      </c>
      <c r="AB217" s="1">
        <v>3400</v>
      </c>
      <c r="AC217" s="1"/>
      <c r="AD217" s="1"/>
      <c r="AE217" s="1" t="s">
        <v>9</v>
      </c>
      <c r="AF217" s="1" t="s">
        <v>9</v>
      </c>
      <c r="AG217" s="1"/>
      <c r="AH217" s="1"/>
      <c r="AI217" s="1"/>
      <c r="AJ217" s="1"/>
      <c r="AK217" s="1"/>
      <c r="AL217" s="1"/>
      <c r="AM217" s="1"/>
      <c r="AN217" s="1"/>
      <c r="AO217" s="71"/>
      <c r="AP217" s="71" t="s">
        <v>9</v>
      </c>
      <c r="AQ217" s="71"/>
      <c r="AS217" s="4" t="str">
        <f>IFERROR(VLOOKUP(Table3[[#This Row],[Station '#]], $AV$3:$AW$141,2,FALSE),"")</f>
        <v/>
      </c>
    </row>
    <row r="218" spans="1:45" ht="16.5" hidden="1" customHeight="1" x14ac:dyDescent="0.3">
      <c r="A218" s="70" t="s">
        <v>149</v>
      </c>
      <c r="B218" s="2" t="s">
        <v>151</v>
      </c>
      <c r="C218" s="1">
        <v>631</v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>
        <v>14100</v>
      </c>
      <c r="W218" s="1">
        <v>14800</v>
      </c>
      <c r="X218" s="1">
        <v>14900</v>
      </c>
      <c r="Y218" s="1">
        <v>16300</v>
      </c>
      <c r="Z218" s="1" t="s">
        <v>8</v>
      </c>
      <c r="AA218" s="1" t="s">
        <v>8</v>
      </c>
      <c r="AB218" s="1">
        <v>8200</v>
      </c>
      <c r="AC218" s="1"/>
      <c r="AD218" s="1"/>
      <c r="AE218" s="1" t="s">
        <v>9</v>
      </c>
      <c r="AF218" s="1" t="s">
        <v>9</v>
      </c>
      <c r="AG218" s="1"/>
      <c r="AH218" s="1"/>
      <c r="AI218" s="1"/>
      <c r="AJ218" s="1"/>
      <c r="AK218" s="1"/>
      <c r="AL218" s="1"/>
      <c r="AM218" s="1"/>
      <c r="AN218" s="1"/>
      <c r="AO218" s="71"/>
      <c r="AP218" s="71" t="s">
        <v>9</v>
      </c>
      <c r="AQ218" s="71"/>
      <c r="AS218" s="4" t="str">
        <f>IFERROR(VLOOKUP(Table3[[#This Row],[Station '#]], $AV$3:$AW$141,2,FALSE),"")</f>
        <v/>
      </c>
    </row>
    <row r="219" spans="1:45" ht="16.5" hidden="1" customHeight="1" x14ac:dyDescent="0.3">
      <c r="A219" s="70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 t="s">
        <v>7</v>
      </c>
      <c r="T219" s="1" t="s">
        <v>9</v>
      </c>
      <c r="U219" s="1" t="s">
        <v>7</v>
      </c>
      <c r="V219" s="1" t="s">
        <v>9</v>
      </c>
      <c r="W219" s="1"/>
      <c r="X219" s="1"/>
      <c r="Y219" s="1"/>
      <c r="Z219" s="1"/>
      <c r="AA219" s="1"/>
      <c r="AB219" s="1"/>
      <c r="AC219" s="1"/>
      <c r="AD219" s="1"/>
      <c r="AE219" s="1" t="s">
        <v>9</v>
      </c>
      <c r="AF219" s="1" t="s">
        <v>9</v>
      </c>
      <c r="AG219" s="1"/>
      <c r="AH219" s="1"/>
      <c r="AI219" s="1"/>
      <c r="AJ219" s="1"/>
      <c r="AK219" s="1"/>
      <c r="AL219" s="1"/>
      <c r="AM219" s="1"/>
      <c r="AN219" s="1"/>
      <c r="AO219" s="71"/>
      <c r="AP219" s="71" t="s">
        <v>9</v>
      </c>
      <c r="AQ219" s="71"/>
      <c r="AS219" s="4" t="str">
        <f>IFERROR(VLOOKUP(Table3[[#This Row],[Station '#]], $AV$3:$AW$141,2,FALSE),"")</f>
        <v/>
      </c>
    </row>
    <row r="220" spans="1:45" ht="16.5" hidden="1" customHeight="1" x14ac:dyDescent="0.3">
      <c r="A220" s="70" t="s">
        <v>152</v>
      </c>
      <c r="B220" s="2" t="s">
        <v>54</v>
      </c>
      <c r="C220" s="1">
        <v>611</v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>
        <v>5300</v>
      </c>
      <c r="T220" s="1">
        <v>5200</v>
      </c>
      <c r="U220" s="1">
        <v>6900</v>
      </c>
      <c r="V220" s="1">
        <v>8300</v>
      </c>
      <c r="W220" s="1">
        <v>9800</v>
      </c>
      <c r="X220" s="1">
        <v>10600</v>
      </c>
      <c r="Y220" s="1">
        <v>12000</v>
      </c>
      <c r="Z220" s="1">
        <v>7800</v>
      </c>
      <c r="AA220" s="1">
        <v>5400</v>
      </c>
      <c r="AB220" s="1">
        <v>5200</v>
      </c>
      <c r="AC220" s="1"/>
      <c r="AD220" s="1"/>
      <c r="AE220" s="1" t="s">
        <v>9</v>
      </c>
      <c r="AF220" s="1" t="s">
        <v>9</v>
      </c>
      <c r="AG220" s="1"/>
      <c r="AH220" s="1"/>
      <c r="AI220" s="1"/>
      <c r="AJ220" s="1"/>
      <c r="AK220" s="1"/>
      <c r="AL220" s="1"/>
      <c r="AM220" s="1"/>
      <c r="AN220" s="1"/>
      <c r="AO220" s="71"/>
      <c r="AP220" s="71" t="s">
        <v>9</v>
      </c>
      <c r="AQ220" s="71"/>
      <c r="AS220" s="4" t="str">
        <f>IFERROR(VLOOKUP(Table3[[#This Row],[Station '#]], $AV$3:$AW$141,2,FALSE),"")</f>
        <v/>
      </c>
    </row>
    <row r="221" spans="1:45" ht="16.5" hidden="1" customHeight="1" x14ac:dyDescent="0.3">
      <c r="A221" s="70" t="s">
        <v>152</v>
      </c>
      <c r="B221" s="2" t="s">
        <v>153</v>
      </c>
      <c r="C221" s="1">
        <v>612</v>
      </c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>
        <v>8200</v>
      </c>
      <c r="T221" s="1">
        <v>8400</v>
      </c>
      <c r="U221" s="1">
        <v>8700</v>
      </c>
      <c r="V221" s="1">
        <v>9700</v>
      </c>
      <c r="W221" s="1">
        <v>11000</v>
      </c>
      <c r="X221" s="1">
        <v>10300</v>
      </c>
      <c r="Y221" s="1">
        <v>12700</v>
      </c>
      <c r="Z221" s="1">
        <v>8300</v>
      </c>
      <c r="AA221" s="1">
        <v>6400</v>
      </c>
      <c r="AB221" s="1">
        <v>5400</v>
      </c>
      <c r="AC221" s="1"/>
      <c r="AD221" s="1"/>
      <c r="AE221" s="1" t="s">
        <v>9</v>
      </c>
      <c r="AF221" s="1" t="s">
        <v>9</v>
      </c>
      <c r="AG221" s="1"/>
      <c r="AH221" s="1"/>
      <c r="AI221" s="1"/>
      <c r="AJ221" s="1"/>
      <c r="AK221" s="1"/>
      <c r="AL221" s="1"/>
      <c r="AM221" s="1"/>
      <c r="AN221" s="1"/>
      <c r="AO221" s="71"/>
      <c r="AP221" s="71" t="s">
        <v>9</v>
      </c>
      <c r="AQ221" s="71"/>
      <c r="AS221" s="4" t="str">
        <f>IFERROR(VLOOKUP(Table3[[#This Row],[Station '#]], $AV$3:$AW$141,2,FALSE),"")</f>
        <v/>
      </c>
    </row>
    <row r="222" spans="1:45" ht="16.5" hidden="1" customHeight="1" x14ac:dyDescent="0.3">
      <c r="A222" s="70" t="s">
        <v>152</v>
      </c>
      <c r="B222" s="2" t="s">
        <v>145</v>
      </c>
      <c r="C222" s="1">
        <v>613</v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>
        <v>1400</v>
      </c>
      <c r="T222" s="1">
        <v>1300</v>
      </c>
      <c r="U222" s="1">
        <v>1400</v>
      </c>
      <c r="V222" s="1">
        <v>1400</v>
      </c>
      <c r="W222" s="1">
        <v>2000</v>
      </c>
      <c r="X222" s="1">
        <v>2000</v>
      </c>
      <c r="Y222" s="1">
        <v>2900</v>
      </c>
      <c r="Z222" s="1">
        <v>1800</v>
      </c>
      <c r="AA222" s="1">
        <v>2500</v>
      </c>
      <c r="AB222" s="1">
        <v>2300</v>
      </c>
      <c r="AC222" s="1"/>
      <c r="AD222" s="1"/>
      <c r="AE222" s="1" t="s">
        <v>9</v>
      </c>
      <c r="AF222" s="1" t="s">
        <v>9</v>
      </c>
      <c r="AG222" s="1"/>
      <c r="AH222" s="1"/>
      <c r="AI222" s="1"/>
      <c r="AJ222" s="1"/>
      <c r="AK222" s="1"/>
      <c r="AL222" s="1"/>
      <c r="AM222" s="1"/>
      <c r="AN222" s="1"/>
      <c r="AO222" s="71"/>
      <c r="AP222" s="71" t="s">
        <v>9</v>
      </c>
      <c r="AQ222" s="71"/>
      <c r="AS222" s="4" t="str">
        <f>IFERROR(VLOOKUP(Table3[[#This Row],[Station '#]], $AV$3:$AW$141,2,FALSE),"")</f>
        <v/>
      </c>
    </row>
    <row r="223" spans="1:45" ht="16.5" hidden="1" customHeight="1" x14ac:dyDescent="0.3">
      <c r="A223" s="70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 t="s">
        <v>9</v>
      </c>
      <c r="AF223" s="1" t="s">
        <v>9</v>
      </c>
      <c r="AG223" s="1"/>
      <c r="AH223" s="1"/>
      <c r="AI223" s="1"/>
      <c r="AJ223" s="1"/>
      <c r="AK223" s="1"/>
      <c r="AL223" s="1"/>
      <c r="AM223" s="1"/>
      <c r="AN223" s="1"/>
      <c r="AO223" s="71"/>
      <c r="AP223" s="71" t="s">
        <v>9</v>
      </c>
      <c r="AQ223" s="71"/>
      <c r="AS223" s="4" t="str">
        <f>IFERROR(VLOOKUP(Table3[[#This Row],[Station '#]], $AV$3:$AW$141,2,FALSE),"")</f>
        <v/>
      </c>
    </row>
    <row r="224" spans="1:45" ht="16.5" hidden="1" customHeight="1" x14ac:dyDescent="0.3">
      <c r="A224" s="70" t="s">
        <v>154</v>
      </c>
      <c r="B224" s="2" t="s">
        <v>145</v>
      </c>
      <c r="C224" s="1">
        <v>629</v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>
        <v>1000</v>
      </c>
      <c r="T224" s="1">
        <v>1000</v>
      </c>
      <c r="U224" s="1">
        <v>1100</v>
      </c>
      <c r="V224" s="1">
        <v>1500</v>
      </c>
      <c r="W224" s="1">
        <v>2300</v>
      </c>
      <c r="X224" s="1">
        <v>6400</v>
      </c>
      <c r="Y224" s="1">
        <v>6200</v>
      </c>
      <c r="Z224" s="1">
        <v>7700</v>
      </c>
      <c r="AA224" s="1">
        <v>4700</v>
      </c>
      <c r="AB224" s="1">
        <v>4400</v>
      </c>
      <c r="AC224" s="1"/>
      <c r="AD224" s="1"/>
      <c r="AE224" s="1" t="s">
        <v>9</v>
      </c>
      <c r="AF224" s="1" t="s">
        <v>9</v>
      </c>
      <c r="AG224" s="1"/>
      <c r="AH224" s="1"/>
      <c r="AI224" s="1"/>
      <c r="AJ224" s="1"/>
      <c r="AK224" s="1"/>
      <c r="AL224" s="1"/>
      <c r="AM224" s="1"/>
      <c r="AN224" s="1"/>
      <c r="AO224" s="71"/>
      <c r="AP224" s="71" t="s">
        <v>9</v>
      </c>
      <c r="AQ224" s="71"/>
      <c r="AS224" s="4" t="str">
        <f>IFERROR(VLOOKUP(Table3[[#This Row],[Station '#]], $AV$3:$AW$141,2,FALSE),"")</f>
        <v/>
      </c>
    </row>
    <row r="225" spans="1:45" hidden="1" x14ac:dyDescent="0.3">
      <c r="A225" s="70"/>
      <c r="B225" s="2"/>
      <c r="C225" s="1"/>
      <c r="D225" s="2"/>
      <c r="E225" s="2"/>
      <c r="F225" s="2"/>
      <c r="G225" s="2"/>
      <c r="H225" s="2"/>
      <c r="I225" s="2" t="s">
        <v>9</v>
      </c>
      <c r="J225" s="2" t="s">
        <v>9</v>
      </c>
      <c r="K225" s="2" t="s">
        <v>9</v>
      </c>
      <c r="L225" s="2"/>
      <c r="M225" s="2"/>
      <c r="N225" s="2"/>
      <c r="O225" s="2"/>
      <c r="P225" s="2"/>
      <c r="Q225" s="2"/>
      <c r="R225" s="1"/>
      <c r="S225" s="1" t="s">
        <v>7</v>
      </c>
      <c r="T225" s="1" t="s">
        <v>9</v>
      </c>
      <c r="U225" s="1" t="s">
        <v>7</v>
      </c>
      <c r="V225" s="1" t="s">
        <v>9</v>
      </c>
      <c r="W225" s="1"/>
      <c r="X225" s="1"/>
      <c r="Y225" s="1"/>
      <c r="Z225" s="1"/>
      <c r="AA225" s="1"/>
      <c r="AB225" s="1"/>
      <c r="AC225" s="1"/>
      <c r="AD225" s="1"/>
      <c r="AE225" s="1" t="s">
        <v>9</v>
      </c>
      <c r="AF225" s="1" t="s">
        <v>9</v>
      </c>
      <c r="AG225" s="1"/>
      <c r="AH225" s="1"/>
      <c r="AI225" s="1"/>
      <c r="AJ225" s="1"/>
      <c r="AK225" s="1"/>
      <c r="AL225" s="1"/>
      <c r="AM225" s="1"/>
      <c r="AN225" s="1"/>
      <c r="AO225" s="71"/>
      <c r="AP225" s="71" t="s">
        <v>9</v>
      </c>
      <c r="AQ225" s="71"/>
      <c r="AS225" s="4" t="str">
        <f>IFERROR(VLOOKUP(Table3[[#This Row],[Station '#]], $AV$3:$AW$141,2,FALSE),"")</f>
        <v/>
      </c>
    </row>
    <row r="226" spans="1:45" x14ac:dyDescent="0.3">
      <c r="A226" s="70" t="s">
        <v>155</v>
      </c>
      <c r="B226" s="2" t="s">
        <v>16</v>
      </c>
      <c r="C226" s="1">
        <v>511</v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>
        <v>25600</v>
      </c>
      <c r="Q226" s="2">
        <v>21600</v>
      </c>
      <c r="R226" s="1">
        <v>23500</v>
      </c>
      <c r="S226" s="1">
        <v>20000</v>
      </c>
      <c r="T226" s="1">
        <v>19600</v>
      </c>
      <c r="U226" s="1">
        <v>23000</v>
      </c>
      <c r="V226" s="1">
        <v>23600</v>
      </c>
      <c r="W226" s="1">
        <v>27900</v>
      </c>
      <c r="X226" s="1">
        <v>27700</v>
      </c>
      <c r="Y226" s="1">
        <v>32000</v>
      </c>
      <c r="Z226" s="1">
        <v>26400</v>
      </c>
      <c r="AA226" s="1">
        <v>21300</v>
      </c>
      <c r="AB226" s="1">
        <v>22500</v>
      </c>
      <c r="AC226" s="1">
        <v>19800</v>
      </c>
      <c r="AD226" s="1"/>
      <c r="AE226" s="1" t="s">
        <v>9</v>
      </c>
      <c r="AF226" s="1" t="s">
        <v>9</v>
      </c>
      <c r="AG226" s="1">
        <v>20700</v>
      </c>
      <c r="AH226" s="1"/>
      <c r="AI226" s="1">
        <v>23300</v>
      </c>
      <c r="AJ226" s="1"/>
      <c r="AK226" s="1">
        <v>22100</v>
      </c>
      <c r="AL226" s="1"/>
      <c r="AM226" s="1">
        <v>18800</v>
      </c>
      <c r="AN226" s="1"/>
      <c r="AO226" s="71">
        <v>21700</v>
      </c>
      <c r="AP226" s="71" t="s">
        <v>9</v>
      </c>
      <c r="AQ226" s="71"/>
      <c r="AS226" s="4" t="str">
        <f>IFERROR(VLOOKUP(Table3[[#This Row],[Station '#]], $AV$3:$AW$141,2,FALSE),"")</f>
        <v/>
      </c>
    </row>
    <row r="227" spans="1:45" ht="16.5" hidden="1" customHeight="1" x14ac:dyDescent="0.3">
      <c r="A227" s="70" t="s">
        <v>155</v>
      </c>
      <c r="B227" s="2" t="s">
        <v>156</v>
      </c>
      <c r="C227" s="1">
        <v>280</v>
      </c>
      <c r="D227" s="2">
        <v>12200</v>
      </c>
      <c r="E227" s="2">
        <v>14300</v>
      </c>
      <c r="F227" s="2">
        <v>14300</v>
      </c>
      <c r="G227" s="2">
        <v>18200</v>
      </c>
      <c r="H227" s="2">
        <v>21200</v>
      </c>
      <c r="I227" s="2">
        <v>21700</v>
      </c>
      <c r="J227" s="2">
        <v>18900</v>
      </c>
      <c r="K227" s="2">
        <v>18000</v>
      </c>
      <c r="L227" s="2">
        <v>17000</v>
      </c>
      <c r="M227" s="2">
        <v>14100</v>
      </c>
      <c r="N227" s="2">
        <v>14800</v>
      </c>
      <c r="O227" s="2">
        <v>15200</v>
      </c>
      <c r="P227" s="2">
        <v>28200</v>
      </c>
      <c r="Q227" s="2">
        <v>24500</v>
      </c>
      <c r="R227" s="1">
        <v>24500</v>
      </c>
      <c r="S227" s="1">
        <v>23700</v>
      </c>
      <c r="T227" s="1">
        <v>24100</v>
      </c>
      <c r="U227" s="1">
        <v>26300</v>
      </c>
      <c r="V227" s="1">
        <v>27700</v>
      </c>
      <c r="W227" s="1">
        <v>29100</v>
      </c>
      <c r="X227" s="1">
        <v>31800</v>
      </c>
      <c r="Y227" s="1">
        <v>34700</v>
      </c>
      <c r="Z227" s="1">
        <v>29100</v>
      </c>
      <c r="AA227" s="1">
        <v>26600</v>
      </c>
      <c r="AB227" s="1">
        <v>22300</v>
      </c>
      <c r="AC227" s="1">
        <v>22100</v>
      </c>
      <c r="AD227" s="1"/>
      <c r="AE227" s="1" t="s">
        <v>9</v>
      </c>
      <c r="AF227" s="1" t="s">
        <v>9</v>
      </c>
      <c r="AG227" s="1"/>
      <c r="AH227" s="1"/>
      <c r="AI227" s="1"/>
      <c r="AJ227" s="1"/>
      <c r="AK227" s="1"/>
      <c r="AL227" s="1"/>
      <c r="AM227" s="1"/>
      <c r="AN227" s="1"/>
      <c r="AO227" s="71"/>
      <c r="AP227" s="71" t="s">
        <v>9</v>
      </c>
      <c r="AQ227" s="71"/>
      <c r="AS227" s="4" t="str">
        <f>IFERROR(VLOOKUP(Table3[[#This Row],[Station '#]], $AV$3:$AW$141,2,FALSE),"")</f>
        <v/>
      </c>
    </row>
    <row r="228" spans="1:45" ht="16.5" hidden="1" customHeight="1" x14ac:dyDescent="0.3">
      <c r="A228" s="70" t="s">
        <v>155</v>
      </c>
      <c r="B228" s="2" t="s">
        <v>145</v>
      </c>
      <c r="C228" s="1">
        <v>278</v>
      </c>
      <c r="D228" s="2">
        <v>21900</v>
      </c>
      <c r="E228" s="2">
        <v>21700</v>
      </c>
      <c r="F228" s="2">
        <v>22300</v>
      </c>
      <c r="G228" s="2">
        <v>21700</v>
      </c>
      <c r="H228" s="2">
        <v>22200</v>
      </c>
      <c r="I228" s="2">
        <v>22600</v>
      </c>
      <c r="J228" s="2">
        <v>19900</v>
      </c>
      <c r="K228" s="2">
        <v>21200</v>
      </c>
      <c r="L228" s="2">
        <v>18800</v>
      </c>
      <c r="M228" s="2">
        <v>15800</v>
      </c>
      <c r="N228" s="2">
        <v>17500</v>
      </c>
      <c r="O228" s="2">
        <v>18400</v>
      </c>
      <c r="P228" s="2">
        <v>24700</v>
      </c>
      <c r="Q228" s="2">
        <v>25000</v>
      </c>
      <c r="R228" s="1">
        <v>25400</v>
      </c>
      <c r="S228" s="1">
        <v>21100</v>
      </c>
      <c r="T228" s="1">
        <v>20000</v>
      </c>
      <c r="U228" s="1">
        <v>24600</v>
      </c>
      <c r="V228" s="1">
        <v>25100</v>
      </c>
      <c r="W228" s="1">
        <v>26600</v>
      </c>
      <c r="X228" s="1">
        <v>26400</v>
      </c>
      <c r="Y228" s="1">
        <v>30700</v>
      </c>
      <c r="Z228" s="1">
        <v>26000</v>
      </c>
      <c r="AA228" s="1">
        <v>23800</v>
      </c>
      <c r="AB228" s="1">
        <v>22200</v>
      </c>
      <c r="AC228" s="1">
        <v>18400</v>
      </c>
      <c r="AD228" s="1"/>
      <c r="AE228" s="1" t="s">
        <v>9</v>
      </c>
      <c r="AF228" s="1" t="s">
        <v>9</v>
      </c>
      <c r="AG228" s="1"/>
      <c r="AH228" s="1"/>
      <c r="AI228" s="1"/>
      <c r="AJ228" s="1"/>
      <c r="AK228" s="1"/>
      <c r="AL228" s="1"/>
      <c r="AM228" s="1"/>
      <c r="AN228" s="1"/>
      <c r="AO228" s="71"/>
      <c r="AP228" s="71" t="s">
        <v>9</v>
      </c>
      <c r="AQ228" s="71"/>
      <c r="AS228" s="4" t="str">
        <f>IFERROR(VLOOKUP(Table3[[#This Row],[Station '#]], $AV$3:$AW$141,2,FALSE),"")</f>
        <v/>
      </c>
    </row>
    <row r="229" spans="1:45" x14ac:dyDescent="0.3">
      <c r="A229" s="70" t="s">
        <v>155</v>
      </c>
      <c r="B229" s="2" t="s">
        <v>459</v>
      </c>
      <c r="C229" s="1">
        <v>28</v>
      </c>
      <c r="D229" s="2"/>
      <c r="E229" s="2"/>
      <c r="F229" s="2"/>
      <c r="G229" s="2"/>
      <c r="H229" s="2"/>
      <c r="I229" s="2" t="s">
        <v>9</v>
      </c>
      <c r="J229" s="2" t="s">
        <v>9</v>
      </c>
      <c r="K229" s="2">
        <v>20900</v>
      </c>
      <c r="L229" s="2">
        <v>19600</v>
      </c>
      <c r="M229" s="2">
        <v>17500</v>
      </c>
      <c r="N229" s="2">
        <v>18200</v>
      </c>
      <c r="O229" s="2">
        <v>20700</v>
      </c>
      <c r="P229" s="2">
        <v>23200</v>
      </c>
      <c r="Q229" s="2">
        <v>24100</v>
      </c>
      <c r="R229" s="1">
        <v>25100</v>
      </c>
      <c r="S229" s="1">
        <v>24600</v>
      </c>
      <c r="T229" s="1">
        <v>25800</v>
      </c>
      <c r="U229" s="1">
        <v>25900</v>
      </c>
      <c r="V229" s="1">
        <v>25400</v>
      </c>
      <c r="W229" s="1">
        <v>26900</v>
      </c>
      <c r="X229" s="1">
        <v>26200</v>
      </c>
      <c r="Y229" s="1">
        <v>31400</v>
      </c>
      <c r="Z229" s="1">
        <v>32000</v>
      </c>
      <c r="AA229" s="1" t="s">
        <v>8</v>
      </c>
      <c r="AB229" s="1">
        <v>22700</v>
      </c>
      <c r="AC229" s="1">
        <v>19300</v>
      </c>
      <c r="AD229" s="1">
        <v>19000</v>
      </c>
      <c r="AE229" s="1">
        <v>19400</v>
      </c>
      <c r="AF229" s="1">
        <v>21700</v>
      </c>
      <c r="AG229" s="1">
        <v>23000</v>
      </c>
      <c r="AH229" s="1">
        <v>24500</v>
      </c>
      <c r="AI229" s="1">
        <v>23700</v>
      </c>
      <c r="AJ229" s="1">
        <v>24900</v>
      </c>
      <c r="AK229" s="1">
        <v>23900</v>
      </c>
      <c r="AL229" s="1">
        <v>27400</v>
      </c>
      <c r="AM229" s="1">
        <v>24800</v>
      </c>
      <c r="AN229" s="1">
        <v>27700</v>
      </c>
      <c r="AO229" s="71">
        <v>28700</v>
      </c>
      <c r="AP229" s="71">
        <v>29700</v>
      </c>
      <c r="AQ229" s="71"/>
      <c r="AS229" s="4">
        <f>IFERROR(VLOOKUP(Table3[[#This Row],[Station '#]], $AV$3:$AW$141,2,FALSE),"")</f>
        <v>29700</v>
      </c>
    </row>
    <row r="230" spans="1:45" ht="16.5" hidden="1" customHeight="1" x14ac:dyDescent="0.3">
      <c r="A230" s="70" t="s">
        <v>155</v>
      </c>
      <c r="B230" s="2" t="s">
        <v>143</v>
      </c>
      <c r="C230" s="1">
        <v>282</v>
      </c>
      <c r="D230" s="2">
        <v>21300</v>
      </c>
      <c r="E230" s="2">
        <v>20900</v>
      </c>
      <c r="F230" s="2">
        <v>20800</v>
      </c>
      <c r="G230" s="2">
        <v>22200</v>
      </c>
      <c r="H230" s="2">
        <v>26100</v>
      </c>
      <c r="I230" s="2">
        <v>23800</v>
      </c>
      <c r="J230" s="2">
        <v>23300</v>
      </c>
      <c r="K230" s="2">
        <v>23800</v>
      </c>
      <c r="L230" s="2">
        <v>21500</v>
      </c>
      <c r="M230" s="2">
        <v>16100</v>
      </c>
      <c r="N230" s="2">
        <v>19400</v>
      </c>
      <c r="O230" s="2">
        <v>20700</v>
      </c>
      <c r="P230" s="2">
        <v>23300</v>
      </c>
      <c r="Q230" s="2">
        <v>23600</v>
      </c>
      <c r="R230" s="1">
        <v>23700</v>
      </c>
      <c r="S230" s="1">
        <v>23200</v>
      </c>
      <c r="T230" s="1">
        <v>24300</v>
      </c>
      <c r="U230" s="1">
        <v>23300</v>
      </c>
      <c r="V230" s="1">
        <v>23300</v>
      </c>
      <c r="W230" s="1">
        <v>26200</v>
      </c>
      <c r="X230" s="1">
        <v>26600</v>
      </c>
      <c r="Y230" s="1">
        <v>31400</v>
      </c>
      <c r="Z230" s="1">
        <v>27300</v>
      </c>
      <c r="AA230" s="1">
        <v>22600</v>
      </c>
      <c r="AB230" s="1">
        <v>18600</v>
      </c>
      <c r="AC230" s="1"/>
      <c r="AD230" s="1"/>
      <c r="AE230" s="1" t="s">
        <v>9</v>
      </c>
      <c r="AF230" s="1" t="s">
        <v>9</v>
      </c>
      <c r="AG230" s="1"/>
      <c r="AH230" s="1"/>
      <c r="AI230" s="1"/>
      <c r="AJ230" s="1"/>
      <c r="AK230" s="1"/>
      <c r="AL230" s="1"/>
      <c r="AM230" s="1" t="e">
        <v>#N/A</v>
      </c>
      <c r="AN230" s="1"/>
      <c r="AO230" s="71"/>
      <c r="AP230" s="71" t="s">
        <v>9</v>
      </c>
      <c r="AQ230" s="71"/>
      <c r="AS230" s="4" t="str">
        <f>IFERROR(VLOOKUP(Table3[[#This Row],[Station '#]], $AV$3:$AW$141,2,FALSE),"")</f>
        <v/>
      </c>
    </row>
    <row r="231" spans="1:45" ht="16.5" hidden="1" customHeight="1" x14ac:dyDescent="0.3">
      <c r="A231" s="70" t="s">
        <v>155</v>
      </c>
      <c r="B231" s="2" t="s">
        <v>54</v>
      </c>
      <c r="C231" s="1">
        <v>279</v>
      </c>
      <c r="D231" s="2">
        <v>16200</v>
      </c>
      <c r="E231" s="2">
        <v>14900</v>
      </c>
      <c r="F231" s="2">
        <v>15000</v>
      </c>
      <c r="G231" s="2">
        <v>18000</v>
      </c>
      <c r="H231" s="2">
        <v>19000</v>
      </c>
      <c r="I231" s="2">
        <v>19600</v>
      </c>
      <c r="J231" s="2">
        <v>19900</v>
      </c>
      <c r="K231" s="2">
        <v>19900</v>
      </c>
      <c r="L231" s="2">
        <v>16900</v>
      </c>
      <c r="M231" s="2">
        <v>11600</v>
      </c>
      <c r="N231" s="2">
        <v>12500</v>
      </c>
      <c r="O231" s="2">
        <v>16500</v>
      </c>
      <c r="P231" s="2">
        <v>19700</v>
      </c>
      <c r="Q231" s="2">
        <v>19700</v>
      </c>
      <c r="R231" s="1">
        <v>20100</v>
      </c>
      <c r="S231" s="1">
        <v>17900</v>
      </c>
      <c r="T231" s="1">
        <v>20900</v>
      </c>
      <c r="U231" s="1">
        <v>20400</v>
      </c>
      <c r="V231" s="1">
        <v>20800</v>
      </c>
      <c r="W231" s="1">
        <v>25400</v>
      </c>
      <c r="X231" s="1">
        <v>23600</v>
      </c>
      <c r="Y231" s="1">
        <v>26600</v>
      </c>
      <c r="Z231" s="1">
        <v>20800</v>
      </c>
      <c r="AA231" s="1">
        <v>17200</v>
      </c>
      <c r="AB231" s="1">
        <v>13300</v>
      </c>
      <c r="AC231" s="1"/>
      <c r="AD231" s="1"/>
      <c r="AE231" s="1" t="s">
        <v>9</v>
      </c>
      <c r="AF231" s="1" t="s">
        <v>9</v>
      </c>
      <c r="AG231" s="1"/>
      <c r="AH231" s="1"/>
      <c r="AI231" s="1"/>
      <c r="AJ231" s="1"/>
      <c r="AK231" s="1"/>
      <c r="AL231" s="1"/>
      <c r="AM231" s="1" t="e">
        <v>#N/A</v>
      </c>
      <c r="AN231" s="1"/>
      <c r="AO231" s="71"/>
      <c r="AP231" s="71" t="s">
        <v>9</v>
      </c>
      <c r="AQ231" s="71"/>
      <c r="AS231" s="4" t="str">
        <f>IFERROR(VLOOKUP(Table3[[#This Row],[Station '#]], $AV$3:$AW$141,2,FALSE),"")</f>
        <v/>
      </c>
    </row>
    <row r="232" spans="1:45" x14ac:dyDescent="0.3">
      <c r="A232" s="70" t="s">
        <v>155</v>
      </c>
      <c r="B232" s="2" t="s">
        <v>54</v>
      </c>
      <c r="C232" s="1">
        <v>119</v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>
        <v>14400</v>
      </c>
      <c r="AN232" s="1">
        <v>17400</v>
      </c>
      <c r="AO232" s="71">
        <v>17600</v>
      </c>
      <c r="AP232" s="71">
        <v>18300</v>
      </c>
      <c r="AQ232" s="71"/>
      <c r="AS232" s="4">
        <f>IFERROR(VLOOKUP(Table3[[#This Row],[Station '#]], $AV$3:$AW$141,2,FALSE),"")</f>
        <v>18300</v>
      </c>
    </row>
    <row r="233" spans="1:45" x14ac:dyDescent="0.3">
      <c r="A233" s="70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 t="s">
        <v>7</v>
      </c>
      <c r="T233" s="1" t="s">
        <v>9</v>
      </c>
      <c r="U233" s="1" t="s">
        <v>7</v>
      </c>
      <c r="V233" s="1" t="s">
        <v>9</v>
      </c>
      <c r="W233" s="1"/>
      <c r="X233" s="1"/>
      <c r="Y233" s="1"/>
      <c r="Z233" s="1"/>
      <c r="AA233" s="1"/>
      <c r="AB233" s="1"/>
      <c r="AC233" s="1"/>
      <c r="AD233" s="1"/>
      <c r="AE233" s="1" t="s">
        <v>9</v>
      </c>
      <c r="AF233" s="1" t="s">
        <v>9</v>
      </c>
      <c r="AG233" s="1"/>
      <c r="AH233" s="1"/>
      <c r="AI233" s="1"/>
      <c r="AJ233" s="1"/>
      <c r="AK233" s="1"/>
      <c r="AL233" s="1"/>
      <c r="AM233" s="1"/>
      <c r="AN233" s="1"/>
      <c r="AO233" s="71"/>
      <c r="AP233" s="71" t="s">
        <v>9</v>
      </c>
      <c r="AQ233" s="71"/>
      <c r="AS233" s="4" t="str">
        <f>IFERROR(VLOOKUP(Table3[[#This Row],[Station '#]], $AV$3:$AW$141,2,FALSE),"")</f>
        <v/>
      </c>
    </row>
    <row r="234" spans="1:45" x14ac:dyDescent="0.3">
      <c r="A234" s="70" t="s">
        <v>157</v>
      </c>
      <c r="B234" s="2" t="s">
        <v>63</v>
      </c>
      <c r="C234" s="1">
        <v>510</v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>
        <v>4100</v>
      </c>
      <c r="Q234" s="2">
        <v>4300</v>
      </c>
      <c r="R234" s="1">
        <v>4300</v>
      </c>
      <c r="S234" s="1">
        <v>4900</v>
      </c>
      <c r="T234" s="1">
        <v>3800</v>
      </c>
      <c r="U234" s="1">
        <v>4800</v>
      </c>
      <c r="V234" s="1">
        <v>4800</v>
      </c>
      <c r="W234" s="1">
        <v>4600</v>
      </c>
      <c r="X234" s="1">
        <v>4100</v>
      </c>
      <c r="Y234" s="1"/>
      <c r="Z234" s="1">
        <v>4700</v>
      </c>
      <c r="AA234" s="1">
        <v>5300</v>
      </c>
      <c r="AB234" s="1">
        <v>6000</v>
      </c>
      <c r="AC234" s="1">
        <v>6600</v>
      </c>
      <c r="AD234" s="1"/>
      <c r="AE234" s="1" t="s">
        <v>9</v>
      </c>
      <c r="AF234" s="1" t="s">
        <v>9</v>
      </c>
      <c r="AG234" s="1">
        <v>6500</v>
      </c>
      <c r="AH234" s="1"/>
      <c r="AI234" s="1"/>
      <c r="AJ234" s="1"/>
      <c r="AK234" s="1"/>
      <c r="AL234" s="1"/>
      <c r="AM234" s="1"/>
      <c r="AN234" s="1"/>
      <c r="AO234" s="71"/>
      <c r="AP234" s="71" t="s">
        <v>9</v>
      </c>
      <c r="AQ234" s="71"/>
      <c r="AS234" s="4" t="str">
        <f>IFERROR(VLOOKUP(Table3[[#This Row],[Station '#]], $AV$3:$AW$141,2,FALSE),"")</f>
        <v/>
      </c>
    </row>
    <row r="235" spans="1:45" x14ac:dyDescent="0.3">
      <c r="A235" s="70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71"/>
      <c r="AP235" s="71" t="s">
        <v>9</v>
      </c>
      <c r="AQ235" s="71"/>
      <c r="AS235" s="4" t="str">
        <f>IFERROR(VLOOKUP(Table3[[#This Row],[Station '#]], $AV$3:$AW$141,2,FALSE),"")</f>
        <v/>
      </c>
    </row>
    <row r="236" spans="1:45" ht="16.5" hidden="1" customHeight="1" x14ac:dyDescent="0.3">
      <c r="A236" s="70" t="s">
        <v>558</v>
      </c>
      <c r="B236" s="2" t="s">
        <v>559</v>
      </c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76"/>
      <c r="AM236" s="1"/>
      <c r="AN236" s="1"/>
      <c r="AO236" s="71"/>
      <c r="AP236" s="71" t="s">
        <v>9</v>
      </c>
      <c r="AQ236" s="71"/>
      <c r="AS236" s="4" t="str">
        <f>IFERROR(VLOOKUP(Table3[[#This Row],[Station '#]], $AV$3:$AW$141,2,FALSE),"")</f>
        <v/>
      </c>
    </row>
    <row r="237" spans="1:45" x14ac:dyDescent="0.3">
      <c r="A237" s="70" t="s">
        <v>558</v>
      </c>
      <c r="B237" s="2" t="s">
        <v>580</v>
      </c>
      <c r="C237" s="1">
        <v>536</v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81">
        <v>22460</v>
      </c>
      <c r="AM237" s="1"/>
      <c r="AN237" s="1"/>
      <c r="AO237" s="71"/>
      <c r="AP237" s="71" t="s">
        <v>9</v>
      </c>
      <c r="AQ237" s="71"/>
      <c r="AS237" s="4" t="str">
        <f>IFERROR(VLOOKUP(Table3[[#This Row],[Station '#]], $AV$3:$AW$141,2,FALSE),"")</f>
        <v/>
      </c>
    </row>
    <row r="238" spans="1:45" x14ac:dyDescent="0.3">
      <c r="A238" s="70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 t="s">
        <v>7</v>
      </c>
      <c r="T238" s="1" t="s">
        <v>9</v>
      </c>
      <c r="U238" s="1" t="s">
        <v>7</v>
      </c>
      <c r="V238" s="1" t="s">
        <v>9</v>
      </c>
      <c r="W238" s="1"/>
      <c r="X238" s="1"/>
      <c r="Y238" s="1"/>
      <c r="Z238" s="1"/>
      <c r="AA238" s="1"/>
      <c r="AB238" s="1"/>
      <c r="AC238" s="1"/>
      <c r="AD238" s="1"/>
      <c r="AE238" s="1" t="s">
        <v>9</v>
      </c>
      <c r="AF238" s="1" t="s">
        <v>9</v>
      </c>
      <c r="AG238" s="1"/>
      <c r="AH238" s="1"/>
      <c r="AI238" s="1"/>
      <c r="AJ238" s="1"/>
      <c r="AK238" s="1"/>
      <c r="AL238" s="1"/>
      <c r="AM238" s="1"/>
      <c r="AN238" s="1"/>
      <c r="AO238" s="71"/>
      <c r="AP238" s="71" t="s">
        <v>9</v>
      </c>
      <c r="AQ238" s="71"/>
      <c r="AS238" s="4" t="str">
        <f>IFERROR(VLOOKUP(Table3[[#This Row],[Station '#]], $AV$3:$AW$141,2,FALSE),"")</f>
        <v/>
      </c>
    </row>
    <row r="239" spans="1:45" ht="14.45" customHeight="1" x14ac:dyDescent="0.3">
      <c r="A239" s="70" t="s">
        <v>626</v>
      </c>
      <c r="B239" s="2" t="s">
        <v>627</v>
      </c>
      <c r="C239" s="1">
        <v>535</v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81"/>
      <c r="AM239" s="1"/>
      <c r="AN239" s="1">
        <v>13500</v>
      </c>
      <c r="AO239" s="71"/>
      <c r="AP239" s="71" t="s">
        <v>9</v>
      </c>
      <c r="AQ239" s="71"/>
      <c r="AS239" s="4" t="str">
        <f>IFERROR(VLOOKUP(Table3[[#This Row],[Station '#]], $AV$3:$AW$141,2,FALSE),"")</f>
        <v/>
      </c>
    </row>
    <row r="240" spans="1:45" x14ac:dyDescent="0.3">
      <c r="A240" s="70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71"/>
      <c r="AP240" s="71" t="s">
        <v>9</v>
      </c>
      <c r="AQ240" s="71"/>
      <c r="AS240" s="4" t="str">
        <f>IFERROR(VLOOKUP(Table3[[#This Row],[Station '#]], $AV$3:$AW$141,2,FALSE),"")</f>
        <v/>
      </c>
    </row>
    <row r="241" spans="1:45" ht="14.45" hidden="1" customHeight="1" x14ac:dyDescent="0.3">
      <c r="A241" s="70" t="s">
        <v>158</v>
      </c>
      <c r="B241" s="2" t="s">
        <v>88</v>
      </c>
      <c r="C241" s="1"/>
      <c r="D241" s="2">
        <v>8200</v>
      </c>
      <c r="E241" s="2">
        <v>9300</v>
      </c>
      <c r="F241" s="2">
        <v>11300</v>
      </c>
      <c r="G241" s="2">
        <v>9700</v>
      </c>
      <c r="H241" s="2">
        <v>10500</v>
      </c>
      <c r="I241" s="2">
        <v>9400</v>
      </c>
      <c r="J241" s="2">
        <v>11000</v>
      </c>
      <c r="K241" s="2">
        <v>8900</v>
      </c>
      <c r="L241" s="2">
        <v>9900</v>
      </c>
      <c r="M241" s="2">
        <v>9000</v>
      </c>
      <c r="N241" s="2">
        <v>7300</v>
      </c>
      <c r="O241" s="2">
        <v>8300</v>
      </c>
      <c r="P241" s="2"/>
      <c r="Q241" s="2"/>
      <c r="R241" s="1"/>
      <c r="S241" s="1" t="s">
        <v>7</v>
      </c>
      <c r="T241" s="1" t="s">
        <v>9</v>
      </c>
      <c r="U241" s="1" t="s">
        <v>7</v>
      </c>
      <c r="V241" s="1" t="s">
        <v>9</v>
      </c>
      <c r="W241" s="1"/>
      <c r="X241" s="1"/>
      <c r="Y241" s="1"/>
      <c r="Z241" s="1"/>
      <c r="AA241" s="1"/>
      <c r="AB241" s="1"/>
      <c r="AC241" s="1"/>
      <c r="AD241" s="1"/>
      <c r="AE241" s="1" t="s">
        <v>9</v>
      </c>
      <c r="AF241" s="1" t="s">
        <v>9</v>
      </c>
      <c r="AG241" s="1"/>
      <c r="AH241" s="1"/>
      <c r="AI241" s="1"/>
      <c r="AJ241" s="1"/>
      <c r="AK241" s="1"/>
      <c r="AL241" s="1"/>
      <c r="AM241" s="1"/>
      <c r="AN241" s="1"/>
      <c r="AO241" s="71"/>
      <c r="AP241" s="71" t="s">
        <v>9</v>
      </c>
      <c r="AQ241" s="71"/>
      <c r="AS241" s="4" t="str">
        <f>IFERROR(VLOOKUP(Table3[[#This Row],[Station '#]], $AV$3:$AW$141,2,FALSE),"")</f>
        <v/>
      </c>
    </row>
    <row r="242" spans="1:45" x14ac:dyDescent="0.3">
      <c r="A242" s="70" t="s">
        <v>158</v>
      </c>
      <c r="B242" s="2" t="s">
        <v>159</v>
      </c>
      <c r="C242" s="1">
        <v>284</v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>
        <v>11500</v>
      </c>
      <c r="Q242" s="2">
        <v>9300</v>
      </c>
      <c r="R242" s="1">
        <v>10800</v>
      </c>
      <c r="S242" s="1">
        <v>10900</v>
      </c>
      <c r="T242" s="1">
        <v>9900</v>
      </c>
      <c r="U242" s="1">
        <v>9800</v>
      </c>
      <c r="V242" s="1">
        <v>9800</v>
      </c>
      <c r="W242" s="1">
        <v>10700</v>
      </c>
      <c r="X242" s="1">
        <v>10500</v>
      </c>
      <c r="Y242" s="1">
        <v>10300</v>
      </c>
      <c r="Z242" s="1">
        <v>11600</v>
      </c>
      <c r="AA242" s="1">
        <v>11300</v>
      </c>
      <c r="AB242" s="1">
        <v>7200</v>
      </c>
      <c r="AC242" s="1">
        <v>8900</v>
      </c>
      <c r="AD242" s="1">
        <v>10200</v>
      </c>
      <c r="AE242" s="1" t="s">
        <v>9</v>
      </c>
      <c r="AF242" s="1">
        <v>7600</v>
      </c>
      <c r="AG242" s="1"/>
      <c r="AH242" s="1">
        <v>13100</v>
      </c>
      <c r="AI242" s="1"/>
      <c r="AJ242" s="1">
        <v>13100</v>
      </c>
      <c r="AK242" s="1"/>
      <c r="AL242" s="1">
        <v>11000</v>
      </c>
      <c r="AM242" s="1"/>
      <c r="AN242" s="1">
        <v>11400</v>
      </c>
      <c r="AO242" s="71"/>
      <c r="AP242" s="71">
        <v>10900</v>
      </c>
      <c r="AQ242" s="71"/>
      <c r="AS242" s="4">
        <f>IFERROR(VLOOKUP(Table3[[#This Row],[Station '#]], $AV$3:$AW$141,2,FALSE),"")</f>
        <v>10900</v>
      </c>
    </row>
    <row r="243" spans="1:45" ht="16.5" hidden="1" customHeight="1" x14ac:dyDescent="0.3">
      <c r="A243" s="70" t="s">
        <v>158</v>
      </c>
      <c r="B243" s="2" t="s">
        <v>417</v>
      </c>
      <c r="C243" s="1">
        <v>283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>
        <v>13600</v>
      </c>
      <c r="AD243" s="1"/>
      <c r="AE243" s="1" t="s">
        <v>9</v>
      </c>
      <c r="AF243" s="1" t="s">
        <v>9</v>
      </c>
      <c r="AG243" s="1"/>
      <c r="AH243" s="1"/>
      <c r="AI243" s="1"/>
      <c r="AJ243" s="1"/>
      <c r="AK243" s="1"/>
      <c r="AL243" s="1"/>
      <c r="AM243" s="1"/>
      <c r="AN243" s="1"/>
      <c r="AO243" s="71"/>
      <c r="AP243" s="71" t="s">
        <v>9</v>
      </c>
      <c r="AQ243" s="71"/>
      <c r="AS243" s="4" t="str">
        <f>IFERROR(VLOOKUP(Table3[[#This Row],[Station '#]], $AV$3:$AW$141,2,FALSE),"")</f>
        <v/>
      </c>
    </row>
    <row r="244" spans="1:45" x14ac:dyDescent="0.3">
      <c r="A244" s="70" t="s">
        <v>158</v>
      </c>
      <c r="B244" s="2" t="s">
        <v>160</v>
      </c>
      <c r="C244" s="1">
        <v>39</v>
      </c>
      <c r="D244" s="2"/>
      <c r="E244" s="2"/>
      <c r="F244" s="2"/>
      <c r="G244" s="2"/>
      <c r="H244" s="2"/>
      <c r="I244" s="2">
        <v>10500</v>
      </c>
      <c r="J244" s="2">
        <v>10800</v>
      </c>
      <c r="K244" s="2">
        <v>11100</v>
      </c>
      <c r="L244" s="2">
        <v>11400</v>
      </c>
      <c r="M244" s="2">
        <v>12500</v>
      </c>
      <c r="N244" s="2">
        <v>11700</v>
      </c>
      <c r="O244" s="2">
        <v>13200</v>
      </c>
      <c r="P244" s="2">
        <v>15200</v>
      </c>
      <c r="Q244" s="2">
        <v>15700</v>
      </c>
      <c r="R244" s="1">
        <v>16900</v>
      </c>
      <c r="S244" s="1">
        <v>16900</v>
      </c>
      <c r="T244" s="1">
        <v>17500</v>
      </c>
      <c r="U244" s="1">
        <v>16600</v>
      </c>
      <c r="V244" s="1">
        <v>17100</v>
      </c>
      <c r="W244" s="1">
        <v>17200</v>
      </c>
      <c r="X244" s="1">
        <v>15700</v>
      </c>
      <c r="Y244" s="1">
        <v>15200</v>
      </c>
      <c r="Z244" s="1">
        <v>14500</v>
      </c>
      <c r="AA244" s="1" t="s">
        <v>8</v>
      </c>
      <c r="AB244" s="1"/>
      <c r="AC244" s="1"/>
      <c r="AD244" s="1">
        <v>18600</v>
      </c>
      <c r="AE244" s="1">
        <v>19200</v>
      </c>
      <c r="AF244" s="1">
        <v>19800</v>
      </c>
      <c r="AG244" s="1">
        <v>20500</v>
      </c>
      <c r="AH244" s="1">
        <v>21900</v>
      </c>
      <c r="AI244" s="1">
        <v>22600</v>
      </c>
      <c r="AJ244" s="1">
        <v>23000</v>
      </c>
      <c r="AK244" s="1">
        <v>22500</v>
      </c>
      <c r="AL244" s="1">
        <v>23200</v>
      </c>
      <c r="AM244" s="1">
        <v>19800</v>
      </c>
      <c r="AN244" s="1">
        <v>21900</v>
      </c>
      <c r="AO244" s="71">
        <v>23000</v>
      </c>
      <c r="AP244" s="71">
        <v>22300</v>
      </c>
      <c r="AQ244" s="71"/>
      <c r="AS244" s="4">
        <f>IFERROR(VLOOKUP(Table3[[#This Row],[Station '#]], $AV$3:$AW$141,2,FALSE),"")</f>
        <v>22300</v>
      </c>
    </row>
    <row r="245" spans="1:45" ht="13.9" hidden="1" customHeight="1" x14ac:dyDescent="0.3">
      <c r="A245" s="70" t="s">
        <v>158</v>
      </c>
      <c r="B245" s="2" t="s">
        <v>352</v>
      </c>
      <c r="C245" s="1">
        <v>285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>
        <v>12700</v>
      </c>
      <c r="P245" s="2">
        <v>15100</v>
      </c>
      <c r="Q245" s="2">
        <v>16300</v>
      </c>
      <c r="R245" s="1">
        <v>16700</v>
      </c>
      <c r="S245" s="1">
        <v>18300</v>
      </c>
      <c r="T245" s="1">
        <v>18600</v>
      </c>
      <c r="U245" s="1">
        <v>18400</v>
      </c>
      <c r="V245" s="1">
        <v>19500</v>
      </c>
      <c r="W245" s="1">
        <v>22400</v>
      </c>
      <c r="X245" s="1"/>
      <c r="Y245" s="1"/>
      <c r="Z245" s="1"/>
      <c r="AA245" s="1"/>
      <c r="AB245" s="1"/>
      <c r="AC245" s="1">
        <v>21700</v>
      </c>
      <c r="AD245" s="1"/>
      <c r="AE245" s="1" t="s">
        <v>9</v>
      </c>
      <c r="AF245" s="1" t="s">
        <v>9</v>
      </c>
      <c r="AG245" s="1"/>
      <c r="AH245" s="1"/>
      <c r="AI245" s="1"/>
      <c r="AJ245" s="1"/>
      <c r="AK245" s="1"/>
      <c r="AL245" s="1"/>
      <c r="AM245" s="1"/>
      <c r="AN245" s="1"/>
      <c r="AO245" s="71"/>
      <c r="AP245" s="71" t="s">
        <v>9</v>
      </c>
      <c r="AQ245" s="71"/>
      <c r="AS245" s="4" t="str">
        <f>IFERROR(VLOOKUP(Table3[[#This Row],[Station '#]], $AV$3:$AW$141,2,FALSE),"")</f>
        <v/>
      </c>
    </row>
    <row r="246" spans="1:45" ht="16.5" hidden="1" customHeight="1" x14ac:dyDescent="0.3">
      <c r="A246" s="70" t="s">
        <v>158</v>
      </c>
      <c r="B246" s="2" t="s">
        <v>48</v>
      </c>
      <c r="C246" s="1"/>
      <c r="D246" s="2">
        <v>15300</v>
      </c>
      <c r="E246" s="2">
        <v>21200</v>
      </c>
      <c r="F246" s="2">
        <v>23200</v>
      </c>
      <c r="G246" s="2">
        <v>21100</v>
      </c>
      <c r="H246" s="2">
        <v>26400</v>
      </c>
      <c r="I246" s="2">
        <v>25900</v>
      </c>
      <c r="J246" s="2">
        <v>27400</v>
      </c>
      <c r="K246" s="2">
        <v>27100</v>
      </c>
      <c r="L246" s="2">
        <v>29200</v>
      </c>
      <c r="M246" s="2">
        <v>28900</v>
      </c>
      <c r="N246" s="2">
        <v>25400</v>
      </c>
      <c r="O246" s="2"/>
      <c r="P246" s="2"/>
      <c r="Q246" s="2"/>
      <c r="R246" s="1"/>
      <c r="S246" s="1" t="s">
        <v>7</v>
      </c>
      <c r="T246" s="1" t="s">
        <v>9</v>
      </c>
      <c r="U246" s="1" t="s">
        <v>7</v>
      </c>
      <c r="V246" s="1" t="s">
        <v>9</v>
      </c>
      <c r="W246" s="1"/>
      <c r="X246" s="1"/>
      <c r="Y246" s="1"/>
      <c r="Z246" s="1"/>
      <c r="AA246" s="1" t="e">
        <v>#N/A</v>
      </c>
      <c r="AB246" s="1"/>
      <c r="AC246" s="1" t="e">
        <v>#N/A</v>
      </c>
      <c r="AD246" s="1" t="e">
        <v>#N/A</v>
      </c>
      <c r="AE246" s="1" t="s">
        <v>9</v>
      </c>
      <c r="AF246" s="1" t="s">
        <v>9</v>
      </c>
      <c r="AG246" s="1"/>
      <c r="AH246" s="1"/>
      <c r="AI246" s="1"/>
      <c r="AJ246" s="1"/>
      <c r="AK246" s="1"/>
      <c r="AL246" s="1"/>
      <c r="AM246" s="1"/>
      <c r="AN246" s="1"/>
      <c r="AO246" s="71"/>
      <c r="AP246" s="71" t="s">
        <v>9</v>
      </c>
      <c r="AQ246" s="71"/>
      <c r="AS246" s="4" t="str">
        <f>IFERROR(VLOOKUP(Table3[[#This Row],[Station '#]], $AV$3:$AW$141,2,FALSE),"")</f>
        <v/>
      </c>
    </row>
    <row r="247" spans="1:45" x14ac:dyDescent="0.3">
      <c r="A247" s="70" t="s">
        <v>158</v>
      </c>
      <c r="B247" s="2" t="s">
        <v>48</v>
      </c>
      <c r="C247" s="1">
        <v>46</v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>
        <v>28100</v>
      </c>
      <c r="P247" s="2">
        <v>32900</v>
      </c>
      <c r="Q247" s="2">
        <v>32400</v>
      </c>
      <c r="R247" s="1">
        <v>34600</v>
      </c>
      <c r="S247" s="1">
        <v>37100</v>
      </c>
      <c r="T247" s="1">
        <v>39900</v>
      </c>
      <c r="U247" s="1">
        <v>40700</v>
      </c>
      <c r="V247" s="1">
        <v>39400</v>
      </c>
      <c r="W247" s="1">
        <v>35900</v>
      </c>
      <c r="X247" s="1">
        <v>32700</v>
      </c>
      <c r="Y247" s="1">
        <v>34800</v>
      </c>
      <c r="Z247" s="1">
        <v>35200</v>
      </c>
      <c r="AA247" s="1">
        <v>33500</v>
      </c>
      <c r="AB247" s="1">
        <v>35900</v>
      </c>
      <c r="AC247" s="1">
        <v>39100</v>
      </c>
      <c r="AD247" s="1">
        <v>37800</v>
      </c>
      <c r="AE247" s="1">
        <v>40800</v>
      </c>
      <c r="AF247" s="1">
        <v>37600</v>
      </c>
      <c r="AG247" s="1">
        <v>38900</v>
      </c>
      <c r="AH247" s="1">
        <v>40600</v>
      </c>
      <c r="AI247" s="1">
        <v>42000</v>
      </c>
      <c r="AJ247" s="1">
        <v>42700</v>
      </c>
      <c r="AK247" s="1">
        <v>41500</v>
      </c>
      <c r="AL247" s="1">
        <v>43200</v>
      </c>
      <c r="AM247" s="1">
        <v>39000</v>
      </c>
      <c r="AN247" s="1">
        <v>44900</v>
      </c>
      <c r="AO247" s="71">
        <v>46200</v>
      </c>
      <c r="AP247" s="71">
        <v>43400</v>
      </c>
      <c r="AQ247" s="71"/>
      <c r="AS247" s="4">
        <f>IFERROR(VLOOKUP(Table3[[#This Row],[Station '#]], $AV$3:$AW$141,2,FALSE),"")</f>
        <v>43400</v>
      </c>
    </row>
    <row r="248" spans="1:45" ht="14.25" customHeight="1" x14ac:dyDescent="0.3">
      <c r="A248" s="70"/>
      <c r="B248" s="2"/>
      <c r="C248" s="1"/>
      <c r="D248" s="2"/>
      <c r="E248" s="2"/>
      <c r="F248" s="2"/>
      <c r="G248" s="2"/>
      <c r="H248" s="2"/>
      <c r="I248" s="2" t="s">
        <v>9</v>
      </c>
      <c r="J248" s="2" t="s">
        <v>9</v>
      </c>
      <c r="K248" s="2" t="s">
        <v>9</v>
      </c>
      <c r="L248" s="2"/>
      <c r="M248" s="2"/>
      <c r="N248" s="2"/>
      <c r="O248" s="2"/>
      <c r="P248" s="2"/>
      <c r="Q248" s="2"/>
      <c r="R248" s="1"/>
      <c r="S248" s="1" t="s">
        <v>7</v>
      </c>
      <c r="T248" s="1" t="s">
        <v>9</v>
      </c>
      <c r="U248" s="1" t="s">
        <v>7</v>
      </c>
      <c r="V248" s="1" t="s">
        <v>9</v>
      </c>
      <c r="W248" s="1"/>
      <c r="X248" s="1"/>
      <c r="Y248" s="1"/>
      <c r="Z248" s="1"/>
      <c r="AA248" s="1"/>
      <c r="AB248" s="1"/>
      <c r="AC248" s="1"/>
      <c r="AD248" s="1"/>
      <c r="AE248" s="1" t="s">
        <v>9</v>
      </c>
      <c r="AF248" s="1" t="s">
        <v>9</v>
      </c>
      <c r="AG248" s="1"/>
      <c r="AH248" s="1"/>
      <c r="AI248" s="1"/>
      <c r="AJ248" s="1"/>
      <c r="AK248" s="1"/>
      <c r="AL248" s="1"/>
      <c r="AM248" s="1"/>
      <c r="AN248" s="1"/>
      <c r="AO248" s="71"/>
      <c r="AP248" s="71" t="s">
        <v>9</v>
      </c>
      <c r="AQ248" s="71"/>
      <c r="AS248" s="4" t="str">
        <f>IFERROR(VLOOKUP(Table3[[#This Row],[Station '#]], $AV$3:$AW$141,2,FALSE),"")</f>
        <v/>
      </c>
    </row>
    <row r="249" spans="1:45" ht="16.5" customHeight="1" x14ac:dyDescent="0.3">
      <c r="A249" s="70" t="s">
        <v>161</v>
      </c>
      <c r="B249" s="2" t="s">
        <v>162</v>
      </c>
      <c r="C249" s="1">
        <v>476</v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>
        <v>300</v>
      </c>
      <c r="Q249" s="2">
        <v>400</v>
      </c>
      <c r="R249" s="1">
        <v>400</v>
      </c>
      <c r="S249" s="1">
        <v>400</v>
      </c>
      <c r="T249" s="1">
        <v>600</v>
      </c>
      <c r="U249" s="1">
        <v>500</v>
      </c>
      <c r="V249" s="1">
        <v>600</v>
      </c>
      <c r="W249" s="1"/>
      <c r="X249" s="1">
        <v>1100</v>
      </c>
      <c r="Y249" s="1">
        <v>2700</v>
      </c>
      <c r="Z249" s="1">
        <v>1200</v>
      </c>
      <c r="AA249" s="1">
        <v>1100</v>
      </c>
      <c r="AB249" s="1">
        <v>1400</v>
      </c>
      <c r="AC249" s="1"/>
      <c r="AD249" s="1"/>
      <c r="AE249" s="1" t="s">
        <v>9</v>
      </c>
      <c r="AF249" s="1" t="s">
        <v>9</v>
      </c>
      <c r="AG249" s="1"/>
      <c r="AH249" s="1"/>
      <c r="AI249" s="1"/>
      <c r="AJ249" s="1"/>
      <c r="AK249" s="1"/>
      <c r="AL249" s="1"/>
      <c r="AM249" s="1"/>
      <c r="AN249" s="1"/>
      <c r="AO249" s="71"/>
      <c r="AP249" s="71">
        <v>2700</v>
      </c>
      <c r="AQ249" s="71"/>
      <c r="AS249" s="4">
        <f>IFERROR(VLOOKUP(Table3[[#This Row],[Station '#]], $AV$3:$AW$141,2,FALSE),"")</f>
        <v>2700</v>
      </c>
    </row>
    <row r="250" spans="1:45" ht="16.5" customHeight="1" x14ac:dyDescent="0.3">
      <c r="A250" s="70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71"/>
      <c r="AP250" s="71" t="s">
        <v>9</v>
      </c>
      <c r="AQ250" s="71"/>
      <c r="AS250" s="4" t="str">
        <f>IFERROR(VLOOKUP(Table3[[#This Row],[Station '#]], $AV$3:$AW$141,2,FALSE),"")</f>
        <v/>
      </c>
    </row>
    <row r="251" spans="1:45" x14ac:dyDescent="0.3">
      <c r="A251" s="70" t="s">
        <v>560</v>
      </c>
      <c r="B251" s="2" t="s">
        <v>561</v>
      </c>
      <c r="C251" s="1">
        <v>534</v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81">
        <v>8000</v>
      </c>
      <c r="AM251" s="1"/>
      <c r="AN251" s="1"/>
      <c r="AO251" s="71"/>
      <c r="AP251" s="71" t="s">
        <v>9</v>
      </c>
      <c r="AQ251" s="71"/>
      <c r="AS251" s="4" t="str">
        <f>IFERROR(VLOOKUP(Table3[[#This Row],[Station '#]], $AV$3:$AW$141,2,FALSE),"")</f>
        <v/>
      </c>
    </row>
    <row r="252" spans="1:45" x14ac:dyDescent="0.3">
      <c r="A252" s="70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 t="s">
        <v>7</v>
      </c>
      <c r="T252" s="1" t="s">
        <v>9</v>
      </c>
      <c r="U252" s="1" t="s">
        <v>7</v>
      </c>
      <c r="V252" s="1" t="s">
        <v>9</v>
      </c>
      <c r="W252" s="1"/>
      <c r="X252" s="1"/>
      <c r="Y252" s="1"/>
      <c r="Z252" s="1"/>
      <c r="AA252" s="1"/>
      <c r="AB252" s="1"/>
      <c r="AC252" s="1"/>
      <c r="AD252" s="1"/>
      <c r="AE252" s="1" t="s">
        <v>9</v>
      </c>
      <c r="AF252" s="1" t="s">
        <v>9</v>
      </c>
      <c r="AG252" s="1"/>
      <c r="AH252" s="1"/>
      <c r="AI252" s="1"/>
      <c r="AJ252" s="1"/>
      <c r="AK252" s="1"/>
      <c r="AL252" s="1"/>
      <c r="AM252" s="1"/>
      <c r="AN252" s="1"/>
      <c r="AO252" s="71"/>
      <c r="AP252" s="71" t="s">
        <v>9</v>
      </c>
      <c r="AQ252" s="71"/>
      <c r="AS252" s="4" t="str">
        <f>IFERROR(VLOOKUP(Table3[[#This Row],[Station '#]], $AV$3:$AW$141,2,FALSE),"")</f>
        <v/>
      </c>
    </row>
    <row r="253" spans="1:45" x14ac:dyDescent="0.3">
      <c r="A253" s="70" t="s">
        <v>163</v>
      </c>
      <c r="B253" s="2" t="s">
        <v>11</v>
      </c>
      <c r="C253" s="1">
        <v>290</v>
      </c>
      <c r="D253" s="2"/>
      <c r="E253" s="2"/>
      <c r="F253" s="2"/>
      <c r="G253" s="2"/>
      <c r="H253" s="2"/>
      <c r="I253" s="2">
        <v>1500</v>
      </c>
      <c r="J253" s="2">
        <v>1300</v>
      </c>
      <c r="K253" s="2">
        <v>1400</v>
      </c>
      <c r="L253" s="2">
        <v>1400</v>
      </c>
      <c r="M253" s="2">
        <v>1600</v>
      </c>
      <c r="N253" s="2">
        <v>1700</v>
      </c>
      <c r="O253" s="2">
        <v>1700</v>
      </c>
      <c r="P253" s="2">
        <v>2300</v>
      </c>
      <c r="Q253" s="2">
        <v>2700</v>
      </c>
      <c r="R253" s="1">
        <v>2500</v>
      </c>
      <c r="S253" s="1">
        <v>2600</v>
      </c>
      <c r="T253" s="1">
        <v>6000</v>
      </c>
      <c r="U253" s="1">
        <v>9300</v>
      </c>
      <c r="V253" s="1">
        <v>9900</v>
      </c>
      <c r="W253" s="1">
        <v>13900</v>
      </c>
      <c r="X253" s="1">
        <v>15400</v>
      </c>
      <c r="Y253" s="1">
        <v>9200</v>
      </c>
      <c r="Z253" s="1">
        <v>17700</v>
      </c>
      <c r="AA253" s="1">
        <v>15600</v>
      </c>
      <c r="AB253" s="1">
        <v>14900</v>
      </c>
      <c r="AC253" s="1">
        <v>17700</v>
      </c>
      <c r="AD253" s="1">
        <v>17300</v>
      </c>
      <c r="AE253" s="1">
        <v>20200</v>
      </c>
      <c r="AF253" s="1">
        <v>17600</v>
      </c>
      <c r="AG253" s="1">
        <v>18300</v>
      </c>
      <c r="AH253" s="1">
        <v>19100</v>
      </c>
      <c r="AI253" s="1">
        <v>21500</v>
      </c>
      <c r="AJ253" s="1">
        <v>20400</v>
      </c>
      <c r="AK253" s="1"/>
      <c r="AL253" s="1"/>
      <c r="AM253" s="1">
        <v>26300</v>
      </c>
      <c r="AN253" s="1">
        <v>25800</v>
      </c>
      <c r="AO253" s="71">
        <v>26100</v>
      </c>
      <c r="AP253" s="71" t="s">
        <v>9</v>
      </c>
      <c r="AQ253" s="71"/>
      <c r="AS253" s="4" t="str">
        <f>IFERROR(VLOOKUP(Table3[[#This Row],[Station '#]], $AV$3:$AW$141,2,FALSE),"")</f>
        <v/>
      </c>
    </row>
    <row r="254" spans="1:45" x14ac:dyDescent="0.3">
      <c r="A254" s="70" t="s">
        <v>163</v>
      </c>
      <c r="B254" s="2" t="s">
        <v>164</v>
      </c>
      <c r="C254" s="1">
        <v>289</v>
      </c>
      <c r="D254" s="2"/>
      <c r="E254" s="2"/>
      <c r="F254" s="2"/>
      <c r="G254" s="2">
        <v>3100</v>
      </c>
      <c r="H254" s="2">
        <v>3000</v>
      </c>
      <c r="I254" s="2">
        <v>3200</v>
      </c>
      <c r="J254" s="2">
        <v>3400</v>
      </c>
      <c r="K254" s="2">
        <v>3400</v>
      </c>
      <c r="L254" s="2">
        <v>3600</v>
      </c>
      <c r="M254" s="2">
        <v>2500</v>
      </c>
      <c r="N254" s="2">
        <v>4100</v>
      </c>
      <c r="O254" s="2">
        <v>4800</v>
      </c>
      <c r="P254" s="2">
        <v>5100</v>
      </c>
      <c r="Q254" s="2">
        <v>4700</v>
      </c>
      <c r="R254" s="1">
        <v>5800</v>
      </c>
      <c r="S254" s="1">
        <v>7200</v>
      </c>
      <c r="T254" s="1">
        <v>7700</v>
      </c>
      <c r="U254" s="1">
        <v>12400</v>
      </c>
      <c r="V254" s="1">
        <v>11200</v>
      </c>
      <c r="W254" s="1">
        <v>13700</v>
      </c>
      <c r="X254" s="1">
        <v>14600</v>
      </c>
      <c r="Y254" s="1">
        <v>15900</v>
      </c>
      <c r="Z254" s="1">
        <v>15100</v>
      </c>
      <c r="AA254" s="1">
        <v>10200</v>
      </c>
      <c r="AB254" s="1">
        <v>9500</v>
      </c>
      <c r="AC254" s="1">
        <v>12700</v>
      </c>
      <c r="AD254" s="1">
        <v>14700</v>
      </c>
      <c r="AE254" s="1">
        <v>15800</v>
      </c>
      <c r="AF254" s="1">
        <v>13600</v>
      </c>
      <c r="AG254" s="1">
        <v>13600</v>
      </c>
      <c r="AH254" s="1">
        <v>15100</v>
      </c>
      <c r="AI254" s="1">
        <v>14800</v>
      </c>
      <c r="AJ254" s="1">
        <v>15500</v>
      </c>
      <c r="AK254" s="1">
        <v>15800</v>
      </c>
      <c r="AL254" s="1">
        <v>15700</v>
      </c>
      <c r="AM254" s="1">
        <v>16700</v>
      </c>
      <c r="AN254" s="1"/>
      <c r="AO254" s="71">
        <v>15700</v>
      </c>
      <c r="AP254" s="71" t="s">
        <v>9</v>
      </c>
      <c r="AQ254" s="71"/>
      <c r="AS254" s="4" t="str">
        <f>IFERROR(VLOOKUP(Table3[[#This Row],[Station '#]], $AV$3:$AW$141,2,FALSE),"")</f>
        <v/>
      </c>
    </row>
    <row r="255" spans="1:45" x14ac:dyDescent="0.3">
      <c r="A255" s="70" t="s">
        <v>163</v>
      </c>
      <c r="B255" s="2" t="s">
        <v>448</v>
      </c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>
        <v>7800</v>
      </c>
      <c r="AI255" s="1"/>
      <c r="AJ255" s="1"/>
      <c r="AK255" s="1"/>
      <c r="AL255" s="1"/>
      <c r="AM255" s="1"/>
      <c r="AN255" s="1"/>
      <c r="AO255" s="71"/>
      <c r="AP255" s="71" t="s">
        <v>9</v>
      </c>
      <c r="AQ255" s="71"/>
      <c r="AS255" s="4" t="str">
        <f>IFERROR(VLOOKUP(Table3[[#This Row],[Station '#]], $AV$3:$AW$141,2,FALSE),"")</f>
        <v/>
      </c>
    </row>
    <row r="256" spans="1:45" x14ac:dyDescent="0.3">
      <c r="A256" s="70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71"/>
      <c r="AP256" s="71" t="s">
        <v>9</v>
      </c>
      <c r="AQ256" s="71"/>
      <c r="AS256" s="4" t="str">
        <f>IFERROR(VLOOKUP(Table3[[#This Row],[Station '#]], $AV$3:$AW$141,2,FALSE),"")</f>
        <v/>
      </c>
    </row>
    <row r="257" spans="1:45" ht="15.75" customHeight="1" x14ac:dyDescent="0.3">
      <c r="A257" s="70" t="s">
        <v>429</v>
      </c>
      <c r="B257" s="2" t="s">
        <v>165</v>
      </c>
      <c r="C257" s="1">
        <v>17</v>
      </c>
      <c r="D257" s="2"/>
      <c r="E257" s="2">
        <v>34100</v>
      </c>
      <c r="F257" s="2"/>
      <c r="G257" s="2"/>
      <c r="H257" s="2"/>
      <c r="I257" s="2">
        <v>34000</v>
      </c>
      <c r="J257" s="2">
        <v>33800</v>
      </c>
      <c r="K257" s="2">
        <v>34400</v>
      </c>
      <c r="L257" s="2">
        <v>31900</v>
      </c>
      <c r="M257" s="2">
        <v>34200</v>
      </c>
      <c r="N257" s="2" t="s">
        <v>166</v>
      </c>
      <c r="O257" s="2">
        <v>32600</v>
      </c>
      <c r="P257" s="2">
        <v>32500</v>
      </c>
      <c r="Q257" s="2">
        <v>25600</v>
      </c>
      <c r="R257" s="1">
        <v>23200</v>
      </c>
      <c r="S257" s="1">
        <v>22800</v>
      </c>
      <c r="T257" s="1">
        <v>23100</v>
      </c>
      <c r="U257" s="1">
        <v>25100</v>
      </c>
      <c r="V257" s="1">
        <v>25700</v>
      </c>
      <c r="W257" s="1">
        <v>27900</v>
      </c>
      <c r="X257" s="1">
        <v>27200</v>
      </c>
      <c r="Y257" s="1">
        <v>28300</v>
      </c>
      <c r="Z257" s="1">
        <v>23200</v>
      </c>
      <c r="AA257" s="1">
        <v>23900</v>
      </c>
      <c r="AB257" s="1">
        <v>21200</v>
      </c>
      <c r="AC257" s="1">
        <v>20700</v>
      </c>
      <c r="AD257" s="1">
        <v>20000</v>
      </c>
      <c r="AE257" s="1">
        <v>17900</v>
      </c>
      <c r="AF257" s="1">
        <v>18400</v>
      </c>
      <c r="AG257" s="1">
        <v>20600</v>
      </c>
      <c r="AH257" s="1">
        <v>21500</v>
      </c>
      <c r="AI257" s="1">
        <v>22000</v>
      </c>
      <c r="AJ257" s="1">
        <v>22200</v>
      </c>
      <c r="AK257" s="1">
        <v>23700</v>
      </c>
      <c r="AL257" s="1">
        <v>22900</v>
      </c>
      <c r="AM257" s="1">
        <v>19700</v>
      </c>
      <c r="AN257" s="1">
        <v>21100</v>
      </c>
      <c r="AO257" s="71">
        <v>21900</v>
      </c>
      <c r="AP257" s="71">
        <v>22800</v>
      </c>
      <c r="AQ257" s="71"/>
      <c r="AS257" s="4">
        <f>IFERROR(VLOOKUP(Table3[[#This Row],[Station '#]], $AV$3:$AW$141,2,FALSE),"")</f>
        <v>22800</v>
      </c>
    </row>
    <row r="258" spans="1:45" ht="16.5" hidden="1" customHeight="1" x14ac:dyDescent="0.3">
      <c r="A258" s="70" t="s">
        <v>429</v>
      </c>
      <c r="B258" s="2" t="s">
        <v>167</v>
      </c>
      <c r="C258" s="1">
        <v>291</v>
      </c>
      <c r="D258" s="2">
        <v>25700</v>
      </c>
      <c r="E258" s="2">
        <v>29300</v>
      </c>
      <c r="F258" s="2">
        <v>30500</v>
      </c>
      <c r="G258" s="2">
        <v>32500</v>
      </c>
      <c r="H258" s="2">
        <v>34800</v>
      </c>
      <c r="I258" s="2">
        <v>36500</v>
      </c>
      <c r="J258" s="2">
        <v>35500</v>
      </c>
      <c r="K258" s="2">
        <v>36000</v>
      </c>
      <c r="L258" s="2">
        <v>36000</v>
      </c>
      <c r="M258" s="2">
        <v>34000</v>
      </c>
      <c r="N258" s="2">
        <v>31500</v>
      </c>
      <c r="O258" s="2">
        <v>29700</v>
      </c>
      <c r="P258" s="2">
        <v>31900</v>
      </c>
      <c r="Q258" s="2">
        <v>24500</v>
      </c>
      <c r="R258" s="1">
        <v>22100</v>
      </c>
      <c r="S258" s="1">
        <v>21600</v>
      </c>
      <c r="T258" s="1">
        <v>23000</v>
      </c>
      <c r="U258" s="1">
        <v>23700</v>
      </c>
      <c r="V258" s="1">
        <v>25700</v>
      </c>
      <c r="W258" s="1">
        <v>25800</v>
      </c>
      <c r="X258" s="1">
        <v>25600</v>
      </c>
      <c r="Y258" s="1">
        <v>26100</v>
      </c>
      <c r="Z258" s="1">
        <v>23300</v>
      </c>
      <c r="AA258" s="1">
        <v>21000</v>
      </c>
      <c r="AB258" s="1">
        <v>21300</v>
      </c>
      <c r="AC258" s="1"/>
      <c r="AD258" s="1"/>
      <c r="AE258" s="1" t="s">
        <v>9</v>
      </c>
      <c r="AF258" s="1" t="s">
        <v>9</v>
      </c>
      <c r="AG258" s="1"/>
      <c r="AH258" s="1"/>
      <c r="AI258" s="1"/>
      <c r="AJ258" s="1"/>
      <c r="AK258" s="1"/>
      <c r="AL258" s="1"/>
      <c r="AM258" s="1"/>
      <c r="AN258" s="1"/>
      <c r="AO258" s="71"/>
      <c r="AP258" s="71" t="s">
        <v>9</v>
      </c>
      <c r="AQ258" s="71"/>
      <c r="AS258" s="4" t="str">
        <f>IFERROR(VLOOKUP(Table3[[#This Row],[Station '#]], $AV$3:$AW$141,2,FALSE),"")</f>
        <v/>
      </c>
    </row>
    <row r="259" spans="1:45" x14ac:dyDescent="0.3">
      <c r="A259" s="96" t="s">
        <v>429</v>
      </c>
      <c r="B259" s="82" t="s">
        <v>306</v>
      </c>
      <c r="C259" s="1">
        <v>116</v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>
        <v>15900</v>
      </c>
      <c r="AN259" s="1"/>
      <c r="AO259" s="71">
        <v>22000</v>
      </c>
      <c r="AP259" s="71">
        <v>22900</v>
      </c>
      <c r="AQ259" s="71"/>
      <c r="AS259" s="4">
        <f>IFERROR(VLOOKUP(Table3[[#This Row],[Station '#]], $AV$3:$AW$141,2,FALSE),"")</f>
        <v>22900</v>
      </c>
    </row>
    <row r="260" spans="1:45" x14ac:dyDescent="0.3">
      <c r="A260" s="70" t="s">
        <v>429</v>
      </c>
      <c r="B260" s="2" t="s">
        <v>168</v>
      </c>
      <c r="C260" s="1">
        <v>292</v>
      </c>
      <c r="D260" s="2"/>
      <c r="E260" s="2"/>
      <c r="F260" s="2"/>
      <c r="G260" s="2"/>
      <c r="H260" s="2"/>
      <c r="I260" s="2">
        <v>33000</v>
      </c>
      <c r="J260" s="2">
        <v>37800</v>
      </c>
      <c r="K260" s="2">
        <v>34000</v>
      </c>
      <c r="L260" s="2">
        <v>34900</v>
      </c>
      <c r="M260" s="2">
        <v>30100</v>
      </c>
      <c r="N260" s="2">
        <v>32100</v>
      </c>
      <c r="O260" s="2">
        <v>31700</v>
      </c>
      <c r="P260" s="2">
        <v>29600</v>
      </c>
      <c r="Q260" s="2">
        <v>24200</v>
      </c>
      <c r="R260" s="1">
        <v>22100</v>
      </c>
      <c r="S260" s="1">
        <v>21000</v>
      </c>
      <c r="T260" s="1">
        <v>23200</v>
      </c>
      <c r="U260" s="1">
        <v>24900</v>
      </c>
      <c r="V260" s="1">
        <v>28600</v>
      </c>
      <c r="W260" s="1">
        <v>26600</v>
      </c>
      <c r="X260" s="1">
        <v>25400</v>
      </c>
      <c r="Y260" s="1">
        <v>26500</v>
      </c>
      <c r="Z260" s="1">
        <v>27000</v>
      </c>
      <c r="AA260" s="1">
        <v>20600</v>
      </c>
      <c r="AB260" s="1">
        <v>22500</v>
      </c>
      <c r="AC260" s="1">
        <v>23200</v>
      </c>
      <c r="AD260" s="1">
        <v>22500</v>
      </c>
      <c r="AE260" s="1" t="s">
        <v>9</v>
      </c>
      <c r="AF260" s="1">
        <v>20900</v>
      </c>
      <c r="AG260" s="1">
        <v>20900</v>
      </c>
      <c r="AH260" s="1">
        <v>20900</v>
      </c>
      <c r="AI260" s="1">
        <v>23800</v>
      </c>
      <c r="AJ260" s="1">
        <v>21300</v>
      </c>
      <c r="AK260" s="1">
        <v>23800</v>
      </c>
      <c r="AL260" s="1">
        <v>23700</v>
      </c>
      <c r="AM260" s="1">
        <v>21400</v>
      </c>
      <c r="AN260" s="1">
        <v>22700</v>
      </c>
      <c r="AO260" s="71"/>
      <c r="AP260" s="71">
        <v>25100</v>
      </c>
      <c r="AQ260" s="71"/>
      <c r="AS260" s="4">
        <f>IFERROR(VLOOKUP(Table3[[#This Row],[Station '#]], $AV$3:$AW$141,2,FALSE),"")</f>
        <v>25100</v>
      </c>
    </row>
    <row r="261" spans="1:45" ht="16.5" hidden="1" customHeight="1" x14ac:dyDescent="0.3">
      <c r="A261" s="70" t="s">
        <v>429</v>
      </c>
      <c r="B261" s="2" t="s">
        <v>169</v>
      </c>
      <c r="C261" s="1">
        <v>293</v>
      </c>
      <c r="D261" s="2">
        <v>14700</v>
      </c>
      <c r="E261" s="2">
        <v>20800</v>
      </c>
      <c r="F261" s="2">
        <v>21000</v>
      </c>
      <c r="G261" s="2">
        <v>25500</v>
      </c>
      <c r="H261" s="2">
        <v>26200</v>
      </c>
      <c r="I261" s="2">
        <v>28600</v>
      </c>
      <c r="J261" s="2">
        <v>26600</v>
      </c>
      <c r="K261" s="2">
        <v>33800</v>
      </c>
      <c r="L261" s="2">
        <v>26000</v>
      </c>
      <c r="M261" s="2">
        <v>24100</v>
      </c>
      <c r="N261" s="2">
        <v>23800</v>
      </c>
      <c r="O261" s="2">
        <v>24400</v>
      </c>
      <c r="P261" s="2">
        <v>22600</v>
      </c>
      <c r="Q261" s="2">
        <v>21200</v>
      </c>
      <c r="R261" s="1">
        <v>18300</v>
      </c>
      <c r="S261" s="1">
        <v>17900</v>
      </c>
      <c r="T261" s="1">
        <v>19700</v>
      </c>
      <c r="U261" s="1">
        <v>19600</v>
      </c>
      <c r="V261" s="1">
        <v>22900</v>
      </c>
      <c r="W261" s="1">
        <v>22000</v>
      </c>
      <c r="X261" s="1">
        <v>21600</v>
      </c>
      <c r="Y261" s="1">
        <v>22900</v>
      </c>
      <c r="Z261" s="1">
        <v>20900</v>
      </c>
      <c r="AA261" s="1">
        <v>17900</v>
      </c>
      <c r="AB261" s="1">
        <v>18800</v>
      </c>
      <c r="AC261" s="1"/>
      <c r="AD261" s="1"/>
      <c r="AE261" s="1" t="s">
        <v>9</v>
      </c>
      <c r="AF261" s="1" t="s">
        <v>9</v>
      </c>
      <c r="AG261" s="1"/>
      <c r="AH261" s="1"/>
      <c r="AI261" s="1"/>
      <c r="AJ261" s="1"/>
      <c r="AK261" s="1"/>
      <c r="AL261" s="1"/>
      <c r="AM261" s="1"/>
      <c r="AN261" s="1"/>
      <c r="AO261" s="71"/>
      <c r="AP261" s="71" t="s">
        <v>9</v>
      </c>
      <c r="AQ261" s="71"/>
      <c r="AS261" s="4" t="str">
        <f>IFERROR(VLOOKUP(Table3[[#This Row],[Station '#]], $AV$3:$AW$141,2,FALSE),"")</f>
        <v/>
      </c>
    </row>
    <row r="262" spans="1:45" ht="15" customHeight="1" x14ac:dyDescent="0.3">
      <c r="A262" s="70" t="s">
        <v>429</v>
      </c>
      <c r="B262" s="2" t="s">
        <v>169</v>
      </c>
      <c r="C262" s="1">
        <v>115</v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71">
        <v>19900</v>
      </c>
      <c r="AP262" s="71">
        <v>19500</v>
      </c>
      <c r="AQ262" s="71"/>
      <c r="AS262" s="4">
        <f>IFERROR(VLOOKUP(Table3[[#This Row],[Station '#]], $AV$3:$AW$141,2,FALSE),"")</f>
        <v>19500</v>
      </c>
    </row>
    <row r="263" spans="1:45" ht="15.75" customHeight="1" x14ac:dyDescent="0.3">
      <c r="A263" s="70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 t="s">
        <v>9</v>
      </c>
      <c r="AF263" s="1" t="s">
        <v>9</v>
      </c>
      <c r="AG263" s="1"/>
      <c r="AH263" s="1"/>
      <c r="AI263" s="1"/>
      <c r="AJ263" s="1"/>
      <c r="AK263" s="1"/>
      <c r="AL263" s="1"/>
      <c r="AM263" s="1"/>
      <c r="AN263" s="1"/>
      <c r="AO263" s="71"/>
      <c r="AP263" s="71" t="s">
        <v>9</v>
      </c>
      <c r="AQ263" s="71"/>
      <c r="AS263" s="4" t="str">
        <f>IFERROR(VLOOKUP(Table3[[#This Row],[Station '#]], $AV$3:$AW$141,2,FALSE),"")</f>
        <v/>
      </c>
    </row>
    <row r="264" spans="1:45" ht="16.5" hidden="1" customHeight="1" x14ac:dyDescent="0.3">
      <c r="A264" s="70" t="s">
        <v>170</v>
      </c>
      <c r="B264" s="2" t="s">
        <v>16</v>
      </c>
      <c r="C264" s="1">
        <v>294</v>
      </c>
      <c r="D264" s="2"/>
      <c r="E264" s="2"/>
      <c r="F264" s="2"/>
      <c r="G264" s="2"/>
      <c r="H264" s="2"/>
      <c r="I264" s="2">
        <v>10800</v>
      </c>
      <c r="J264" s="2">
        <v>11600</v>
      </c>
      <c r="K264" s="2">
        <v>13100</v>
      </c>
      <c r="L264" s="2">
        <v>10800</v>
      </c>
      <c r="M264" s="2">
        <v>11300</v>
      </c>
      <c r="N264" s="2">
        <v>10100</v>
      </c>
      <c r="O264" s="2">
        <v>8900</v>
      </c>
      <c r="P264" s="2">
        <v>8700</v>
      </c>
      <c r="Q264" s="2">
        <v>7500</v>
      </c>
      <c r="R264" s="1">
        <v>7600</v>
      </c>
      <c r="S264" s="1">
        <v>8000</v>
      </c>
      <c r="T264" s="1">
        <v>8000</v>
      </c>
      <c r="U264" s="1">
        <v>6700</v>
      </c>
      <c r="V264" s="1">
        <v>7600</v>
      </c>
      <c r="W264" s="1">
        <v>8000</v>
      </c>
      <c r="X264" s="1"/>
      <c r="Y264" s="1">
        <v>7200</v>
      </c>
      <c r="Z264" s="1">
        <v>7500</v>
      </c>
      <c r="AA264" s="1">
        <v>5900</v>
      </c>
      <c r="AB264" s="1">
        <v>5000</v>
      </c>
      <c r="AC264" s="1"/>
      <c r="AD264" s="1"/>
      <c r="AE264" s="1" t="s">
        <v>9</v>
      </c>
      <c r="AF264" s="1" t="s">
        <v>9</v>
      </c>
      <c r="AG264" s="1"/>
      <c r="AH264" s="1"/>
      <c r="AI264" s="1"/>
      <c r="AJ264" s="1"/>
      <c r="AK264" s="1"/>
      <c r="AL264" s="1"/>
      <c r="AM264" s="1"/>
      <c r="AN264" s="1"/>
      <c r="AO264" s="71"/>
      <c r="AP264" s="71" t="s">
        <v>9</v>
      </c>
      <c r="AQ264" s="71"/>
      <c r="AS264" s="4" t="str">
        <f>IFERROR(VLOOKUP(Table3[[#This Row],[Station '#]], $AV$3:$AW$141,2,FALSE),"")</f>
        <v/>
      </c>
    </row>
    <row r="265" spans="1:45" ht="16.5" hidden="1" customHeight="1" x14ac:dyDescent="0.3">
      <c r="A265" s="70" t="s">
        <v>170</v>
      </c>
      <c r="B265" s="2" t="s">
        <v>135</v>
      </c>
      <c r="C265" s="1">
        <v>624</v>
      </c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>
        <v>9400</v>
      </c>
      <c r="T265" s="1">
        <v>9500</v>
      </c>
      <c r="U265" s="1">
        <v>8200</v>
      </c>
      <c r="V265" s="1">
        <v>8400</v>
      </c>
      <c r="W265" s="1">
        <v>9900</v>
      </c>
      <c r="X265" s="1">
        <v>9300</v>
      </c>
      <c r="Y265" s="1">
        <v>8000</v>
      </c>
      <c r="Z265" s="1"/>
      <c r="AA265" s="1">
        <v>6600</v>
      </c>
      <c r="AB265" s="1">
        <v>5700</v>
      </c>
      <c r="AC265" s="1"/>
      <c r="AD265" s="1"/>
      <c r="AE265" s="1" t="s">
        <v>9</v>
      </c>
      <c r="AF265" s="1" t="s">
        <v>9</v>
      </c>
      <c r="AG265" s="1"/>
      <c r="AH265" s="1"/>
      <c r="AI265" s="1"/>
      <c r="AJ265" s="1"/>
      <c r="AK265" s="1"/>
      <c r="AL265" s="1"/>
      <c r="AM265" s="1"/>
      <c r="AN265" s="1"/>
      <c r="AO265" s="71"/>
      <c r="AP265" s="71" t="s">
        <v>9</v>
      </c>
      <c r="AQ265" s="71"/>
      <c r="AS265" s="4" t="str">
        <f>IFERROR(VLOOKUP(Table3[[#This Row],[Station '#]], $AV$3:$AW$141,2,FALSE),"")</f>
        <v/>
      </c>
    </row>
    <row r="266" spans="1:45" ht="16.5" hidden="1" customHeight="1" x14ac:dyDescent="0.3">
      <c r="A266" s="70" t="s">
        <v>170</v>
      </c>
      <c r="B266" s="2" t="s">
        <v>151</v>
      </c>
      <c r="C266" s="1">
        <v>297</v>
      </c>
      <c r="D266" s="2"/>
      <c r="E266" s="2"/>
      <c r="F266" s="2"/>
      <c r="G266" s="2"/>
      <c r="H266" s="2"/>
      <c r="I266" s="2">
        <v>15000</v>
      </c>
      <c r="J266" s="2">
        <v>15400</v>
      </c>
      <c r="K266" s="2">
        <v>14100</v>
      </c>
      <c r="L266" s="2">
        <v>17500</v>
      </c>
      <c r="M266" s="2">
        <v>12700</v>
      </c>
      <c r="N266" s="2">
        <v>12000</v>
      </c>
      <c r="O266" s="2">
        <v>12000</v>
      </c>
      <c r="P266" s="2">
        <v>14100</v>
      </c>
      <c r="Q266" s="2">
        <v>12000</v>
      </c>
      <c r="R266" s="1">
        <v>12100</v>
      </c>
      <c r="S266" s="1">
        <v>11100</v>
      </c>
      <c r="T266" s="1">
        <v>12400</v>
      </c>
      <c r="U266" s="1" t="s">
        <v>22</v>
      </c>
      <c r="V266" s="1">
        <v>11500</v>
      </c>
      <c r="W266" s="1"/>
      <c r="X266" s="1"/>
      <c r="Y266" s="1">
        <v>10000</v>
      </c>
      <c r="Z266" s="1">
        <v>13700</v>
      </c>
      <c r="AA266" s="1" t="s">
        <v>8</v>
      </c>
      <c r="AB266" s="1">
        <v>10000</v>
      </c>
      <c r="AC266" s="1"/>
      <c r="AD266" s="1"/>
      <c r="AE266" s="1" t="s">
        <v>9</v>
      </c>
      <c r="AF266" s="1" t="s">
        <v>9</v>
      </c>
      <c r="AG266" s="1"/>
      <c r="AH266" s="1"/>
      <c r="AI266" s="1"/>
      <c r="AJ266" s="1"/>
      <c r="AK266" s="1"/>
      <c r="AL266" s="1"/>
      <c r="AM266" s="1"/>
      <c r="AN266" s="1"/>
      <c r="AO266" s="71"/>
      <c r="AP266" s="71" t="s">
        <v>9</v>
      </c>
      <c r="AQ266" s="71"/>
      <c r="AS266" s="4" t="str">
        <f>IFERROR(VLOOKUP(Table3[[#This Row],[Station '#]], $AV$3:$AW$141,2,FALSE),"")</f>
        <v/>
      </c>
    </row>
    <row r="267" spans="1:45" hidden="1" x14ac:dyDescent="0.3">
      <c r="A267" s="70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 t="s">
        <v>9</v>
      </c>
      <c r="AF267" s="1" t="s">
        <v>9</v>
      </c>
      <c r="AG267" s="1"/>
      <c r="AH267" s="1"/>
      <c r="AI267" s="1"/>
      <c r="AJ267" s="1"/>
      <c r="AK267" s="1"/>
      <c r="AL267" s="1"/>
      <c r="AM267" s="1"/>
      <c r="AN267" s="1"/>
      <c r="AO267" s="71"/>
      <c r="AP267" s="71" t="s">
        <v>9</v>
      </c>
      <c r="AQ267" s="71"/>
      <c r="AS267" s="4" t="str">
        <f>IFERROR(VLOOKUP(Table3[[#This Row],[Station '#]], $AV$3:$AW$141,2,FALSE),"")</f>
        <v/>
      </c>
    </row>
    <row r="268" spans="1:45" x14ac:dyDescent="0.3">
      <c r="A268" s="70" t="s">
        <v>171</v>
      </c>
      <c r="B268" s="2" t="s">
        <v>172</v>
      </c>
      <c r="C268" s="1">
        <v>298</v>
      </c>
      <c r="D268" s="2">
        <v>6000</v>
      </c>
      <c r="E268" s="2">
        <v>7400</v>
      </c>
      <c r="F268" s="2">
        <v>6800</v>
      </c>
      <c r="G268" s="2">
        <v>7200</v>
      </c>
      <c r="H268" s="2">
        <v>8700</v>
      </c>
      <c r="I268" s="2">
        <v>8200</v>
      </c>
      <c r="J268" s="2">
        <v>7700</v>
      </c>
      <c r="K268" s="2">
        <v>7300</v>
      </c>
      <c r="L268" s="2">
        <v>4700</v>
      </c>
      <c r="M268" s="2">
        <v>6600</v>
      </c>
      <c r="N268" s="2">
        <v>7900</v>
      </c>
      <c r="O268" s="2">
        <v>7700</v>
      </c>
      <c r="P268" s="2">
        <v>7000</v>
      </c>
      <c r="Q268" s="2">
        <v>7400</v>
      </c>
      <c r="R268" s="1">
        <v>8200</v>
      </c>
      <c r="S268" s="1">
        <v>7000</v>
      </c>
      <c r="T268" s="1">
        <v>7500</v>
      </c>
      <c r="U268" s="1">
        <v>7400</v>
      </c>
      <c r="V268" s="1">
        <v>7200</v>
      </c>
      <c r="W268" s="1">
        <v>7600</v>
      </c>
      <c r="X268" s="1">
        <v>6000</v>
      </c>
      <c r="Y268" s="1">
        <v>7500</v>
      </c>
      <c r="Z268" s="1">
        <v>6500</v>
      </c>
      <c r="AA268" s="1">
        <v>6100</v>
      </c>
      <c r="AB268" s="1">
        <v>6100</v>
      </c>
      <c r="AC268" s="1"/>
      <c r="AD268" s="1">
        <v>5700</v>
      </c>
      <c r="AE268" s="1" t="s">
        <v>9</v>
      </c>
      <c r="AF268" s="1">
        <v>6000</v>
      </c>
      <c r="AG268" s="1"/>
      <c r="AH268" s="1">
        <v>6500</v>
      </c>
      <c r="AI268" s="1"/>
      <c r="AJ268" s="1">
        <v>6800</v>
      </c>
      <c r="AK268" s="1"/>
      <c r="AL268" s="76"/>
      <c r="AM268" s="1"/>
      <c r="AN268" s="1"/>
      <c r="AO268" s="71"/>
      <c r="AP268" s="71">
        <v>6300</v>
      </c>
      <c r="AQ268" s="71"/>
      <c r="AS268" s="4">
        <f>IFERROR(VLOOKUP(Table3[[#This Row],[Station '#]], $AV$3:$AW$141,2,FALSE),"")</f>
        <v>6300</v>
      </c>
    </row>
    <row r="269" spans="1:45" x14ac:dyDescent="0.3">
      <c r="A269" s="70"/>
      <c r="B269" s="2"/>
      <c r="C269" s="1"/>
      <c r="D269" s="2"/>
      <c r="E269" s="2"/>
      <c r="F269" s="2"/>
      <c r="G269" s="2"/>
      <c r="H269" s="2"/>
      <c r="I269" s="2" t="s">
        <v>9</v>
      </c>
      <c r="J269" s="2" t="s">
        <v>9</v>
      </c>
      <c r="K269" s="2" t="s">
        <v>9</v>
      </c>
      <c r="L269" s="2"/>
      <c r="M269" s="2"/>
      <c r="N269" s="2"/>
      <c r="O269" s="2"/>
      <c r="P269" s="2"/>
      <c r="Q269" s="2"/>
      <c r="R269" s="1"/>
      <c r="S269" s="1" t="s">
        <v>7</v>
      </c>
      <c r="T269" s="1" t="s">
        <v>9</v>
      </c>
      <c r="U269" s="1" t="s">
        <v>7</v>
      </c>
      <c r="V269" s="1" t="s">
        <v>9</v>
      </c>
      <c r="W269" s="1"/>
      <c r="X269" s="1"/>
      <c r="Y269" s="1"/>
      <c r="Z269" s="1"/>
      <c r="AA269" s="1"/>
      <c r="AB269" s="1"/>
      <c r="AC269" s="1"/>
      <c r="AD269" s="1"/>
      <c r="AE269" s="1" t="s">
        <v>9</v>
      </c>
      <c r="AF269" s="1" t="s">
        <v>9</v>
      </c>
      <c r="AG269" s="1"/>
      <c r="AH269" s="1"/>
      <c r="AI269" s="1"/>
      <c r="AJ269" s="1"/>
      <c r="AK269" s="1"/>
      <c r="AL269" s="1"/>
      <c r="AM269" s="1"/>
      <c r="AN269" s="1"/>
      <c r="AO269" s="71"/>
      <c r="AP269" s="71" t="s">
        <v>9</v>
      </c>
      <c r="AQ269" s="71"/>
      <c r="AS269" s="4" t="str">
        <f>IFERROR(VLOOKUP(Table3[[#This Row],[Station '#]], $AV$3:$AW$141,2,FALSE),"")</f>
        <v/>
      </c>
    </row>
    <row r="270" spans="1:45" ht="16.5" hidden="1" customHeight="1" x14ac:dyDescent="0.3">
      <c r="A270" s="70" t="s">
        <v>173</v>
      </c>
      <c r="B270" s="2" t="s">
        <v>29</v>
      </c>
      <c r="C270" s="1">
        <v>500</v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>
        <v>100</v>
      </c>
      <c r="Q270" s="2">
        <v>200</v>
      </c>
      <c r="R270" s="1">
        <v>200</v>
      </c>
      <c r="S270" s="1">
        <v>100</v>
      </c>
      <c r="T270" s="1" t="s">
        <v>174</v>
      </c>
      <c r="U270" s="1">
        <v>200</v>
      </c>
      <c r="V270" s="1">
        <v>200</v>
      </c>
      <c r="W270" s="1">
        <v>200</v>
      </c>
      <c r="X270" s="1">
        <v>200</v>
      </c>
      <c r="Y270" s="1">
        <v>200</v>
      </c>
      <c r="Z270" s="1">
        <v>200</v>
      </c>
      <c r="AA270" s="1">
        <v>200</v>
      </c>
      <c r="AB270" s="1"/>
      <c r="AC270" s="1"/>
      <c r="AD270" s="1"/>
      <c r="AE270" s="1" t="s">
        <v>9</v>
      </c>
      <c r="AF270" s="1" t="s">
        <v>9</v>
      </c>
      <c r="AG270" s="1"/>
      <c r="AH270" s="1"/>
      <c r="AI270" s="1"/>
      <c r="AJ270" s="1"/>
      <c r="AK270" s="1"/>
      <c r="AL270" s="1"/>
      <c r="AM270" s="1"/>
      <c r="AN270" s="1"/>
      <c r="AO270" s="71"/>
      <c r="AP270" s="71" t="s">
        <v>9</v>
      </c>
      <c r="AQ270" s="71"/>
      <c r="AS270" s="4" t="str">
        <f>IFERROR(VLOOKUP(Table3[[#This Row],[Station '#]], $AV$3:$AW$141,2,FALSE),"")</f>
        <v/>
      </c>
    </row>
    <row r="271" spans="1:45" ht="15.75" hidden="1" customHeight="1" x14ac:dyDescent="0.3">
      <c r="A271" s="70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 t="s">
        <v>7</v>
      </c>
      <c r="T271" s="1" t="s">
        <v>9</v>
      </c>
      <c r="U271" s="1" t="s">
        <v>7</v>
      </c>
      <c r="V271" s="1" t="s">
        <v>9</v>
      </c>
      <c r="W271" s="1"/>
      <c r="X271" s="1"/>
      <c r="Y271" s="1"/>
      <c r="Z271" s="1"/>
      <c r="AA271" s="1"/>
      <c r="AB271" s="1"/>
      <c r="AC271" s="1"/>
      <c r="AD271" s="1"/>
      <c r="AE271" s="1" t="s">
        <v>9</v>
      </c>
      <c r="AF271" s="1" t="s">
        <v>9</v>
      </c>
      <c r="AG271" s="1"/>
      <c r="AH271" s="1"/>
      <c r="AI271" s="1"/>
      <c r="AJ271" s="1"/>
      <c r="AK271" s="1"/>
      <c r="AL271" s="1"/>
      <c r="AM271" s="1"/>
      <c r="AN271" s="1"/>
      <c r="AO271" s="71"/>
      <c r="AP271" s="71" t="s">
        <v>9</v>
      </c>
      <c r="AQ271" s="71"/>
      <c r="AS271" s="4" t="str">
        <f>IFERROR(VLOOKUP(Table3[[#This Row],[Station '#]], $AV$3:$AW$141,2,FALSE),"")</f>
        <v/>
      </c>
    </row>
    <row r="272" spans="1:45" ht="16.5" hidden="1" customHeight="1" x14ac:dyDescent="0.3">
      <c r="A272" s="70" t="s">
        <v>175</v>
      </c>
      <c r="B272" s="2" t="s">
        <v>176</v>
      </c>
      <c r="C272" s="1">
        <v>299</v>
      </c>
      <c r="D272" s="2"/>
      <c r="E272" s="2"/>
      <c r="F272" s="2"/>
      <c r="G272" s="2"/>
      <c r="H272" s="2"/>
      <c r="I272" s="2">
        <v>12000</v>
      </c>
      <c r="J272" s="2">
        <v>13300</v>
      </c>
      <c r="K272" s="2">
        <v>14200</v>
      </c>
      <c r="L272" s="2">
        <v>13500</v>
      </c>
      <c r="M272" s="2">
        <v>13600</v>
      </c>
      <c r="N272" s="2">
        <v>14500</v>
      </c>
      <c r="O272" s="2">
        <v>13200</v>
      </c>
      <c r="P272" s="2">
        <v>13600</v>
      </c>
      <c r="Q272" s="2">
        <v>12900</v>
      </c>
      <c r="R272" s="1">
        <v>11700</v>
      </c>
      <c r="S272" s="1">
        <v>13700</v>
      </c>
      <c r="T272" s="1">
        <v>12000</v>
      </c>
      <c r="U272" s="1">
        <v>12800</v>
      </c>
      <c r="V272" s="1">
        <v>12800</v>
      </c>
      <c r="W272" s="1">
        <v>13100</v>
      </c>
      <c r="X272" s="1">
        <v>13100</v>
      </c>
      <c r="Y272" s="1">
        <v>14400</v>
      </c>
      <c r="Z272" s="1">
        <v>13100</v>
      </c>
      <c r="AA272" s="1">
        <v>9300</v>
      </c>
      <c r="AB272" s="1">
        <v>10000</v>
      </c>
      <c r="AC272" s="1">
        <v>14600</v>
      </c>
      <c r="AD272" s="1"/>
      <c r="AE272" s="1" t="s">
        <v>9</v>
      </c>
      <c r="AF272" s="1" t="s">
        <v>9</v>
      </c>
      <c r="AG272" s="1"/>
      <c r="AH272" s="1"/>
      <c r="AI272" s="1"/>
      <c r="AJ272" s="1"/>
      <c r="AK272" s="1"/>
      <c r="AL272" s="1"/>
      <c r="AM272" s="1"/>
      <c r="AN272" s="1"/>
      <c r="AO272" s="71"/>
      <c r="AP272" s="71" t="s">
        <v>9</v>
      </c>
      <c r="AQ272" s="71"/>
      <c r="AS272" s="4" t="str">
        <f>IFERROR(VLOOKUP(Table3[[#This Row],[Station '#]], $AV$3:$AW$141,2,FALSE),"")</f>
        <v/>
      </c>
    </row>
    <row r="273" spans="1:45" ht="16.5" hidden="1" customHeight="1" x14ac:dyDescent="0.3">
      <c r="A273" s="70" t="s">
        <v>175</v>
      </c>
      <c r="B273" s="2" t="s">
        <v>177</v>
      </c>
      <c r="C273" s="1">
        <v>300</v>
      </c>
      <c r="D273" s="2"/>
      <c r="E273" s="2"/>
      <c r="F273" s="2"/>
      <c r="G273" s="2">
        <v>10200</v>
      </c>
      <c r="H273" s="2">
        <v>11100</v>
      </c>
      <c r="I273" s="2">
        <v>8300</v>
      </c>
      <c r="J273" s="2">
        <v>8800</v>
      </c>
      <c r="K273" s="2">
        <v>8600</v>
      </c>
      <c r="L273" s="2">
        <v>8700</v>
      </c>
      <c r="M273" s="2">
        <v>8800</v>
      </c>
      <c r="N273" s="2">
        <v>9600</v>
      </c>
      <c r="O273" s="2">
        <v>9000</v>
      </c>
      <c r="P273" s="2">
        <v>9400</v>
      </c>
      <c r="Q273" s="2">
        <v>10300</v>
      </c>
      <c r="R273" s="1">
        <v>9300</v>
      </c>
      <c r="S273" s="1">
        <v>10300</v>
      </c>
      <c r="T273" s="1">
        <v>10200</v>
      </c>
      <c r="U273" s="1">
        <v>9500</v>
      </c>
      <c r="V273" s="1">
        <v>10100</v>
      </c>
      <c r="W273" s="1">
        <v>10600</v>
      </c>
      <c r="X273" s="1">
        <v>10500</v>
      </c>
      <c r="Y273" s="1">
        <v>11600</v>
      </c>
      <c r="Z273" s="1">
        <v>10900</v>
      </c>
      <c r="AA273" s="1">
        <v>7200</v>
      </c>
      <c r="AB273" s="1">
        <v>8400</v>
      </c>
      <c r="AC273" s="1">
        <v>12000</v>
      </c>
      <c r="AD273" s="1"/>
      <c r="AE273" s="1" t="s">
        <v>9</v>
      </c>
      <c r="AF273" s="1" t="s">
        <v>9</v>
      </c>
      <c r="AG273" s="1"/>
      <c r="AH273" s="1"/>
      <c r="AI273" s="1"/>
      <c r="AJ273" s="1"/>
      <c r="AK273" s="1"/>
      <c r="AL273" s="1"/>
      <c r="AM273" s="1"/>
      <c r="AN273" s="1"/>
      <c r="AO273" s="71"/>
      <c r="AP273" s="71" t="s">
        <v>9</v>
      </c>
      <c r="AQ273" s="71"/>
      <c r="AS273" s="4" t="str">
        <f>IFERROR(VLOOKUP(Table3[[#This Row],[Station '#]], $AV$3:$AW$141,2,FALSE),"")</f>
        <v/>
      </c>
    </row>
    <row r="274" spans="1:45" ht="12" hidden="1" customHeight="1" x14ac:dyDescent="0.3">
      <c r="A274" s="70" t="s">
        <v>175</v>
      </c>
      <c r="B274" s="2" t="s">
        <v>178</v>
      </c>
      <c r="C274" s="1">
        <v>225</v>
      </c>
      <c r="D274" s="2">
        <v>7000</v>
      </c>
      <c r="E274" s="2">
        <v>5800</v>
      </c>
      <c r="F274" s="2">
        <v>5300</v>
      </c>
      <c r="G274" s="2">
        <v>5600</v>
      </c>
      <c r="H274" s="2">
        <v>5400</v>
      </c>
      <c r="I274" s="2">
        <v>6200</v>
      </c>
      <c r="J274" s="2">
        <v>5800</v>
      </c>
      <c r="K274" s="2">
        <v>5900</v>
      </c>
      <c r="L274" s="2">
        <v>6100</v>
      </c>
      <c r="M274" s="2">
        <v>6500</v>
      </c>
      <c r="N274" s="2">
        <v>6900</v>
      </c>
      <c r="O274" s="2">
        <v>6500</v>
      </c>
      <c r="P274" s="2">
        <v>6800</v>
      </c>
      <c r="Q274" s="2">
        <v>7700</v>
      </c>
      <c r="R274" s="1">
        <v>7100</v>
      </c>
      <c r="S274" s="1">
        <v>8100</v>
      </c>
      <c r="T274" s="1">
        <v>7400</v>
      </c>
      <c r="U274" s="1">
        <v>7500</v>
      </c>
      <c r="V274" s="1">
        <v>7700</v>
      </c>
      <c r="W274" s="1">
        <v>7900</v>
      </c>
      <c r="X274" s="1">
        <v>8000</v>
      </c>
      <c r="Y274" s="1">
        <v>7500</v>
      </c>
      <c r="Z274" s="1">
        <v>7900</v>
      </c>
      <c r="AA274" s="1">
        <v>5900</v>
      </c>
      <c r="AB274" s="1">
        <v>6300</v>
      </c>
      <c r="AC274" s="1">
        <v>8600</v>
      </c>
      <c r="AD274" s="1"/>
      <c r="AE274" s="1" t="s">
        <v>9</v>
      </c>
      <c r="AF274" s="1" t="s">
        <v>9</v>
      </c>
      <c r="AG274" s="1"/>
      <c r="AH274" s="1"/>
      <c r="AI274" s="1"/>
      <c r="AJ274" s="1"/>
      <c r="AK274" s="1"/>
      <c r="AL274" s="1"/>
      <c r="AM274" s="1"/>
      <c r="AN274" s="1"/>
      <c r="AO274" s="71"/>
      <c r="AP274" s="71" t="s">
        <v>9</v>
      </c>
      <c r="AQ274" s="71"/>
      <c r="AS274" s="4" t="str">
        <f>IFERROR(VLOOKUP(Table3[[#This Row],[Station '#]], $AV$3:$AW$141,2,FALSE),"")</f>
        <v/>
      </c>
    </row>
    <row r="275" spans="1:45" ht="16.5" hidden="1" customHeight="1" x14ac:dyDescent="0.3">
      <c r="A275" s="70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 t="s">
        <v>7</v>
      </c>
      <c r="T275" s="1" t="s">
        <v>9</v>
      </c>
      <c r="U275" s="1" t="s">
        <v>7</v>
      </c>
      <c r="V275" s="1" t="s">
        <v>9</v>
      </c>
      <c r="W275" s="1"/>
      <c r="X275" s="1"/>
      <c r="Y275" s="1"/>
      <c r="Z275" s="1"/>
      <c r="AA275" s="1"/>
      <c r="AB275" s="1"/>
      <c r="AC275" s="1"/>
      <c r="AD275" s="1"/>
      <c r="AE275" s="1" t="s">
        <v>9</v>
      </c>
      <c r="AF275" s="1" t="s">
        <v>9</v>
      </c>
      <c r="AG275" s="1"/>
      <c r="AH275" s="1"/>
      <c r="AI275" s="1"/>
      <c r="AJ275" s="1"/>
      <c r="AK275" s="1"/>
      <c r="AL275" s="1"/>
      <c r="AM275" s="1"/>
      <c r="AN275" s="1"/>
      <c r="AO275" s="71"/>
      <c r="AP275" s="71" t="s">
        <v>9</v>
      </c>
      <c r="AQ275" s="71"/>
      <c r="AS275" s="4" t="str">
        <f>IFERROR(VLOOKUP(Table3[[#This Row],[Station '#]], $AV$3:$AW$141,2,FALSE),"")</f>
        <v/>
      </c>
    </row>
    <row r="276" spans="1:45" ht="16.5" hidden="1" customHeight="1" x14ac:dyDescent="0.3">
      <c r="A276" s="70" t="s">
        <v>179</v>
      </c>
      <c r="B276" s="2" t="s">
        <v>48</v>
      </c>
      <c r="C276" s="1">
        <v>617</v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>
        <v>1800</v>
      </c>
      <c r="T276" s="1">
        <v>1700</v>
      </c>
      <c r="U276" s="1">
        <v>1700</v>
      </c>
      <c r="V276" s="1">
        <v>1700</v>
      </c>
      <c r="W276" s="1">
        <v>2000</v>
      </c>
      <c r="X276" s="1">
        <v>900</v>
      </c>
      <c r="Y276" s="1">
        <v>1900</v>
      </c>
      <c r="Z276" s="1">
        <v>2100</v>
      </c>
      <c r="AA276" s="1">
        <v>1700</v>
      </c>
      <c r="AB276" s="1">
        <v>1700</v>
      </c>
      <c r="AC276" s="1"/>
      <c r="AD276" s="1"/>
      <c r="AE276" s="1" t="s">
        <v>9</v>
      </c>
      <c r="AF276" s="1" t="s">
        <v>9</v>
      </c>
      <c r="AG276" s="1"/>
      <c r="AH276" s="1"/>
      <c r="AI276" s="1"/>
      <c r="AJ276" s="1"/>
      <c r="AK276" s="1"/>
      <c r="AL276" s="1"/>
      <c r="AM276" s="1"/>
      <c r="AN276" s="1"/>
      <c r="AO276" s="71"/>
      <c r="AP276" s="71" t="s">
        <v>9</v>
      </c>
      <c r="AQ276" s="71"/>
      <c r="AS276" s="4" t="str">
        <f>IFERROR(VLOOKUP(Table3[[#This Row],[Station '#]], $AV$3:$AW$141,2,FALSE),"")</f>
        <v/>
      </c>
    </row>
    <row r="277" spans="1:45" ht="16.5" hidden="1" customHeight="1" x14ac:dyDescent="0.3">
      <c r="A277" s="70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 t="s">
        <v>7</v>
      </c>
      <c r="T277" s="1" t="s">
        <v>9</v>
      </c>
      <c r="U277" s="1" t="s">
        <v>7</v>
      </c>
      <c r="V277" s="1" t="s">
        <v>9</v>
      </c>
      <c r="W277" s="1"/>
      <c r="X277" s="1"/>
      <c r="Y277" s="1"/>
      <c r="Z277" s="1"/>
      <c r="AA277" s="1"/>
      <c r="AB277" s="1"/>
      <c r="AC277" s="1"/>
      <c r="AD277" s="1"/>
      <c r="AE277" s="1" t="s">
        <v>9</v>
      </c>
      <c r="AF277" s="1" t="s">
        <v>9</v>
      </c>
      <c r="AG277" s="1"/>
      <c r="AH277" s="1"/>
      <c r="AI277" s="1"/>
      <c r="AJ277" s="1"/>
      <c r="AK277" s="1"/>
      <c r="AL277" s="1"/>
      <c r="AM277" s="1"/>
      <c r="AN277" s="1"/>
      <c r="AO277" s="71"/>
      <c r="AP277" s="71" t="s">
        <v>9</v>
      </c>
      <c r="AQ277" s="71"/>
      <c r="AS277" s="4" t="str">
        <f>IFERROR(VLOOKUP(Table3[[#This Row],[Station '#]], $AV$3:$AW$141,2,FALSE),"")</f>
        <v/>
      </c>
    </row>
    <row r="278" spans="1:45" x14ac:dyDescent="0.3">
      <c r="A278" s="70" t="s">
        <v>180</v>
      </c>
      <c r="B278" s="2" t="s">
        <v>181</v>
      </c>
      <c r="C278" s="1">
        <v>6</v>
      </c>
      <c r="D278" s="2"/>
      <c r="E278" s="2"/>
      <c r="F278" s="2"/>
      <c r="G278" s="2"/>
      <c r="H278" s="2"/>
      <c r="I278" s="2">
        <v>20100</v>
      </c>
      <c r="J278" s="2">
        <v>19300</v>
      </c>
      <c r="K278" s="2">
        <v>18000</v>
      </c>
      <c r="L278" s="2">
        <v>18000</v>
      </c>
      <c r="M278" s="2">
        <v>18600</v>
      </c>
      <c r="N278" s="2">
        <v>18600</v>
      </c>
      <c r="O278" s="2">
        <v>19600</v>
      </c>
      <c r="P278" s="2">
        <v>20900</v>
      </c>
      <c r="Q278" s="2">
        <v>21700</v>
      </c>
      <c r="R278" s="1">
        <v>22800</v>
      </c>
      <c r="S278" s="1">
        <v>20800</v>
      </c>
      <c r="T278" s="1">
        <v>22000</v>
      </c>
      <c r="U278" s="1">
        <v>23700</v>
      </c>
      <c r="V278" s="1">
        <v>24600</v>
      </c>
      <c r="W278" s="1">
        <v>22800</v>
      </c>
      <c r="X278" s="1">
        <v>26200</v>
      </c>
      <c r="Y278" s="1">
        <v>25000</v>
      </c>
      <c r="Z278" s="1">
        <v>24400</v>
      </c>
      <c r="AA278" s="1">
        <v>23700</v>
      </c>
      <c r="AB278" s="1">
        <v>24300</v>
      </c>
      <c r="AC278" s="1">
        <v>26000</v>
      </c>
      <c r="AD278" s="1">
        <v>23800</v>
      </c>
      <c r="AE278" s="1">
        <v>26200</v>
      </c>
      <c r="AF278" s="1">
        <v>24000</v>
      </c>
      <c r="AG278" s="1">
        <v>24800</v>
      </c>
      <c r="AH278" s="1">
        <v>26200</v>
      </c>
      <c r="AI278" s="1">
        <v>27000</v>
      </c>
      <c r="AJ278" s="1">
        <v>27100</v>
      </c>
      <c r="AK278" s="1">
        <v>27500</v>
      </c>
      <c r="AL278" s="1">
        <v>26100</v>
      </c>
      <c r="AM278" s="1">
        <v>20000</v>
      </c>
      <c r="AN278" s="1">
        <v>26400</v>
      </c>
      <c r="AO278" s="71">
        <v>28400</v>
      </c>
      <c r="AP278" s="71">
        <v>30300</v>
      </c>
      <c r="AQ278" s="71"/>
      <c r="AS278" s="4">
        <f>IFERROR(VLOOKUP(Table3[[#This Row],[Station '#]], $AV$3:$AW$141,2,FALSE),"")</f>
        <v>30300</v>
      </c>
    </row>
    <row r="279" spans="1:45" x14ac:dyDescent="0.3">
      <c r="A279" s="70" t="s">
        <v>180</v>
      </c>
      <c r="B279" s="2" t="s">
        <v>182</v>
      </c>
      <c r="C279" s="1">
        <v>451</v>
      </c>
      <c r="D279" s="2"/>
      <c r="E279" s="2"/>
      <c r="F279" s="2"/>
      <c r="G279" s="2"/>
      <c r="H279" s="2"/>
      <c r="I279" s="2" t="s">
        <v>9</v>
      </c>
      <c r="J279" s="2" t="s">
        <v>9</v>
      </c>
      <c r="K279" s="2" t="s">
        <v>9</v>
      </c>
      <c r="L279" s="2" t="s">
        <v>7</v>
      </c>
      <c r="M279" s="2">
        <v>4700</v>
      </c>
      <c r="N279" s="2">
        <v>5400</v>
      </c>
      <c r="O279" s="2">
        <v>5400</v>
      </c>
      <c r="P279" s="2">
        <v>6600</v>
      </c>
      <c r="Q279" s="2">
        <v>6300</v>
      </c>
      <c r="R279" s="1">
        <v>6200</v>
      </c>
      <c r="S279" s="1">
        <v>6100</v>
      </c>
      <c r="T279" s="1">
        <v>6200</v>
      </c>
      <c r="U279" s="1">
        <v>7400</v>
      </c>
      <c r="V279" s="1">
        <v>8200</v>
      </c>
      <c r="W279" s="1">
        <v>9700</v>
      </c>
      <c r="X279" s="1">
        <v>11000</v>
      </c>
      <c r="Y279" s="1">
        <v>11500</v>
      </c>
      <c r="Z279" s="1">
        <v>11000</v>
      </c>
      <c r="AA279" s="1">
        <v>9800</v>
      </c>
      <c r="AB279" s="1">
        <v>9400</v>
      </c>
      <c r="AC279" s="1">
        <v>9600</v>
      </c>
      <c r="AD279" s="1">
        <v>10000</v>
      </c>
      <c r="AE279" s="1">
        <v>10900</v>
      </c>
      <c r="AF279" s="1">
        <v>10100</v>
      </c>
      <c r="AG279" s="1">
        <v>10400</v>
      </c>
      <c r="AH279" s="1">
        <v>11600</v>
      </c>
      <c r="AI279" s="1">
        <v>11800</v>
      </c>
      <c r="AJ279" s="1">
        <v>11700</v>
      </c>
      <c r="AK279" s="1"/>
      <c r="AL279" s="1"/>
      <c r="AM279" s="1"/>
      <c r="AN279" s="1"/>
      <c r="AO279" s="71">
        <v>11600</v>
      </c>
      <c r="AP279" s="71" t="s">
        <v>9</v>
      </c>
      <c r="AQ279" s="71"/>
      <c r="AS279" s="4" t="str">
        <f>IFERROR(VLOOKUP(Table3[[#This Row],[Station '#]], $AV$3:$AW$141,2,FALSE),"")</f>
        <v/>
      </c>
    </row>
    <row r="280" spans="1:45" ht="16.5" hidden="1" customHeight="1" x14ac:dyDescent="0.3">
      <c r="A280" s="70" t="s">
        <v>180</v>
      </c>
      <c r="B280" s="2" t="s">
        <v>409</v>
      </c>
      <c r="C280" s="1">
        <v>455</v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  <c r="AA280" s="1">
        <v>4900</v>
      </c>
      <c r="AB280" s="1">
        <v>4500</v>
      </c>
      <c r="AC280" s="1">
        <v>4900</v>
      </c>
      <c r="AD280" s="1"/>
      <c r="AE280" s="1" t="s">
        <v>9</v>
      </c>
      <c r="AF280" s="1" t="s">
        <v>9</v>
      </c>
      <c r="AG280" s="1"/>
      <c r="AH280" s="1"/>
      <c r="AI280" s="1"/>
      <c r="AJ280" s="1"/>
      <c r="AK280" s="1"/>
      <c r="AL280" s="1"/>
      <c r="AM280" s="1"/>
      <c r="AN280" s="1"/>
      <c r="AO280" s="71"/>
      <c r="AP280" s="71" t="s">
        <v>9</v>
      </c>
      <c r="AQ280" s="71"/>
      <c r="AS280" s="4" t="str">
        <f>IFERROR(VLOOKUP(Table3[[#This Row],[Station '#]], $AV$3:$AW$141,2,FALSE),"")</f>
        <v/>
      </c>
    </row>
    <row r="281" spans="1:45" x14ac:dyDescent="0.3">
      <c r="A281" s="70" t="s">
        <v>180</v>
      </c>
      <c r="B281" s="2" t="s">
        <v>183</v>
      </c>
      <c r="C281" s="1">
        <v>456</v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>
        <v>2100</v>
      </c>
      <c r="AA281" s="1">
        <v>1800</v>
      </c>
      <c r="AB281" s="1">
        <v>1400</v>
      </c>
      <c r="AC281" s="1">
        <v>1600</v>
      </c>
      <c r="AD281" s="1"/>
      <c r="AE281" s="1" t="s">
        <v>9</v>
      </c>
      <c r="AF281" s="1" t="s">
        <v>9</v>
      </c>
      <c r="AG281" s="1"/>
      <c r="AH281" s="1"/>
      <c r="AI281" s="1"/>
      <c r="AJ281" s="1"/>
      <c r="AK281" s="1"/>
      <c r="AL281" s="1">
        <v>1900</v>
      </c>
      <c r="AM281" s="1"/>
      <c r="AN281" s="1"/>
      <c r="AO281" s="71"/>
      <c r="AP281" s="71">
        <v>2700</v>
      </c>
      <c r="AQ281" s="71"/>
      <c r="AS281" s="4">
        <f>IFERROR(VLOOKUP(Table3[[#This Row],[Station '#]], $AV$3:$AW$141,2,FALSE),"")</f>
        <v>2700</v>
      </c>
    </row>
    <row r="282" spans="1:45" x14ac:dyDescent="0.3">
      <c r="A282" s="70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 t="s">
        <v>7</v>
      </c>
      <c r="T282" s="1" t="s">
        <v>9</v>
      </c>
      <c r="U282" s="1" t="s">
        <v>7</v>
      </c>
      <c r="V282" s="1" t="s">
        <v>9</v>
      </c>
      <c r="W282" s="1"/>
      <c r="X282" s="1"/>
      <c r="Y282" s="1"/>
      <c r="Z282" s="1"/>
      <c r="AA282" s="1"/>
      <c r="AB282" s="1"/>
      <c r="AC282" s="1"/>
      <c r="AD282" s="1"/>
      <c r="AE282" s="1" t="s">
        <v>9</v>
      </c>
      <c r="AF282" s="1" t="s">
        <v>9</v>
      </c>
      <c r="AG282" s="1"/>
      <c r="AH282" s="1"/>
      <c r="AI282" s="1"/>
      <c r="AJ282" s="1"/>
      <c r="AK282" s="1"/>
      <c r="AL282" s="1"/>
      <c r="AM282" s="1"/>
      <c r="AN282" s="1"/>
      <c r="AO282" s="71"/>
      <c r="AP282" s="71" t="s">
        <v>9</v>
      </c>
      <c r="AQ282" s="71"/>
      <c r="AS282" s="4" t="str">
        <f>IFERROR(VLOOKUP(Table3[[#This Row],[Station '#]], $AV$3:$AW$141,2,FALSE),"")</f>
        <v/>
      </c>
    </row>
    <row r="283" spans="1:45" ht="16.5" hidden="1" customHeight="1" x14ac:dyDescent="0.3">
      <c r="A283" s="70" t="s">
        <v>184</v>
      </c>
      <c r="B283" s="2" t="s">
        <v>94</v>
      </c>
      <c r="C283" s="1">
        <v>301</v>
      </c>
      <c r="D283" s="2"/>
      <c r="E283" s="2"/>
      <c r="F283" s="2"/>
      <c r="G283" s="2"/>
      <c r="H283" s="2"/>
      <c r="I283" s="2">
        <v>3500</v>
      </c>
      <c r="J283" s="2">
        <v>3800</v>
      </c>
      <c r="K283" s="2">
        <v>4300</v>
      </c>
      <c r="L283" s="2">
        <v>3900</v>
      </c>
      <c r="M283" s="2">
        <v>3800</v>
      </c>
      <c r="N283" s="2">
        <v>3900</v>
      </c>
      <c r="O283" s="2">
        <v>3400</v>
      </c>
      <c r="P283" s="2">
        <v>3500</v>
      </c>
      <c r="Q283" s="2">
        <v>3400</v>
      </c>
      <c r="R283" s="1">
        <v>3300</v>
      </c>
      <c r="S283" s="1">
        <v>4500</v>
      </c>
      <c r="T283" s="1">
        <v>5000</v>
      </c>
      <c r="U283" s="1">
        <v>4700</v>
      </c>
      <c r="V283" s="1">
        <v>4700</v>
      </c>
      <c r="W283" s="1">
        <v>6400</v>
      </c>
      <c r="X283" s="1">
        <v>6400</v>
      </c>
      <c r="Y283" s="1">
        <v>3600</v>
      </c>
      <c r="Z283" s="1">
        <v>5200</v>
      </c>
      <c r="AA283" s="1">
        <v>3800</v>
      </c>
      <c r="AB283" s="1">
        <v>3900</v>
      </c>
      <c r="AC283" s="1">
        <v>3200</v>
      </c>
      <c r="AD283" s="1"/>
      <c r="AE283" s="1" t="s">
        <v>9</v>
      </c>
      <c r="AF283" s="1" t="s">
        <v>9</v>
      </c>
      <c r="AG283" s="1"/>
      <c r="AH283" s="1"/>
      <c r="AI283" s="1"/>
      <c r="AJ283" s="1"/>
      <c r="AK283" s="1"/>
      <c r="AL283" s="1"/>
      <c r="AM283" s="1"/>
      <c r="AN283" s="1"/>
      <c r="AO283" s="71"/>
      <c r="AP283" s="71" t="s">
        <v>9</v>
      </c>
      <c r="AQ283" s="71"/>
      <c r="AS283" s="4" t="str">
        <f>IFERROR(VLOOKUP(Table3[[#This Row],[Station '#]], $AV$3:$AW$141,2,FALSE),"")</f>
        <v/>
      </c>
    </row>
    <row r="284" spans="1:45" ht="16.5" hidden="1" customHeight="1" x14ac:dyDescent="0.3">
      <c r="A284" s="70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 t="s">
        <v>9</v>
      </c>
      <c r="AF284" s="1" t="s">
        <v>9</v>
      </c>
      <c r="AG284" s="1"/>
      <c r="AH284" s="1"/>
      <c r="AI284" s="1"/>
      <c r="AJ284" s="1"/>
      <c r="AK284" s="1"/>
      <c r="AL284" s="1"/>
      <c r="AM284" s="1"/>
      <c r="AN284" s="1"/>
      <c r="AO284" s="71"/>
      <c r="AP284" s="71" t="s">
        <v>9</v>
      </c>
      <c r="AQ284" s="71"/>
      <c r="AS284" s="4" t="str">
        <f>IFERROR(VLOOKUP(Table3[[#This Row],[Station '#]], $AV$3:$AW$141,2,FALSE),"")</f>
        <v/>
      </c>
    </row>
    <row r="285" spans="1:45" hidden="1" x14ac:dyDescent="0.3">
      <c r="A285" s="70" t="s">
        <v>430</v>
      </c>
      <c r="B285" s="2" t="s">
        <v>185</v>
      </c>
      <c r="C285" s="1">
        <v>209</v>
      </c>
      <c r="D285" s="2"/>
      <c r="E285" s="2">
        <v>13300</v>
      </c>
      <c r="F285" s="2">
        <v>13400</v>
      </c>
      <c r="G285" s="2">
        <v>21100</v>
      </c>
      <c r="H285" s="2">
        <v>20100</v>
      </c>
      <c r="I285" s="2">
        <v>17800</v>
      </c>
      <c r="J285" s="2">
        <v>10500</v>
      </c>
      <c r="K285" s="2">
        <v>11200</v>
      </c>
      <c r="L285" s="2">
        <v>11200</v>
      </c>
      <c r="M285" s="2">
        <v>10600</v>
      </c>
      <c r="N285" s="2">
        <v>11600</v>
      </c>
      <c r="O285" s="2">
        <v>11100</v>
      </c>
      <c r="P285" s="2">
        <v>12200</v>
      </c>
      <c r="Q285" s="2">
        <v>12200</v>
      </c>
      <c r="R285" s="1">
        <v>13300</v>
      </c>
      <c r="S285" s="1">
        <v>12300</v>
      </c>
      <c r="T285" s="1">
        <v>14900</v>
      </c>
      <c r="U285" s="1">
        <v>14300</v>
      </c>
      <c r="V285" s="1">
        <v>17600</v>
      </c>
      <c r="W285" s="1">
        <v>21100</v>
      </c>
      <c r="X285" s="1">
        <v>28200</v>
      </c>
      <c r="Y285" s="1">
        <v>31800</v>
      </c>
      <c r="Z285" s="1">
        <v>31400</v>
      </c>
      <c r="AA285" s="1">
        <v>24100</v>
      </c>
      <c r="AB285" s="1">
        <v>25000</v>
      </c>
      <c r="AC285" s="1"/>
      <c r="AD285" s="1"/>
      <c r="AE285" s="1" t="s">
        <v>9</v>
      </c>
      <c r="AF285" s="1" t="s">
        <v>9</v>
      </c>
      <c r="AG285" s="1"/>
      <c r="AH285" s="1"/>
      <c r="AI285" s="1"/>
      <c r="AJ285" s="1"/>
      <c r="AK285" s="1"/>
      <c r="AL285" s="1"/>
      <c r="AM285" s="1" t="e">
        <v>#N/A</v>
      </c>
      <c r="AN285" s="1"/>
      <c r="AO285" s="71"/>
      <c r="AP285" s="71" t="s">
        <v>9</v>
      </c>
      <c r="AQ285" s="71"/>
      <c r="AS285" s="4" t="str">
        <f>IFERROR(VLOOKUP(Table3[[#This Row],[Station '#]], $AV$3:$AW$141,2,FALSE),"")</f>
        <v/>
      </c>
    </row>
    <row r="286" spans="1:45" ht="16.5" hidden="1" customHeight="1" x14ac:dyDescent="0.3">
      <c r="A286" s="70" t="s">
        <v>430</v>
      </c>
      <c r="B286" s="2" t="s">
        <v>145</v>
      </c>
      <c r="C286" s="1">
        <v>210</v>
      </c>
      <c r="D286" s="2">
        <v>12000</v>
      </c>
      <c r="E286" s="2">
        <v>14300</v>
      </c>
      <c r="F286" s="2">
        <v>14400</v>
      </c>
      <c r="G286" s="2">
        <v>17800</v>
      </c>
      <c r="H286" s="2">
        <v>17800</v>
      </c>
      <c r="I286" s="2">
        <v>15500</v>
      </c>
      <c r="J286" s="2">
        <v>8600</v>
      </c>
      <c r="K286" s="2">
        <v>9500</v>
      </c>
      <c r="L286" s="2">
        <v>9000</v>
      </c>
      <c r="M286" s="2">
        <v>8500</v>
      </c>
      <c r="N286" s="2">
        <v>10000</v>
      </c>
      <c r="O286" s="2">
        <v>10200</v>
      </c>
      <c r="P286" s="2">
        <v>9800</v>
      </c>
      <c r="Q286" s="2">
        <v>9500</v>
      </c>
      <c r="R286" s="1">
        <v>11300</v>
      </c>
      <c r="S286" s="1">
        <v>10600</v>
      </c>
      <c r="T286" s="1">
        <v>11900</v>
      </c>
      <c r="U286" s="1">
        <v>13100</v>
      </c>
      <c r="V286" s="1">
        <v>13900</v>
      </c>
      <c r="W286" s="1">
        <v>21600</v>
      </c>
      <c r="X286" s="1">
        <v>22300</v>
      </c>
      <c r="Y286" s="1">
        <v>22900</v>
      </c>
      <c r="Z286" s="1">
        <v>23300</v>
      </c>
      <c r="AA286" s="1">
        <v>18900</v>
      </c>
      <c r="AB286" s="1">
        <v>20700</v>
      </c>
      <c r="AC286" s="1"/>
      <c r="AD286" s="1"/>
      <c r="AE286" s="1" t="s">
        <v>9</v>
      </c>
      <c r="AF286" s="1" t="s">
        <v>9</v>
      </c>
      <c r="AG286" s="1"/>
      <c r="AH286" s="1"/>
      <c r="AI286" s="1"/>
      <c r="AJ286" s="1"/>
      <c r="AK286" s="1"/>
      <c r="AL286" s="1"/>
      <c r="AM286" s="1" t="e">
        <v>#N/A</v>
      </c>
      <c r="AN286" s="1"/>
      <c r="AO286" s="71"/>
      <c r="AP286" s="71" t="s">
        <v>9</v>
      </c>
      <c r="AQ286" s="71"/>
      <c r="AS286" s="4" t="str">
        <f>IFERROR(VLOOKUP(Table3[[#This Row],[Station '#]], $AV$3:$AW$141,2,FALSE),"")</f>
        <v/>
      </c>
    </row>
    <row r="287" spans="1:45" x14ac:dyDescent="0.3">
      <c r="A287" s="70" t="s">
        <v>430</v>
      </c>
      <c r="B287" s="2" t="s">
        <v>576</v>
      </c>
      <c r="C287" s="1">
        <v>90</v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>
        <v>25900</v>
      </c>
      <c r="AI287" s="1">
        <v>28800</v>
      </c>
      <c r="AJ287" s="1"/>
      <c r="AK287" s="1"/>
      <c r="AL287" s="1">
        <v>30700</v>
      </c>
      <c r="AM287" s="1">
        <v>29900</v>
      </c>
      <c r="AN287" s="1"/>
      <c r="AO287" s="71"/>
      <c r="AP287" s="71" t="s">
        <v>9</v>
      </c>
      <c r="AQ287" s="71"/>
      <c r="AS287" s="4" t="str">
        <f>IFERROR(VLOOKUP(Table3[[#This Row],[Station '#]], $AV$3:$AW$141,2,FALSE),"")</f>
        <v/>
      </c>
    </row>
    <row r="288" spans="1:45" ht="16.5" hidden="1" customHeight="1" x14ac:dyDescent="0.3">
      <c r="A288" s="70" t="s">
        <v>430</v>
      </c>
      <c r="B288" s="2" t="s">
        <v>186</v>
      </c>
      <c r="C288" s="1">
        <v>212</v>
      </c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 t="s">
        <v>7</v>
      </c>
      <c r="T288" s="1" t="s">
        <v>9</v>
      </c>
      <c r="U288" s="1" t="s">
        <v>7</v>
      </c>
      <c r="V288" s="1" t="s">
        <v>9</v>
      </c>
      <c r="W288" s="1">
        <v>14700</v>
      </c>
      <c r="X288" s="1">
        <v>19400</v>
      </c>
      <c r="Y288" s="1">
        <v>25100</v>
      </c>
      <c r="Z288" s="1">
        <v>20000</v>
      </c>
      <c r="AA288" s="1">
        <v>20100</v>
      </c>
      <c r="AB288" s="1">
        <v>21400</v>
      </c>
      <c r="AC288" s="1"/>
      <c r="AD288" s="1"/>
      <c r="AE288" s="1" t="s">
        <v>9</v>
      </c>
      <c r="AF288" s="1" t="s">
        <v>9</v>
      </c>
      <c r="AG288" s="1"/>
      <c r="AH288" s="1"/>
      <c r="AI288" s="1"/>
      <c r="AJ288" s="1"/>
      <c r="AK288" s="1"/>
      <c r="AL288" s="1"/>
      <c r="AM288" s="1"/>
      <c r="AN288" s="1"/>
      <c r="AO288" s="71"/>
      <c r="AP288" s="71" t="s">
        <v>9</v>
      </c>
      <c r="AQ288" s="71"/>
      <c r="AS288" s="4" t="str">
        <f>IFERROR(VLOOKUP(Table3[[#This Row],[Station '#]], $AV$3:$AW$141,2,FALSE),"")</f>
        <v/>
      </c>
    </row>
    <row r="289" spans="1:45" ht="16.5" hidden="1" customHeight="1" x14ac:dyDescent="0.3">
      <c r="A289" s="70" t="s">
        <v>430</v>
      </c>
      <c r="B289" s="2" t="s">
        <v>187</v>
      </c>
      <c r="C289" s="1">
        <v>222</v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>
        <v>9400</v>
      </c>
      <c r="X289" s="1">
        <v>11100</v>
      </c>
      <c r="Y289" s="1">
        <v>13700</v>
      </c>
      <c r="Z289" s="1">
        <v>12900</v>
      </c>
      <c r="AA289" s="1">
        <v>10700</v>
      </c>
      <c r="AB289" s="1">
        <v>11400</v>
      </c>
      <c r="AC289" s="1">
        <v>12000</v>
      </c>
      <c r="AD289" s="1"/>
      <c r="AE289" s="1" t="s">
        <v>9</v>
      </c>
      <c r="AF289" s="1" t="s">
        <v>9</v>
      </c>
      <c r="AG289" s="1"/>
      <c r="AH289" s="1"/>
      <c r="AI289" s="1"/>
      <c r="AJ289" s="1"/>
      <c r="AK289" s="1"/>
      <c r="AL289" s="1"/>
      <c r="AM289" s="1"/>
      <c r="AN289" s="1"/>
      <c r="AO289" s="71"/>
      <c r="AP289" s="71" t="s">
        <v>9</v>
      </c>
      <c r="AQ289" s="71"/>
      <c r="AS289" s="4" t="str">
        <f>IFERROR(VLOOKUP(Table3[[#This Row],[Station '#]], $AV$3:$AW$141,2,FALSE),"")</f>
        <v/>
      </c>
    </row>
    <row r="290" spans="1:45" ht="15.75" customHeight="1" x14ac:dyDescent="0.3">
      <c r="A290" s="70" t="s">
        <v>430</v>
      </c>
      <c r="B290" s="2" t="s">
        <v>188</v>
      </c>
      <c r="C290" s="1">
        <v>21</v>
      </c>
      <c r="D290" s="2"/>
      <c r="E290" s="2"/>
      <c r="F290" s="2"/>
      <c r="G290" s="2"/>
      <c r="H290" s="2"/>
      <c r="I290" s="2">
        <v>4900</v>
      </c>
      <c r="J290" s="2">
        <v>5100</v>
      </c>
      <c r="K290" s="2">
        <v>5000</v>
      </c>
      <c r="L290" s="2">
        <v>5300</v>
      </c>
      <c r="M290" s="2">
        <v>5700</v>
      </c>
      <c r="N290" s="2">
        <v>6600</v>
      </c>
      <c r="O290" s="2">
        <v>7200</v>
      </c>
      <c r="P290" s="2">
        <v>7800</v>
      </c>
      <c r="Q290" s="2">
        <v>8900</v>
      </c>
      <c r="R290" s="1">
        <v>8200</v>
      </c>
      <c r="S290" s="1">
        <v>8600</v>
      </c>
      <c r="T290" s="1">
        <v>9700</v>
      </c>
      <c r="U290" s="1">
        <v>11700</v>
      </c>
      <c r="V290" s="1">
        <v>13300</v>
      </c>
      <c r="W290" s="1">
        <v>15400</v>
      </c>
      <c r="X290" s="1">
        <v>18000</v>
      </c>
      <c r="Y290" s="1">
        <v>20700</v>
      </c>
      <c r="Z290" s="1">
        <v>21900</v>
      </c>
      <c r="AA290" s="1">
        <v>19900</v>
      </c>
      <c r="AB290" s="1">
        <v>18000</v>
      </c>
      <c r="AC290" s="1">
        <v>21300</v>
      </c>
      <c r="AD290" s="1">
        <v>21900</v>
      </c>
      <c r="AE290" s="1">
        <v>25200</v>
      </c>
      <c r="AF290" s="1">
        <v>23800</v>
      </c>
      <c r="AG290" s="1">
        <v>25100</v>
      </c>
      <c r="AH290" s="1">
        <v>26700</v>
      </c>
      <c r="AI290" s="1">
        <v>28000</v>
      </c>
      <c r="AJ290" s="1">
        <v>26100</v>
      </c>
      <c r="AK290" s="1"/>
      <c r="AL290" s="1">
        <v>28000</v>
      </c>
      <c r="AM290" s="1">
        <v>27600</v>
      </c>
      <c r="AN290" s="1">
        <v>36500</v>
      </c>
      <c r="AO290" s="71">
        <v>40400</v>
      </c>
      <c r="AP290" s="71">
        <v>45500</v>
      </c>
      <c r="AQ290" s="71"/>
      <c r="AS290" s="4">
        <f>IFERROR(VLOOKUP(Table3[[#This Row],[Station '#]], $AV$3:$AW$141,2,FALSE),"")</f>
        <v>45500</v>
      </c>
    </row>
    <row r="291" spans="1:45" ht="16.5" hidden="1" customHeight="1" x14ac:dyDescent="0.3">
      <c r="A291" s="70" t="s">
        <v>430</v>
      </c>
      <c r="B291" s="2" t="s">
        <v>246</v>
      </c>
      <c r="C291" s="1">
        <v>199</v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>
        <v>12900</v>
      </c>
      <c r="AD291" s="1"/>
      <c r="AE291" s="1" t="s">
        <v>9</v>
      </c>
      <c r="AF291" s="1" t="s">
        <v>9</v>
      </c>
      <c r="AG291" s="1"/>
      <c r="AH291" s="1"/>
      <c r="AI291" s="1"/>
      <c r="AJ291" s="1"/>
      <c r="AK291" s="1"/>
      <c r="AL291" s="1"/>
      <c r="AM291" s="1"/>
      <c r="AN291" s="1"/>
      <c r="AO291" s="71"/>
      <c r="AP291" s="71" t="s">
        <v>9</v>
      </c>
      <c r="AQ291" s="71"/>
      <c r="AS291" s="4" t="str">
        <f>IFERROR(VLOOKUP(Table3[[#This Row],[Station '#]], $AV$3:$AW$141,2,FALSE),"")</f>
        <v/>
      </c>
    </row>
    <row r="292" spans="1:45" ht="16.5" hidden="1" customHeight="1" x14ac:dyDescent="0.3">
      <c r="A292" s="70" t="s">
        <v>430</v>
      </c>
      <c r="B292" s="2" t="s">
        <v>189</v>
      </c>
      <c r="C292" s="1">
        <v>213</v>
      </c>
      <c r="D292" s="2"/>
      <c r="E292" s="2"/>
      <c r="F292" s="2"/>
      <c r="G292" s="2"/>
      <c r="H292" s="2"/>
      <c r="I292" s="2">
        <v>4100</v>
      </c>
      <c r="J292" s="2">
        <v>3900</v>
      </c>
      <c r="K292" s="2">
        <v>4300</v>
      </c>
      <c r="L292" s="2">
        <v>4200</v>
      </c>
      <c r="M292" s="2">
        <v>5200</v>
      </c>
      <c r="N292" s="2">
        <v>5600</v>
      </c>
      <c r="O292" s="2">
        <v>5200</v>
      </c>
      <c r="P292" s="2">
        <v>5300</v>
      </c>
      <c r="Q292" s="2">
        <v>4900</v>
      </c>
      <c r="R292" s="1">
        <v>5600</v>
      </c>
      <c r="S292" s="1">
        <v>5600</v>
      </c>
      <c r="T292" s="1">
        <v>6400</v>
      </c>
      <c r="U292" s="1">
        <v>7900</v>
      </c>
      <c r="V292" s="1">
        <v>9000</v>
      </c>
      <c r="W292" s="1">
        <v>11600</v>
      </c>
      <c r="X292" s="1">
        <v>12700</v>
      </c>
      <c r="Y292" s="1">
        <v>14800</v>
      </c>
      <c r="Z292" s="1">
        <v>9800</v>
      </c>
      <c r="AA292" s="1">
        <v>10200</v>
      </c>
      <c r="AB292" s="1">
        <v>9300</v>
      </c>
      <c r="AC292" s="1">
        <v>9700</v>
      </c>
      <c r="AD292" s="1"/>
      <c r="AE292" s="1" t="s">
        <v>9</v>
      </c>
      <c r="AF292" s="1" t="s">
        <v>9</v>
      </c>
      <c r="AG292" s="1"/>
      <c r="AH292" s="1"/>
      <c r="AI292" s="1"/>
      <c r="AJ292" s="1"/>
      <c r="AK292" s="1"/>
      <c r="AL292" s="1"/>
      <c r="AM292" s="1"/>
      <c r="AN292" s="1"/>
      <c r="AO292" s="71"/>
      <c r="AP292" s="71" t="s">
        <v>9</v>
      </c>
      <c r="AQ292" s="71"/>
      <c r="AS292" s="4" t="str">
        <f>IFERROR(VLOOKUP(Table3[[#This Row],[Station '#]], $AV$3:$AW$141,2,FALSE),"")</f>
        <v/>
      </c>
    </row>
    <row r="293" spans="1:45" x14ac:dyDescent="0.3">
      <c r="A293" s="70"/>
      <c r="B293" s="2"/>
      <c r="C293" s="1"/>
      <c r="D293" s="2"/>
      <c r="E293" s="2"/>
      <c r="F293" s="2"/>
      <c r="G293" s="2"/>
      <c r="H293" s="2"/>
      <c r="I293" s="2" t="s">
        <v>9</v>
      </c>
      <c r="J293" s="2" t="s">
        <v>9</v>
      </c>
      <c r="K293" s="2" t="s">
        <v>9</v>
      </c>
      <c r="L293" s="2"/>
      <c r="M293" s="2"/>
      <c r="N293" s="2"/>
      <c r="O293" s="2"/>
      <c r="P293" s="2"/>
      <c r="Q293" s="2"/>
      <c r="R293" s="1"/>
      <c r="S293" s="1" t="s">
        <v>7</v>
      </c>
      <c r="T293" s="1" t="s">
        <v>9</v>
      </c>
      <c r="U293" s="1" t="s">
        <v>7</v>
      </c>
      <c r="V293" s="1" t="s">
        <v>9</v>
      </c>
      <c r="W293" s="1"/>
      <c r="X293" s="1"/>
      <c r="Y293" s="1"/>
      <c r="Z293" s="1"/>
      <c r="AA293" s="1"/>
      <c r="AB293" s="1"/>
      <c r="AC293" s="1"/>
      <c r="AD293" s="1"/>
      <c r="AE293" s="1" t="s">
        <v>9</v>
      </c>
      <c r="AF293" s="1" t="s">
        <v>9</v>
      </c>
      <c r="AG293" s="1"/>
      <c r="AH293" s="1"/>
      <c r="AI293" s="1"/>
      <c r="AJ293" s="1"/>
      <c r="AK293" s="1"/>
      <c r="AL293" s="1"/>
      <c r="AM293" s="1"/>
      <c r="AN293" s="1"/>
      <c r="AO293" s="71"/>
      <c r="AP293" s="71" t="s">
        <v>9</v>
      </c>
      <c r="AQ293" s="71"/>
      <c r="AS293" s="4" t="str">
        <f>IFERROR(VLOOKUP(Table3[[#This Row],[Station '#]], $AV$3:$AW$141,2,FALSE),"")</f>
        <v/>
      </c>
    </row>
    <row r="294" spans="1:45" x14ac:dyDescent="0.3">
      <c r="A294" s="70" t="s">
        <v>190</v>
      </c>
      <c r="B294" s="2" t="s">
        <v>191</v>
      </c>
      <c r="C294" s="1">
        <v>63</v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  <c r="AA294" s="1">
        <v>7900</v>
      </c>
      <c r="AB294" s="1">
        <v>8900</v>
      </c>
      <c r="AC294" s="1">
        <v>8200</v>
      </c>
      <c r="AD294" s="1">
        <v>8300</v>
      </c>
      <c r="AE294" s="1">
        <v>9300</v>
      </c>
      <c r="AF294" s="1">
        <v>9900</v>
      </c>
      <c r="AG294" s="1">
        <v>11000</v>
      </c>
      <c r="AH294" s="1">
        <v>13200</v>
      </c>
      <c r="AI294" s="1">
        <v>13000</v>
      </c>
      <c r="AJ294" s="1">
        <v>14200</v>
      </c>
      <c r="AK294" s="1">
        <v>14800</v>
      </c>
      <c r="AL294" s="1">
        <v>15000</v>
      </c>
      <c r="AM294" s="1">
        <v>11700</v>
      </c>
      <c r="AN294" s="1">
        <v>13500</v>
      </c>
      <c r="AO294" s="71">
        <v>15200</v>
      </c>
      <c r="AP294" s="71">
        <v>16700</v>
      </c>
      <c r="AQ294" s="71"/>
      <c r="AS294" s="4">
        <f>IFERROR(VLOOKUP(Table3[[#This Row],[Station '#]], $AV$3:$AW$141,2,FALSE),"")</f>
        <v>16700</v>
      </c>
    </row>
    <row r="295" spans="1:45" ht="16.5" hidden="1" customHeight="1" x14ac:dyDescent="0.3">
      <c r="A295" s="70" t="s">
        <v>190</v>
      </c>
      <c r="B295" s="2" t="s">
        <v>24</v>
      </c>
      <c r="C295" s="1">
        <v>529</v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  <c r="AA295" s="1">
        <v>18200</v>
      </c>
      <c r="AB295" s="1"/>
      <c r="AC295" s="1"/>
      <c r="AD295" s="1"/>
      <c r="AE295" s="1" t="s">
        <v>9</v>
      </c>
      <c r="AF295" s="1" t="s">
        <v>9</v>
      </c>
      <c r="AG295" s="1"/>
      <c r="AH295" s="1"/>
      <c r="AI295" s="1"/>
      <c r="AJ295" s="1"/>
      <c r="AK295" s="1"/>
      <c r="AL295" s="1"/>
      <c r="AM295" s="1"/>
      <c r="AN295" s="1"/>
      <c r="AO295" s="71"/>
      <c r="AP295" s="71" t="s">
        <v>9</v>
      </c>
      <c r="AQ295" s="71"/>
      <c r="AS295" s="4" t="str">
        <f>IFERROR(VLOOKUP(Table3[[#This Row],[Station '#]], $AV$3:$AW$141,2,FALSE),"")</f>
        <v/>
      </c>
    </row>
    <row r="296" spans="1:45" x14ac:dyDescent="0.3">
      <c r="A296" s="70" t="s">
        <v>190</v>
      </c>
      <c r="B296" s="2" t="s">
        <v>45</v>
      </c>
      <c r="C296" s="1">
        <v>492</v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>
        <v>800</v>
      </c>
      <c r="Q296" s="2">
        <v>700</v>
      </c>
      <c r="R296" s="1">
        <v>900</v>
      </c>
      <c r="S296" s="1">
        <v>1000</v>
      </c>
      <c r="T296" s="1">
        <v>3800</v>
      </c>
      <c r="U296" s="1">
        <v>4400</v>
      </c>
      <c r="V296" s="1" t="s">
        <v>22</v>
      </c>
      <c r="W296" s="1">
        <v>12400</v>
      </c>
      <c r="X296" s="1">
        <v>13200</v>
      </c>
      <c r="Y296" s="1">
        <v>19600</v>
      </c>
      <c r="Z296" s="1">
        <v>15600</v>
      </c>
      <c r="AA296" s="1">
        <v>16200</v>
      </c>
      <c r="AB296" s="1">
        <v>14300</v>
      </c>
      <c r="AC296" s="1">
        <v>15300</v>
      </c>
      <c r="AD296" s="1"/>
      <c r="AE296" s="1" t="s">
        <v>9</v>
      </c>
      <c r="AF296" s="1" t="s">
        <v>9</v>
      </c>
      <c r="AG296" s="1"/>
      <c r="AH296" s="1"/>
      <c r="AI296" s="1"/>
      <c r="AJ296" s="1">
        <v>22200</v>
      </c>
      <c r="AK296" s="1"/>
      <c r="AL296" s="1">
        <v>20200</v>
      </c>
      <c r="AM296" s="1"/>
      <c r="AN296" s="1"/>
      <c r="AO296" s="71"/>
      <c r="AP296" s="71">
        <v>23700</v>
      </c>
      <c r="AQ296" s="71"/>
      <c r="AS296" s="4">
        <f>IFERROR(VLOOKUP(Table3[[#This Row],[Station '#]], $AV$3:$AW$141,2,FALSE),"")</f>
        <v>23700</v>
      </c>
    </row>
    <row r="297" spans="1:45" x14ac:dyDescent="0.3">
      <c r="A297" s="70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 t="s">
        <v>7</v>
      </c>
      <c r="T297" s="1" t="s">
        <v>9</v>
      </c>
      <c r="U297" s="1" t="s">
        <v>7</v>
      </c>
      <c r="V297" s="1" t="s">
        <v>9</v>
      </c>
      <c r="W297" s="1"/>
      <c r="X297" s="1"/>
      <c r="Y297" s="1"/>
      <c r="Z297" s="1"/>
      <c r="AA297" s="1"/>
      <c r="AB297" s="1"/>
      <c r="AC297" s="1"/>
      <c r="AD297" s="1"/>
      <c r="AE297" s="1" t="s">
        <v>9</v>
      </c>
      <c r="AF297" s="1" t="s">
        <v>9</v>
      </c>
      <c r="AG297" s="1"/>
      <c r="AH297" s="1"/>
      <c r="AI297" s="1"/>
      <c r="AJ297" s="1"/>
      <c r="AK297" s="1"/>
      <c r="AL297" s="1"/>
      <c r="AM297" s="1"/>
      <c r="AN297" s="1"/>
      <c r="AO297" s="71"/>
      <c r="AP297" s="71" t="s">
        <v>9</v>
      </c>
      <c r="AQ297" s="71"/>
      <c r="AS297" s="4" t="str">
        <f>IFERROR(VLOOKUP(Table3[[#This Row],[Station '#]], $AV$3:$AW$141,2,FALSE),"")</f>
        <v/>
      </c>
    </row>
    <row r="298" spans="1:45" ht="15" customHeight="1" x14ac:dyDescent="0.3">
      <c r="A298" s="70" t="s">
        <v>192</v>
      </c>
      <c r="B298" s="2" t="s">
        <v>193</v>
      </c>
      <c r="C298" s="1">
        <v>303</v>
      </c>
      <c r="D298" s="2">
        <v>2400</v>
      </c>
      <c r="E298" s="2">
        <v>4700</v>
      </c>
      <c r="F298" s="2">
        <v>4000</v>
      </c>
      <c r="G298" s="2">
        <v>6600</v>
      </c>
      <c r="H298" s="2">
        <v>5800</v>
      </c>
      <c r="I298" s="2">
        <v>5700</v>
      </c>
      <c r="J298" s="2">
        <v>5600</v>
      </c>
      <c r="K298" s="2">
        <v>5600</v>
      </c>
      <c r="L298" s="2">
        <v>6500</v>
      </c>
      <c r="M298" s="2">
        <v>5500</v>
      </c>
      <c r="N298" s="2">
        <v>5300</v>
      </c>
      <c r="O298" s="2">
        <v>5700</v>
      </c>
      <c r="P298" s="2">
        <v>5700</v>
      </c>
      <c r="Q298" s="2">
        <v>6200</v>
      </c>
      <c r="R298" s="1">
        <v>8300</v>
      </c>
      <c r="S298" s="1">
        <v>6500</v>
      </c>
      <c r="T298" s="1">
        <v>6200</v>
      </c>
      <c r="U298" s="1">
        <v>7600</v>
      </c>
      <c r="V298" s="1">
        <v>9300</v>
      </c>
      <c r="W298" s="1">
        <v>8800</v>
      </c>
      <c r="X298" s="1">
        <v>7900</v>
      </c>
      <c r="Y298" s="1">
        <v>7500</v>
      </c>
      <c r="Z298" s="1">
        <v>4700</v>
      </c>
      <c r="AA298" s="1">
        <v>6800</v>
      </c>
      <c r="AB298" s="1">
        <v>7900</v>
      </c>
      <c r="AC298" s="1">
        <v>7400</v>
      </c>
      <c r="AD298" s="1">
        <v>7400</v>
      </c>
      <c r="AE298" s="1" t="s">
        <v>9</v>
      </c>
      <c r="AF298" s="1">
        <v>6800</v>
      </c>
      <c r="AG298" s="1"/>
      <c r="AH298" s="1">
        <v>7100</v>
      </c>
      <c r="AI298" s="1"/>
      <c r="AJ298" s="1">
        <v>7200</v>
      </c>
      <c r="AK298" s="1"/>
      <c r="AL298" s="1">
        <v>7000</v>
      </c>
      <c r="AM298" s="1"/>
      <c r="AN298" s="1"/>
      <c r="AO298" s="71"/>
      <c r="AP298" s="71">
        <v>7100</v>
      </c>
      <c r="AQ298" s="71"/>
      <c r="AS298" s="4">
        <f>IFERROR(VLOOKUP(Table3[[#This Row],[Station '#]], $AV$3:$AW$141,2,FALSE),"")</f>
        <v>7100</v>
      </c>
    </row>
    <row r="299" spans="1:45" hidden="1" x14ac:dyDescent="0.3">
      <c r="A299" s="70"/>
      <c r="B299" s="2"/>
      <c r="C299" s="1"/>
      <c r="D299" s="2"/>
      <c r="E299" s="2"/>
      <c r="F299" s="2"/>
      <c r="G299" s="2"/>
      <c r="H299" s="2"/>
      <c r="I299" s="2" t="s">
        <v>9</v>
      </c>
      <c r="J299" s="2" t="s">
        <v>9</v>
      </c>
      <c r="K299" s="2" t="s">
        <v>9</v>
      </c>
      <c r="L299" s="2"/>
      <c r="M299" s="2"/>
      <c r="N299" s="2"/>
      <c r="O299" s="2"/>
      <c r="P299" s="2"/>
      <c r="Q299" s="2"/>
      <c r="R299" s="1"/>
      <c r="S299" s="1" t="s">
        <v>7</v>
      </c>
      <c r="T299" s="1" t="s">
        <v>9</v>
      </c>
      <c r="U299" s="1" t="s">
        <v>7</v>
      </c>
      <c r="V299" s="1" t="s">
        <v>9</v>
      </c>
      <c r="W299" s="1"/>
      <c r="X299" s="1"/>
      <c r="Y299" s="1"/>
      <c r="Z299" s="1"/>
      <c r="AA299" s="1"/>
      <c r="AB299" s="1"/>
      <c r="AC299" s="1"/>
      <c r="AD299" s="1"/>
      <c r="AE299" s="1" t="s">
        <v>9</v>
      </c>
      <c r="AF299" s="1" t="s">
        <v>9</v>
      </c>
      <c r="AG299" s="1"/>
      <c r="AH299" s="1"/>
      <c r="AI299" s="1"/>
      <c r="AJ299" s="1"/>
      <c r="AK299" s="1"/>
      <c r="AL299" s="1"/>
      <c r="AM299" s="1"/>
      <c r="AN299" s="1"/>
      <c r="AO299" s="71"/>
      <c r="AP299" s="71" t="s">
        <v>9</v>
      </c>
      <c r="AQ299" s="71"/>
      <c r="AS299" s="4" t="str">
        <f>IFERROR(VLOOKUP(Table3[[#This Row],[Station '#]], $AV$3:$AW$141,2,FALSE),"")</f>
        <v/>
      </c>
    </row>
    <row r="300" spans="1:45" ht="18" hidden="1" customHeight="1" x14ac:dyDescent="0.3">
      <c r="A300" s="70" t="s">
        <v>194</v>
      </c>
      <c r="B300" s="2" t="s">
        <v>48</v>
      </c>
      <c r="C300" s="1">
        <v>304</v>
      </c>
      <c r="D300" s="2"/>
      <c r="E300" s="2"/>
      <c r="F300" s="2"/>
      <c r="G300" s="2"/>
      <c r="H300" s="2"/>
      <c r="I300" s="2">
        <v>8400</v>
      </c>
      <c r="J300" s="2">
        <v>7500</v>
      </c>
      <c r="K300" s="2">
        <v>7800</v>
      </c>
      <c r="L300" s="2">
        <v>8200</v>
      </c>
      <c r="M300" s="2">
        <v>7800</v>
      </c>
      <c r="N300" s="2">
        <v>8700</v>
      </c>
      <c r="O300" s="2">
        <v>8000</v>
      </c>
      <c r="P300" s="2">
        <v>8000</v>
      </c>
      <c r="Q300" s="2">
        <v>10300</v>
      </c>
      <c r="R300" s="1">
        <v>10800</v>
      </c>
      <c r="S300" s="1">
        <v>10000</v>
      </c>
      <c r="T300" s="1">
        <v>8100</v>
      </c>
      <c r="U300" s="1">
        <v>10900</v>
      </c>
      <c r="V300" s="1">
        <v>10300</v>
      </c>
      <c r="W300" s="1">
        <v>10300</v>
      </c>
      <c r="X300" s="1">
        <v>10300</v>
      </c>
      <c r="Y300" s="1">
        <v>11200</v>
      </c>
      <c r="Z300" s="1">
        <v>10100</v>
      </c>
      <c r="AA300" s="1">
        <v>9300</v>
      </c>
      <c r="AB300" s="1">
        <v>9400</v>
      </c>
      <c r="AC300" s="1">
        <v>9800</v>
      </c>
      <c r="AD300" s="1"/>
      <c r="AE300" s="1" t="s">
        <v>9</v>
      </c>
      <c r="AF300" s="1" t="s">
        <v>9</v>
      </c>
      <c r="AG300" s="1"/>
      <c r="AH300" s="1"/>
      <c r="AI300" s="1"/>
      <c r="AJ300" s="1"/>
      <c r="AK300" s="1"/>
      <c r="AL300" s="1"/>
      <c r="AM300" s="1"/>
      <c r="AN300" s="1"/>
      <c r="AO300" s="71"/>
      <c r="AP300" s="71" t="s">
        <v>9</v>
      </c>
      <c r="AQ300" s="71"/>
      <c r="AS300" s="4" t="str">
        <f>IFERROR(VLOOKUP(Table3[[#This Row],[Station '#]], $AV$3:$AW$141,2,FALSE),"")</f>
        <v/>
      </c>
    </row>
    <row r="301" spans="1:45" ht="16.5" customHeight="1" x14ac:dyDescent="0.3">
      <c r="A301" s="70"/>
      <c r="B301" s="2"/>
      <c r="C301" s="1"/>
      <c r="D301" s="2"/>
      <c r="E301" s="2"/>
      <c r="F301" s="2"/>
      <c r="G301" s="2"/>
      <c r="H301" s="2"/>
      <c r="I301" s="2" t="s">
        <v>9</v>
      </c>
      <c r="J301" s="2" t="s">
        <v>9</v>
      </c>
      <c r="K301" s="2" t="s">
        <v>9</v>
      </c>
      <c r="L301" s="2"/>
      <c r="M301" s="2"/>
      <c r="N301" s="2"/>
      <c r="O301" s="2"/>
      <c r="P301" s="2"/>
      <c r="Q301" s="2"/>
      <c r="R301" s="1"/>
      <c r="S301" s="1" t="s">
        <v>7</v>
      </c>
      <c r="T301" s="1" t="s">
        <v>9</v>
      </c>
      <c r="U301" s="1" t="s">
        <v>7</v>
      </c>
      <c r="V301" s="1" t="s">
        <v>9</v>
      </c>
      <c r="W301" s="1"/>
      <c r="X301" s="1"/>
      <c r="Y301" s="1"/>
      <c r="Z301" s="1"/>
      <c r="AA301" s="1"/>
      <c r="AB301" s="1"/>
      <c r="AC301" s="1"/>
      <c r="AD301" s="1"/>
      <c r="AE301" s="1" t="s">
        <v>9</v>
      </c>
      <c r="AF301" s="1" t="s">
        <v>9</v>
      </c>
      <c r="AG301" s="1"/>
      <c r="AH301" s="1"/>
      <c r="AI301" s="1"/>
      <c r="AJ301" s="1"/>
      <c r="AK301" s="1"/>
      <c r="AL301" s="1"/>
      <c r="AM301" s="1"/>
      <c r="AN301" s="1"/>
      <c r="AO301" s="71"/>
      <c r="AP301" s="71" t="s">
        <v>9</v>
      </c>
      <c r="AQ301" s="71"/>
      <c r="AS301" s="4" t="str">
        <f>IFERROR(VLOOKUP(Table3[[#This Row],[Station '#]], $AV$3:$AW$141,2,FALSE),"")</f>
        <v/>
      </c>
    </row>
    <row r="302" spans="1:45" x14ac:dyDescent="0.3">
      <c r="A302" s="70" t="s">
        <v>195</v>
      </c>
      <c r="B302" s="2" t="s">
        <v>196</v>
      </c>
      <c r="C302" s="1">
        <v>306</v>
      </c>
      <c r="D302" s="2">
        <v>10300</v>
      </c>
      <c r="E302" s="2">
        <v>9700</v>
      </c>
      <c r="F302" s="2">
        <v>10600</v>
      </c>
      <c r="G302" s="2">
        <v>10900</v>
      </c>
      <c r="H302" s="2">
        <v>13900</v>
      </c>
      <c r="I302" s="2">
        <v>12900</v>
      </c>
      <c r="J302" s="2">
        <v>11900</v>
      </c>
      <c r="K302" s="2">
        <v>11500</v>
      </c>
      <c r="L302" s="2">
        <v>11500</v>
      </c>
      <c r="M302" s="2">
        <v>10800</v>
      </c>
      <c r="N302" s="2">
        <v>11300</v>
      </c>
      <c r="O302" s="2">
        <v>11600</v>
      </c>
      <c r="P302" s="2">
        <v>12600</v>
      </c>
      <c r="Q302" s="2">
        <v>12000</v>
      </c>
      <c r="R302" s="1">
        <v>12700</v>
      </c>
      <c r="S302" s="1">
        <v>11700</v>
      </c>
      <c r="T302" s="1">
        <v>12500</v>
      </c>
      <c r="U302" s="1">
        <v>12900</v>
      </c>
      <c r="V302" s="1">
        <v>13500</v>
      </c>
      <c r="W302" s="1">
        <v>13600</v>
      </c>
      <c r="X302" s="1">
        <v>14300</v>
      </c>
      <c r="Y302" s="1">
        <v>15200</v>
      </c>
      <c r="Z302" s="1">
        <v>15100</v>
      </c>
      <c r="AA302" s="1">
        <v>13500</v>
      </c>
      <c r="AB302" s="1">
        <v>12500</v>
      </c>
      <c r="AC302" s="1">
        <v>12400</v>
      </c>
      <c r="AD302" s="1">
        <v>12500</v>
      </c>
      <c r="AE302" s="1">
        <v>14100</v>
      </c>
      <c r="AF302" s="1">
        <v>12700</v>
      </c>
      <c r="AG302" s="1">
        <v>13400</v>
      </c>
      <c r="AH302" s="1">
        <v>14100</v>
      </c>
      <c r="AI302" s="1">
        <v>14500</v>
      </c>
      <c r="AJ302" s="1">
        <v>14100</v>
      </c>
      <c r="AK302" s="1">
        <v>13600</v>
      </c>
      <c r="AL302" s="1">
        <v>14800</v>
      </c>
      <c r="AM302" s="1">
        <v>13900</v>
      </c>
      <c r="AN302" s="1"/>
      <c r="AO302" s="71"/>
      <c r="AP302" s="71" t="s">
        <v>9</v>
      </c>
      <c r="AQ302" s="71"/>
      <c r="AS302" s="4" t="str">
        <f>IFERROR(VLOOKUP(Table3[[#This Row],[Station '#]], $AV$3:$AW$141,2,FALSE),"")</f>
        <v/>
      </c>
    </row>
    <row r="303" spans="1:45" ht="15.75" customHeight="1" x14ac:dyDescent="0.3">
      <c r="A303" s="70" t="s">
        <v>195</v>
      </c>
      <c r="B303" s="2" t="s">
        <v>456</v>
      </c>
      <c r="C303" s="1">
        <v>69</v>
      </c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>
        <v>8900</v>
      </c>
      <c r="AJ303" s="1">
        <v>9000</v>
      </c>
      <c r="AK303" s="1">
        <v>9400</v>
      </c>
      <c r="AL303" s="1">
        <v>9500</v>
      </c>
      <c r="AM303" s="1">
        <v>9100</v>
      </c>
      <c r="AN303" s="1">
        <v>10300</v>
      </c>
      <c r="AO303" s="71">
        <v>10600</v>
      </c>
      <c r="AP303" s="71">
        <v>11900</v>
      </c>
      <c r="AQ303" s="71"/>
      <c r="AS303" s="4">
        <f>IFERROR(VLOOKUP(Table3[[#This Row],[Station '#]], $AV$3:$AW$141,2,FALSE),"")</f>
        <v>11900</v>
      </c>
    </row>
    <row r="304" spans="1:45" hidden="1" x14ac:dyDescent="0.3">
      <c r="A304" s="70" t="s">
        <v>195</v>
      </c>
      <c r="B304" s="2" t="s">
        <v>419</v>
      </c>
      <c r="C304" s="1">
        <v>327</v>
      </c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>
        <v>6200</v>
      </c>
      <c r="AD304" s="1"/>
      <c r="AE304" s="1" t="s">
        <v>9</v>
      </c>
      <c r="AF304" s="1" t="s">
        <v>9</v>
      </c>
      <c r="AG304" s="1"/>
      <c r="AH304" s="1"/>
      <c r="AI304" s="1"/>
      <c r="AJ304" s="1"/>
      <c r="AK304" s="1"/>
      <c r="AL304" s="1"/>
      <c r="AM304" s="1"/>
      <c r="AN304" s="1"/>
      <c r="AO304" s="71"/>
      <c r="AP304" s="71" t="s">
        <v>9</v>
      </c>
      <c r="AQ304" s="71"/>
      <c r="AS304" s="4" t="str">
        <f>IFERROR(VLOOKUP(Table3[[#This Row],[Station '#]], $AV$3:$AW$141,2,FALSE),"")</f>
        <v/>
      </c>
    </row>
    <row r="305" spans="1:45" x14ac:dyDescent="0.3">
      <c r="A305" s="70" t="s">
        <v>195</v>
      </c>
      <c r="B305" s="2" t="s">
        <v>59</v>
      </c>
      <c r="C305" s="1">
        <v>305</v>
      </c>
      <c r="D305" s="2">
        <v>2500</v>
      </c>
      <c r="E305" s="2">
        <v>3600</v>
      </c>
      <c r="F305" s="2">
        <v>4500</v>
      </c>
      <c r="G305" s="2">
        <v>4200</v>
      </c>
      <c r="H305" s="2">
        <v>3500</v>
      </c>
      <c r="I305" s="2">
        <v>3700</v>
      </c>
      <c r="J305" s="2">
        <v>3900</v>
      </c>
      <c r="K305" s="2">
        <v>3700</v>
      </c>
      <c r="L305" s="2">
        <v>4200</v>
      </c>
      <c r="M305" s="2">
        <v>3600</v>
      </c>
      <c r="N305" s="2">
        <v>4100</v>
      </c>
      <c r="O305" s="2">
        <v>4300</v>
      </c>
      <c r="P305" s="2">
        <v>4600</v>
      </c>
      <c r="Q305" s="2">
        <v>4900</v>
      </c>
      <c r="R305" s="1">
        <v>5100</v>
      </c>
      <c r="S305" s="1">
        <v>4900</v>
      </c>
      <c r="T305" s="1">
        <v>5100</v>
      </c>
      <c r="U305" s="1">
        <v>5600</v>
      </c>
      <c r="V305" s="1">
        <v>5500</v>
      </c>
      <c r="W305" s="1">
        <v>6000</v>
      </c>
      <c r="X305" s="1">
        <v>6800</v>
      </c>
      <c r="Y305" s="1">
        <v>8500</v>
      </c>
      <c r="Z305" s="1">
        <v>7600</v>
      </c>
      <c r="AA305" s="1">
        <v>6800</v>
      </c>
      <c r="AB305" s="1">
        <v>6600</v>
      </c>
      <c r="AC305" s="1">
        <v>6600</v>
      </c>
      <c r="AD305" s="1">
        <v>7300</v>
      </c>
      <c r="AE305" s="1">
        <v>8100</v>
      </c>
      <c r="AF305" s="1">
        <v>7400</v>
      </c>
      <c r="AG305" s="1">
        <v>7600</v>
      </c>
      <c r="AH305" s="1">
        <v>8200</v>
      </c>
      <c r="AI305" s="1">
        <v>8800</v>
      </c>
      <c r="AJ305" s="1">
        <v>9200</v>
      </c>
      <c r="AK305" s="1">
        <v>9200</v>
      </c>
      <c r="AL305" s="1">
        <v>11000</v>
      </c>
      <c r="AM305" s="1">
        <v>10900</v>
      </c>
      <c r="AN305" s="1"/>
      <c r="AO305" s="71"/>
      <c r="AP305" s="71">
        <v>13400</v>
      </c>
      <c r="AQ305" s="71"/>
      <c r="AS305" s="4">
        <f>IFERROR(VLOOKUP(Table3[[#This Row],[Station '#]], $AV$3:$AW$141,2,FALSE),"")</f>
        <v>13400</v>
      </c>
    </row>
    <row r="306" spans="1:45" x14ac:dyDescent="0.3">
      <c r="A306" s="70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 t="s">
        <v>9</v>
      </c>
      <c r="U306" s="1" t="s">
        <v>7</v>
      </c>
      <c r="V306" s="1" t="s">
        <v>9</v>
      </c>
      <c r="W306" s="1"/>
      <c r="X306" s="1"/>
      <c r="Y306" s="1"/>
      <c r="Z306" s="1"/>
      <c r="AA306" s="1"/>
      <c r="AB306" s="1"/>
      <c r="AC306" s="1"/>
      <c r="AD306" s="1"/>
      <c r="AE306" s="1" t="s">
        <v>9</v>
      </c>
      <c r="AF306" s="1" t="s">
        <v>9</v>
      </c>
      <c r="AG306" s="1"/>
      <c r="AH306" s="1"/>
      <c r="AI306" s="1"/>
      <c r="AJ306" s="1"/>
      <c r="AK306" s="1"/>
      <c r="AL306" s="1"/>
      <c r="AM306" s="1"/>
      <c r="AN306" s="1"/>
      <c r="AO306" s="71"/>
      <c r="AP306" s="71" t="s">
        <v>9</v>
      </c>
      <c r="AQ306" s="71"/>
      <c r="AS306" s="4" t="str">
        <f>IFERROR(VLOOKUP(Table3[[#This Row],[Station '#]], $AV$3:$AW$141,2,FALSE),"")</f>
        <v/>
      </c>
    </row>
    <row r="307" spans="1:45" ht="16.5" hidden="1" customHeight="1" x14ac:dyDescent="0.3">
      <c r="A307" s="70" t="s">
        <v>197</v>
      </c>
      <c r="B307" s="2" t="s">
        <v>198</v>
      </c>
      <c r="C307" s="1">
        <v>497</v>
      </c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>
        <v>700</v>
      </c>
      <c r="Q307" s="2">
        <v>800</v>
      </c>
      <c r="R307" s="1">
        <v>900</v>
      </c>
      <c r="S307" s="1">
        <v>1200</v>
      </c>
      <c r="T307" s="1">
        <v>1200</v>
      </c>
      <c r="U307" s="1">
        <v>800</v>
      </c>
      <c r="V307" s="1">
        <v>1300</v>
      </c>
      <c r="W307" s="1">
        <v>1200</v>
      </c>
      <c r="X307" s="1">
        <v>1700</v>
      </c>
      <c r="Y307" s="1">
        <v>1300</v>
      </c>
      <c r="Z307" s="1">
        <v>1200</v>
      </c>
      <c r="AA307" s="1">
        <v>600</v>
      </c>
      <c r="AB307" s="1">
        <v>1200</v>
      </c>
      <c r="AC307" s="1">
        <v>1100</v>
      </c>
      <c r="AD307" s="1"/>
      <c r="AE307" s="1" t="s">
        <v>9</v>
      </c>
      <c r="AF307" s="1" t="s">
        <v>9</v>
      </c>
      <c r="AG307" s="1"/>
      <c r="AH307" s="1"/>
      <c r="AI307" s="1"/>
      <c r="AJ307" s="1"/>
      <c r="AK307" s="1"/>
      <c r="AL307" s="1"/>
      <c r="AM307" s="1"/>
      <c r="AN307" s="1"/>
      <c r="AO307" s="71"/>
      <c r="AP307" s="71" t="s">
        <v>9</v>
      </c>
      <c r="AQ307" s="71"/>
      <c r="AS307" s="4" t="str">
        <f>IFERROR(VLOOKUP(Table3[[#This Row],[Station '#]], $AV$3:$AW$141,2,FALSE),"")</f>
        <v/>
      </c>
    </row>
    <row r="308" spans="1:45" x14ac:dyDescent="0.3">
      <c r="A308" s="70" t="s">
        <v>197</v>
      </c>
      <c r="B308" s="2" t="s">
        <v>31</v>
      </c>
      <c r="C308" s="1">
        <v>498</v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>
        <v>2900</v>
      </c>
      <c r="Q308" s="2">
        <v>3400</v>
      </c>
      <c r="R308" s="1">
        <v>3300</v>
      </c>
      <c r="S308" s="1">
        <v>3200</v>
      </c>
      <c r="T308" s="1">
        <v>3300</v>
      </c>
      <c r="U308" s="1">
        <v>2900</v>
      </c>
      <c r="V308" s="1">
        <v>3100</v>
      </c>
      <c r="W308" s="1">
        <v>3200</v>
      </c>
      <c r="X308" s="1">
        <v>3800</v>
      </c>
      <c r="Y308" s="1">
        <v>3900</v>
      </c>
      <c r="Z308" s="1">
        <v>4500</v>
      </c>
      <c r="AA308" s="1">
        <v>1700</v>
      </c>
      <c r="AB308" s="1">
        <v>3900</v>
      </c>
      <c r="AC308" s="1">
        <v>3300</v>
      </c>
      <c r="AD308" s="1">
        <v>3600</v>
      </c>
      <c r="AE308" s="1" t="s">
        <v>9</v>
      </c>
      <c r="AF308" s="1">
        <v>3600</v>
      </c>
      <c r="AG308" s="1"/>
      <c r="AH308" s="1">
        <v>4500</v>
      </c>
      <c r="AI308" s="1"/>
      <c r="AJ308" s="1">
        <v>4700</v>
      </c>
      <c r="AK308" s="1"/>
      <c r="AL308" s="1">
        <v>4800</v>
      </c>
      <c r="AM308" s="1"/>
      <c r="AN308" s="1"/>
      <c r="AO308" s="71"/>
      <c r="AP308" s="71">
        <v>3400</v>
      </c>
      <c r="AQ308" s="71"/>
      <c r="AS308" s="4">
        <f>IFERROR(VLOOKUP(Table3[[#This Row],[Station '#]], $AV$3:$AW$141,2,FALSE),"")</f>
        <v>3400</v>
      </c>
    </row>
    <row r="309" spans="1:45" x14ac:dyDescent="0.3">
      <c r="A309" s="70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 t="s">
        <v>7</v>
      </c>
      <c r="T309" s="1" t="s">
        <v>9</v>
      </c>
      <c r="U309" s="1" t="s">
        <v>7</v>
      </c>
      <c r="V309" s="1" t="s">
        <v>9</v>
      </c>
      <c r="W309" s="1"/>
      <c r="X309" s="1"/>
      <c r="Y309" s="1"/>
      <c r="Z309" s="1"/>
      <c r="AA309" s="1"/>
      <c r="AB309" s="1"/>
      <c r="AC309" s="1"/>
      <c r="AD309" s="1"/>
      <c r="AE309" s="1" t="s">
        <v>9</v>
      </c>
      <c r="AF309" s="1" t="s">
        <v>9</v>
      </c>
      <c r="AG309" s="1"/>
      <c r="AH309" s="1"/>
      <c r="AI309" s="1"/>
      <c r="AJ309" s="1"/>
      <c r="AK309" s="1"/>
      <c r="AL309" s="1"/>
      <c r="AM309" s="1"/>
      <c r="AN309" s="1"/>
      <c r="AO309" s="71"/>
      <c r="AP309" s="71" t="s">
        <v>9</v>
      </c>
      <c r="AQ309" s="71"/>
      <c r="AS309" s="4" t="str">
        <f>IFERROR(VLOOKUP(Table3[[#This Row],[Station '#]], $AV$3:$AW$141,2,FALSE),"")</f>
        <v/>
      </c>
    </row>
    <row r="310" spans="1:45" x14ac:dyDescent="0.3">
      <c r="A310" s="70" t="s">
        <v>199</v>
      </c>
      <c r="B310" s="2" t="s">
        <v>200</v>
      </c>
      <c r="C310" s="1">
        <v>308</v>
      </c>
      <c r="D310" s="2"/>
      <c r="E310" s="2"/>
      <c r="F310" s="2"/>
      <c r="G310" s="2"/>
      <c r="H310" s="2"/>
      <c r="I310" s="2">
        <v>3200</v>
      </c>
      <c r="J310" s="2">
        <v>3400</v>
      </c>
      <c r="K310" s="2">
        <v>2600</v>
      </c>
      <c r="L310" s="2">
        <v>4000</v>
      </c>
      <c r="M310" s="2">
        <v>3500</v>
      </c>
      <c r="N310" s="2">
        <v>2800</v>
      </c>
      <c r="O310" s="2">
        <v>3200</v>
      </c>
      <c r="P310" s="2">
        <v>3500</v>
      </c>
      <c r="Q310" s="2">
        <v>3700</v>
      </c>
      <c r="R310" s="1">
        <v>4100</v>
      </c>
      <c r="S310" s="1">
        <v>3600</v>
      </c>
      <c r="T310" s="1">
        <v>3400</v>
      </c>
      <c r="U310" s="1">
        <v>3300</v>
      </c>
      <c r="V310" s="1">
        <v>3800</v>
      </c>
      <c r="W310" s="1">
        <v>3900</v>
      </c>
      <c r="X310" s="1">
        <v>4000</v>
      </c>
      <c r="Y310" s="1">
        <v>4000</v>
      </c>
      <c r="Z310" s="1">
        <v>3600</v>
      </c>
      <c r="AA310" s="1">
        <v>1500</v>
      </c>
      <c r="AB310" s="1">
        <v>4300</v>
      </c>
      <c r="AC310" s="1">
        <v>3900</v>
      </c>
      <c r="AD310" s="1">
        <v>3400</v>
      </c>
      <c r="AE310" s="1" t="s">
        <v>9</v>
      </c>
      <c r="AF310" s="1">
        <v>4300</v>
      </c>
      <c r="AG310" s="1"/>
      <c r="AH310" s="1">
        <v>5300</v>
      </c>
      <c r="AI310" s="1"/>
      <c r="AJ310" s="1">
        <v>4500</v>
      </c>
      <c r="AK310" s="1"/>
      <c r="AL310" s="1">
        <v>4900</v>
      </c>
      <c r="AM310" s="1"/>
      <c r="AN310" s="1"/>
      <c r="AO310" s="71"/>
      <c r="AP310" s="71">
        <v>3800</v>
      </c>
      <c r="AQ310" s="71"/>
      <c r="AS310" s="4">
        <f>IFERROR(VLOOKUP(Table3[[#This Row],[Station '#]], $AV$3:$AW$141,2,FALSE),"")</f>
        <v>3800</v>
      </c>
    </row>
    <row r="311" spans="1:45" ht="16.5" hidden="1" customHeight="1" x14ac:dyDescent="0.3">
      <c r="A311" s="70" t="s">
        <v>199</v>
      </c>
      <c r="B311" s="2" t="s">
        <v>159</v>
      </c>
      <c r="C311" s="1">
        <v>307</v>
      </c>
      <c r="D311" s="2"/>
      <c r="E311" s="2"/>
      <c r="F311" s="2"/>
      <c r="G311" s="2"/>
      <c r="H311" s="2"/>
      <c r="I311" s="2">
        <v>1600</v>
      </c>
      <c r="J311" s="2">
        <v>1800</v>
      </c>
      <c r="K311" s="2">
        <v>2000</v>
      </c>
      <c r="L311" s="2">
        <v>2300</v>
      </c>
      <c r="M311" s="2">
        <v>2200</v>
      </c>
      <c r="N311" s="2">
        <v>2500</v>
      </c>
      <c r="O311" s="2">
        <v>1900</v>
      </c>
      <c r="P311" s="2">
        <v>1600</v>
      </c>
      <c r="Q311" s="2">
        <v>1600</v>
      </c>
      <c r="R311" s="1">
        <v>3000</v>
      </c>
      <c r="S311" s="1">
        <v>2500</v>
      </c>
      <c r="T311" s="1">
        <v>2100</v>
      </c>
      <c r="U311" s="1">
        <v>2000</v>
      </c>
      <c r="V311" s="1">
        <v>2000</v>
      </c>
      <c r="W311" s="1">
        <v>2100</v>
      </c>
      <c r="X311" s="1">
        <v>2500</v>
      </c>
      <c r="Y311" s="1">
        <v>2100</v>
      </c>
      <c r="Z311" s="1">
        <v>2600</v>
      </c>
      <c r="AA311" s="1">
        <v>1100</v>
      </c>
      <c r="AB311" s="1">
        <v>1900</v>
      </c>
      <c r="AC311" s="1">
        <v>1900</v>
      </c>
      <c r="AD311" s="1"/>
      <c r="AE311" s="1" t="s">
        <v>9</v>
      </c>
      <c r="AF311" s="1" t="s">
        <v>9</v>
      </c>
      <c r="AG311" s="1"/>
      <c r="AH311" s="1"/>
      <c r="AI311" s="1"/>
      <c r="AJ311" s="1"/>
      <c r="AK311" s="1"/>
      <c r="AL311" s="1"/>
      <c r="AM311" s="1"/>
      <c r="AN311" s="1"/>
      <c r="AO311" s="71"/>
      <c r="AP311" s="71" t="s">
        <v>9</v>
      </c>
      <c r="AQ311" s="71"/>
      <c r="AS311" s="4" t="str">
        <f>IFERROR(VLOOKUP(Table3[[#This Row],[Station '#]], $AV$3:$AW$141,2,FALSE),"")</f>
        <v/>
      </c>
    </row>
    <row r="312" spans="1:45" x14ac:dyDescent="0.3">
      <c r="A312" s="70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71"/>
      <c r="AP312" s="71" t="s">
        <v>9</v>
      </c>
      <c r="AQ312" s="71"/>
      <c r="AS312" s="4" t="str">
        <f>IFERROR(VLOOKUP(Table3[[#This Row],[Station '#]], $AV$3:$AW$141,2,FALSE),"")</f>
        <v/>
      </c>
    </row>
    <row r="313" spans="1:45" ht="16.5" hidden="1" customHeight="1" x14ac:dyDescent="0.3">
      <c r="A313" s="70" t="s">
        <v>431</v>
      </c>
      <c r="B313" s="2" t="s">
        <v>93</v>
      </c>
      <c r="C313" s="1">
        <v>208</v>
      </c>
      <c r="D313" s="2"/>
      <c r="E313" s="2"/>
      <c r="F313" s="2"/>
      <c r="G313" s="2"/>
      <c r="H313" s="2"/>
      <c r="I313" s="2">
        <v>14700</v>
      </c>
      <c r="J313" s="2">
        <v>15200</v>
      </c>
      <c r="K313" s="2">
        <v>14000</v>
      </c>
      <c r="L313" s="2">
        <v>14000</v>
      </c>
      <c r="M313" s="2">
        <v>13900</v>
      </c>
      <c r="N313" s="2">
        <v>14100</v>
      </c>
      <c r="O313" s="2">
        <v>16000</v>
      </c>
      <c r="P313" s="2">
        <v>18300</v>
      </c>
      <c r="Q313" s="2">
        <v>17500</v>
      </c>
      <c r="R313" s="1">
        <v>19400</v>
      </c>
      <c r="S313" s="1">
        <v>16300</v>
      </c>
      <c r="T313" s="1">
        <v>16000</v>
      </c>
      <c r="U313" s="1">
        <v>20300</v>
      </c>
      <c r="V313" s="1">
        <v>22400</v>
      </c>
      <c r="W313" s="1">
        <v>27100</v>
      </c>
      <c r="X313" s="1">
        <v>28600</v>
      </c>
      <c r="Y313" s="1">
        <v>29200</v>
      </c>
      <c r="Z313" s="1">
        <v>37600</v>
      </c>
      <c r="AA313" s="1"/>
      <c r="AB313" s="1">
        <v>20200</v>
      </c>
      <c r="AC313" s="1"/>
      <c r="AD313" s="1"/>
      <c r="AE313" s="1" t="s">
        <v>9</v>
      </c>
      <c r="AF313" s="1" t="s">
        <v>9</v>
      </c>
      <c r="AG313" s="1"/>
      <c r="AH313" s="1"/>
      <c r="AI313" s="1"/>
      <c r="AJ313" s="1"/>
      <c r="AK313" s="1"/>
      <c r="AL313" s="1"/>
      <c r="AM313" s="1"/>
      <c r="AN313" s="1"/>
      <c r="AO313" s="71"/>
      <c r="AP313" s="71" t="s">
        <v>9</v>
      </c>
      <c r="AQ313" s="71"/>
      <c r="AS313" s="4" t="str">
        <f>IFERROR(VLOOKUP(Table3[[#This Row],[Station '#]], $AV$3:$AW$141,2,FALSE),"")</f>
        <v/>
      </c>
    </row>
    <row r="314" spans="1:45" ht="16.5" hidden="1" customHeight="1" x14ac:dyDescent="0.3">
      <c r="A314" s="70" t="s">
        <v>431</v>
      </c>
      <c r="B314" s="2" t="s">
        <v>217</v>
      </c>
      <c r="C314" s="1">
        <v>211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>
        <v>12600</v>
      </c>
      <c r="P314" s="2">
        <v>13300</v>
      </c>
      <c r="Q314" s="2">
        <v>12700</v>
      </c>
      <c r="R314" s="1">
        <v>13600</v>
      </c>
      <c r="S314" s="1">
        <v>12200</v>
      </c>
      <c r="T314" s="1">
        <v>10200</v>
      </c>
      <c r="U314" s="1">
        <v>11200</v>
      </c>
      <c r="V314" s="1">
        <v>17300</v>
      </c>
      <c r="W314" s="1">
        <v>21900</v>
      </c>
      <c r="X314" s="1">
        <v>23600</v>
      </c>
      <c r="Y314" s="1">
        <v>26400</v>
      </c>
      <c r="Z314" s="1">
        <v>35300</v>
      </c>
      <c r="AA314" s="1"/>
      <c r="AB314" s="1"/>
      <c r="AC314" s="1"/>
      <c r="AD314" s="1"/>
      <c r="AE314" s="1" t="s">
        <v>9</v>
      </c>
      <c r="AF314" s="1" t="s">
        <v>9</v>
      </c>
      <c r="AG314" s="1"/>
      <c r="AH314" s="1"/>
      <c r="AI314" s="1"/>
      <c r="AJ314" s="1"/>
      <c r="AK314" s="1"/>
      <c r="AL314" s="1"/>
      <c r="AM314" s="1"/>
      <c r="AN314" s="1"/>
      <c r="AO314" s="71"/>
      <c r="AP314" s="71" t="s">
        <v>9</v>
      </c>
      <c r="AQ314" s="71"/>
      <c r="AS314" s="4" t="str">
        <f>IFERROR(VLOOKUP(Table3[[#This Row],[Station '#]], $AV$3:$AW$141,2,FALSE),"")</f>
        <v/>
      </c>
    </row>
    <row r="315" spans="1:45" x14ac:dyDescent="0.3">
      <c r="A315" s="70" t="s">
        <v>431</v>
      </c>
      <c r="B315" s="2" t="s">
        <v>452</v>
      </c>
      <c r="C315" s="1">
        <v>84</v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>
        <v>28500</v>
      </c>
      <c r="AI315" s="1">
        <v>26800</v>
      </c>
      <c r="AJ315" s="1">
        <v>27600</v>
      </c>
      <c r="AK315" s="1">
        <v>28300</v>
      </c>
      <c r="AL315" s="1">
        <v>29100</v>
      </c>
      <c r="AM315" s="1">
        <v>27000</v>
      </c>
      <c r="AN315" s="1">
        <v>29800</v>
      </c>
      <c r="AO315" s="71"/>
      <c r="AP315" s="71" t="s">
        <v>9</v>
      </c>
      <c r="AQ315" s="71"/>
      <c r="AS315" s="4" t="str">
        <f>IFERROR(VLOOKUP(Table3[[#This Row],[Station '#]], $AV$3:$AW$141,2,FALSE),"")</f>
        <v/>
      </c>
    </row>
    <row r="316" spans="1:45" ht="16.5" hidden="1" customHeight="1" x14ac:dyDescent="0.3">
      <c r="A316" s="70" t="s">
        <v>431</v>
      </c>
      <c r="B316" s="2" t="s">
        <v>218</v>
      </c>
      <c r="C316" s="1">
        <v>214</v>
      </c>
      <c r="D316" s="2">
        <v>12200</v>
      </c>
      <c r="E316" s="2">
        <v>12400</v>
      </c>
      <c r="F316" s="2">
        <v>12400</v>
      </c>
      <c r="G316" s="2">
        <v>19300</v>
      </c>
      <c r="H316" s="2">
        <v>25100</v>
      </c>
      <c r="I316" s="2">
        <v>19200</v>
      </c>
      <c r="J316" s="2">
        <v>18500</v>
      </c>
      <c r="K316" s="2">
        <v>18700</v>
      </c>
      <c r="L316" s="2">
        <v>17100</v>
      </c>
      <c r="M316" s="2">
        <v>18200</v>
      </c>
      <c r="N316" s="2">
        <v>17800</v>
      </c>
      <c r="O316" s="2">
        <v>18700</v>
      </c>
      <c r="P316" s="2">
        <v>19100</v>
      </c>
      <c r="Q316" s="2">
        <v>18600</v>
      </c>
      <c r="R316" s="1">
        <v>21600</v>
      </c>
      <c r="S316" s="1">
        <v>20900</v>
      </c>
      <c r="T316" s="1">
        <v>20100</v>
      </c>
      <c r="U316" s="1">
        <v>20500</v>
      </c>
      <c r="V316" s="1" t="s">
        <v>22</v>
      </c>
      <c r="W316" s="1">
        <v>27800</v>
      </c>
      <c r="X316" s="1">
        <v>35000</v>
      </c>
      <c r="Y316" s="1">
        <v>38700</v>
      </c>
      <c r="Z316" s="1">
        <v>38400</v>
      </c>
      <c r="AA316" s="1">
        <v>30400</v>
      </c>
      <c r="AB316" s="1">
        <v>27600</v>
      </c>
      <c r="AC316" s="1">
        <v>33300</v>
      </c>
      <c r="AD316" s="1"/>
      <c r="AE316" s="1" t="s">
        <v>9</v>
      </c>
      <c r="AF316" s="1" t="s">
        <v>9</v>
      </c>
      <c r="AG316" s="1"/>
      <c r="AH316" s="1"/>
      <c r="AI316" s="1"/>
      <c r="AJ316" s="1"/>
      <c r="AK316" s="1"/>
      <c r="AL316" s="1"/>
      <c r="AM316" s="1"/>
      <c r="AN316" s="1"/>
      <c r="AO316" s="71"/>
      <c r="AP316" s="71" t="s">
        <v>9</v>
      </c>
      <c r="AQ316" s="71"/>
      <c r="AS316" s="4" t="str">
        <f>IFERROR(VLOOKUP(Table3[[#This Row],[Station '#]], $AV$3:$AW$141,2,FALSE),"")</f>
        <v/>
      </c>
    </row>
    <row r="317" spans="1:45" x14ac:dyDescent="0.3">
      <c r="A317" s="70" t="s">
        <v>431</v>
      </c>
      <c r="B317" s="2" t="s">
        <v>18</v>
      </c>
      <c r="C317" s="1">
        <v>20</v>
      </c>
      <c r="D317" s="2"/>
      <c r="E317" s="2"/>
      <c r="F317" s="2"/>
      <c r="G317" s="2"/>
      <c r="H317" s="2"/>
      <c r="I317" s="2">
        <v>15700</v>
      </c>
      <c r="J317" s="2">
        <v>14000</v>
      </c>
      <c r="K317" s="2">
        <v>14300</v>
      </c>
      <c r="L317" s="2">
        <v>13400</v>
      </c>
      <c r="M317" s="2">
        <v>14900</v>
      </c>
      <c r="N317" s="2">
        <v>15200</v>
      </c>
      <c r="O317" s="2">
        <v>15700</v>
      </c>
      <c r="P317" s="2">
        <v>16000</v>
      </c>
      <c r="Q317" s="2">
        <v>17000</v>
      </c>
      <c r="R317" s="1">
        <v>17900</v>
      </c>
      <c r="S317" s="1">
        <v>17100</v>
      </c>
      <c r="T317" s="1">
        <v>17500</v>
      </c>
      <c r="U317" s="1">
        <v>18500</v>
      </c>
      <c r="V317" s="1" t="s">
        <v>22</v>
      </c>
      <c r="W317" s="1">
        <v>27300</v>
      </c>
      <c r="X317" s="1">
        <v>31900</v>
      </c>
      <c r="Y317" s="1">
        <v>35300</v>
      </c>
      <c r="Z317" s="1">
        <v>35100</v>
      </c>
      <c r="AA317" s="1">
        <v>31300</v>
      </c>
      <c r="AB317" s="1">
        <v>29400</v>
      </c>
      <c r="AC317" s="1">
        <v>31900</v>
      </c>
      <c r="AD317" s="1"/>
      <c r="AE317" s="1" t="s">
        <v>9</v>
      </c>
      <c r="AF317" s="1">
        <v>32100</v>
      </c>
      <c r="AG317" s="1">
        <v>35100</v>
      </c>
      <c r="AH317" s="1">
        <v>38600</v>
      </c>
      <c r="AI317" s="1">
        <v>41100</v>
      </c>
      <c r="AJ317" s="1">
        <v>42200</v>
      </c>
      <c r="AK317" s="1">
        <v>43600</v>
      </c>
      <c r="AL317" s="1">
        <v>44400</v>
      </c>
      <c r="AM317" s="1">
        <v>40700</v>
      </c>
      <c r="AN317" s="1">
        <v>47100</v>
      </c>
      <c r="AO317" s="71">
        <v>51400</v>
      </c>
      <c r="AP317" s="71">
        <v>53300</v>
      </c>
      <c r="AQ317" s="71"/>
      <c r="AS317" s="4">
        <f>IFERROR(VLOOKUP(Table3[[#This Row],[Station '#]], $AV$3:$AW$141,2,FALSE),"")</f>
        <v>53300</v>
      </c>
    </row>
    <row r="318" spans="1:45" x14ac:dyDescent="0.3">
      <c r="A318" s="70" t="s">
        <v>431</v>
      </c>
      <c r="B318" s="2" t="s">
        <v>216</v>
      </c>
      <c r="C318" s="1">
        <v>68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>
        <v>29200</v>
      </c>
      <c r="AG318" s="1">
        <v>32200</v>
      </c>
      <c r="AH318" s="1">
        <v>35100</v>
      </c>
      <c r="AI318" s="1">
        <v>37800</v>
      </c>
      <c r="AJ318" s="1">
        <v>39400</v>
      </c>
      <c r="AK318" s="1">
        <v>40300</v>
      </c>
      <c r="AL318" s="1">
        <v>41200</v>
      </c>
      <c r="AM318" s="1">
        <v>38600</v>
      </c>
      <c r="AN318" s="1">
        <v>42600</v>
      </c>
      <c r="AO318" s="71">
        <v>45000</v>
      </c>
      <c r="AP318" s="71">
        <v>52100</v>
      </c>
      <c r="AQ318" s="71"/>
      <c r="AS318" s="4">
        <f>IFERROR(VLOOKUP(Table3[[#This Row],[Station '#]], $AV$3:$AW$141,2,FALSE),"")</f>
        <v>52100</v>
      </c>
    </row>
    <row r="319" spans="1:45" x14ac:dyDescent="0.3">
      <c r="A319" s="70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 t="s">
        <v>7</v>
      </c>
      <c r="T319" s="1" t="s">
        <v>9</v>
      </c>
      <c r="U319" s="1" t="s">
        <v>7</v>
      </c>
      <c r="V319" s="1" t="s">
        <v>9</v>
      </c>
      <c r="W319" s="1"/>
      <c r="X319" s="1"/>
      <c r="Y319" s="1"/>
      <c r="Z319" s="1"/>
      <c r="AA319" s="1"/>
      <c r="AB319" s="1"/>
      <c r="AC319" s="1"/>
      <c r="AD319" s="1"/>
      <c r="AE319" s="1" t="s">
        <v>9</v>
      </c>
      <c r="AF319" s="1" t="s">
        <v>9</v>
      </c>
      <c r="AG319" s="1"/>
      <c r="AH319" s="1"/>
      <c r="AI319" s="1"/>
      <c r="AJ319" s="1"/>
      <c r="AK319" s="1"/>
      <c r="AL319" s="1"/>
      <c r="AM319" s="1"/>
      <c r="AN319" s="1"/>
      <c r="AO319" s="71"/>
      <c r="AP319" s="71" t="s">
        <v>9</v>
      </c>
      <c r="AQ319" s="71"/>
      <c r="AS319" s="4" t="str">
        <f>IFERROR(VLOOKUP(Table3[[#This Row],[Station '#]], $AV$3:$AW$141,2,FALSE),"")</f>
        <v/>
      </c>
    </row>
    <row r="320" spans="1:45" x14ac:dyDescent="0.3">
      <c r="A320" s="70" t="s">
        <v>201</v>
      </c>
      <c r="B320" s="2" t="s">
        <v>32</v>
      </c>
      <c r="C320" s="1">
        <v>309</v>
      </c>
      <c r="D320" s="2"/>
      <c r="E320" s="2"/>
      <c r="F320" s="2"/>
      <c r="G320" s="2"/>
      <c r="H320" s="2"/>
      <c r="I320" s="2">
        <v>6900</v>
      </c>
      <c r="J320" s="2">
        <v>6900</v>
      </c>
      <c r="K320" s="2">
        <v>7600</v>
      </c>
      <c r="L320" s="2">
        <v>7800</v>
      </c>
      <c r="M320" s="2">
        <v>7000</v>
      </c>
      <c r="N320" s="2">
        <v>7400</v>
      </c>
      <c r="O320" s="2">
        <v>7100</v>
      </c>
      <c r="P320" s="2">
        <v>7300</v>
      </c>
      <c r="Q320" s="2">
        <v>8100</v>
      </c>
      <c r="R320" s="1">
        <v>7300</v>
      </c>
      <c r="S320" s="1">
        <v>7300</v>
      </c>
      <c r="T320" s="1">
        <v>6600</v>
      </c>
      <c r="U320" s="1">
        <v>6500</v>
      </c>
      <c r="V320" s="1">
        <v>6600</v>
      </c>
      <c r="W320" s="1">
        <v>8200</v>
      </c>
      <c r="X320" s="1">
        <v>7200</v>
      </c>
      <c r="Y320" s="1">
        <v>6900</v>
      </c>
      <c r="Z320" s="1">
        <v>6600</v>
      </c>
      <c r="AA320" s="1">
        <v>5600</v>
      </c>
      <c r="AB320" s="1">
        <v>5200</v>
      </c>
      <c r="AC320" s="1"/>
      <c r="AD320" s="1">
        <v>5900</v>
      </c>
      <c r="AE320" s="1" t="s">
        <v>9</v>
      </c>
      <c r="AF320" s="1">
        <v>5500</v>
      </c>
      <c r="AG320" s="1"/>
      <c r="AH320" s="1">
        <v>5900</v>
      </c>
      <c r="AI320" s="1"/>
      <c r="AJ320" s="1">
        <v>6500</v>
      </c>
      <c r="AK320" s="1"/>
      <c r="AL320" s="76"/>
      <c r="AM320" s="1"/>
      <c r="AN320" s="1"/>
      <c r="AO320" s="71"/>
      <c r="AP320" s="71">
        <v>6000</v>
      </c>
      <c r="AQ320" s="71"/>
      <c r="AS320" s="4">
        <f>IFERROR(VLOOKUP(Table3[[#This Row],[Station '#]], $AV$3:$AW$141,2,FALSE),"")</f>
        <v>6000</v>
      </c>
    </row>
    <row r="321" spans="1:45" x14ac:dyDescent="0.3">
      <c r="A321" s="70"/>
      <c r="B321" s="2"/>
      <c r="C321" s="1"/>
      <c r="D321" s="2"/>
      <c r="E321" s="2"/>
      <c r="F321" s="2"/>
      <c r="G321" s="2"/>
      <c r="H321" s="2"/>
      <c r="I321" s="2" t="s">
        <v>9</v>
      </c>
      <c r="J321" s="2" t="s">
        <v>9</v>
      </c>
      <c r="K321" s="2" t="s">
        <v>9</v>
      </c>
      <c r="L321" s="2"/>
      <c r="M321" s="2"/>
      <c r="N321" s="2"/>
      <c r="O321" s="2"/>
      <c r="P321" s="2"/>
      <c r="Q321" s="2"/>
      <c r="R321" s="1"/>
      <c r="S321" s="1" t="s">
        <v>7</v>
      </c>
      <c r="T321" s="1" t="s">
        <v>9</v>
      </c>
      <c r="U321" s="1" t="s">
        <v>7</v>
      </c>
      <c r="V321" s="1" t="s">
        <v>9</v>
      </c>
      <c r="W321" s="1"/>
      <c r="X321" s="1"/>
      <c r="Y321" s="1"/>
      <c r="Z321" s="1"/>
      <c r="AA321" s="1"/>
      <c r="AB321" s="1"/>
      <c r="AC321" s="1"/>
      <c r="AD321" s="1"/>
      <c r="AE321" s="1" t="s">
        <v>9</v>
      </c>
      <c r="AF321" s="1" t="s">
        <v>9</v>
      </c>
      <c r="AG321" s="1"/>
      <c r="AH321" s="1"/>
      <c r="AI321" s="1"/>
      <c r="AJ321" s="1"/>
      <c r="AK321" s="1"/>
      <c r="AL321" s="1"/>
      <c r="AM321" s="1"/>
      <c r="AN321" s="1"/>
      <c r="AO321" s="71"/>
      <c r="AP321" s="71" t="s">
        <v>9</v>
      </c>
      <c r="AQ321" s="71"/>
      <c r="AS321" s="4" t="str">
        <f>IFERROR(VLOOKUP(Table3[[#This Row],[Station '#]], $AV$3:$AW$141,2,FALSE),"")</f>
        <v/>
      </c>
    </row>
    <row r="322" spans="1:45" x14ac:dyDescent="0.3">
      <c r="A322" s="70" t="s">
        <v>202</v>
      </c>
      <c r="B322" s="2" t="s">
        <v>203</v>
      </c>
      <c r="C322" s="1">
        <v>310</v>
      </c>
      <c r="D322" s="2">
        <v>11100</v>
      </c>
      <c r="E322" s="2">
        <v>10400</v>
      </c>
      <c r="F322" s="2">
        <v>10500</v>
      </c>
      <c r="G322" s="2">
        <v>11100</v>
      </c>
      <c r="H322" s="2">
        <v>13100</v>
      </c>
      <c r="I322" s="2">
        <v>13500</v>
      </c>
      <c r="J322" s="2">
        <v>14500</v>
      </c>
      <c r="K322" s="2">
        <v>15900</v>
      </c>
      <c r="L322" s="2">
        <v>15500</v>
      </c>
      <c r="M322" s="2">
        <v>17200</v>
      </c>
      <c r="N322" s="2">
        <v>17700</v>
      </c>
      <c r="O322" s="2">
        <v>18200</v>
      </c>
      <c r="P322" s="2">
        <v>16900</v>
      </c>
      <c r="Q322" s="2">
        <v>15500</v>
      </c>
      <c r="R322" s="1">
        <v>22100</v>
      </c>
      <c r="S322" s="1">
        <v>23600</v>
      </c>
      <c r="T322" s="1">
        <v>21800</v>
      </c>
      <c r="U322" s="1">
        <v>25900</v>
      </c>
      <c r="V322" s="1">
        <v>26300</v>
      </c>
      <c r="W322" s="1">
        <v>33000</v>
      </c>
      <c r="X322" s="1">
        <v>40200</v>
      </c>
      <c r="Y322" s="1">
        <v>41200</v>
      </c>
      <c r="Z322" s="1">
        <v>44900</v>
      </c>
      <c r="AA322" s="1">
        <v>32500</v>
      </c>
      <c r="AB322" s="1">
        <v>46500</v>
      </c>
      <c r="AC322" s="1">
        <v>38300</v>
      </c>
      <c r="AD322" s="1"/>
      <c r="AE322" s="1" t="s">
        <v>9</v>
      </c>
      <c r="AF322" s="1">
        <v>38100</v>
      </c>
      <c r="AG322" s="1">
        <v>42800</v>
      </c>
      <c r="AH322" s="1"/>
      <c r="AI322" s="1">
        <v>49500</v>
      </c>
      <c r="AJ322" s="1"/>
      <c r="AK322" s="1">
        <v>44800</v>
      </c>
      <c r="AL322" s="1"/>
      <c r="AM322" s="1"/>
      <c r="AN322" s="1"/>
      <c r="AO322" s="71">
        <v>51600</v>
      </c>
      <c r="AP322" s="71" t="s">
        <v>9</v>
      </c>
      <c r="AQ322" s="71"/>
      <c r="AS322" s="4" t="str">
        <f>IFERROR(VLOOKUP(Table3[[#This Row],[Station '#]], $AV$3:$AW$141,2,FALSE),"")</f>
        <v/>
      </c>
    </row>
    <row r="323" spans="1:45" x14ac:dyDescent="0.3">
      <c r="A323" s="70" t="s">
        <v>202</v>
      </c>
      <c r="B323" s="2" t="s">
        <v>204</v>
      </c>
      <c r="C323" s="1">
        <v>22</v>
      </c>
      <c r="D323" s="2"/>
      <c r="E323" s="2"/>
      <c r="F323" s="2"/>
      <c r="G323" s="2"/>
      <c r="H323" s="2"/>
      <c r="I323" s="2">
        <v>11600</v>
      </c>
      <c r="J323" s="2">
        <v>13000</v>
      </c>
      <c r="K323" s="2">
        <v>13400</v>
      </c>
      <c r="L323" s="2">
        <v>13000</v>
      </c>
      <c r="M323" s="2">
        <v>15100</v>
      </c>
      <c r="N323" s="2">
        <v>15400</v>
      </c>
      <c r="O323" s="2">
        <v>16400</v>
      </c>
      <c r="P323" s="2">
        <v>15500</v>
      </c>
      <c r="Q323" s="2">
        <v>14000</v>
      </c>
      <c r="R323" s="1">
        <v>20100</v>
      </c>
      <c r="S323" s="1">
        <v>20900</v>
      </c>
      <c r="T323" s="1">
        <v>21400</v>
      </c>
      <c r="U323" s="1">
        <v>21900</v>
      </c>
      <c r="V323" s="1">
        <v>20600</v>
      </c>
      <c r="W323" s="1">
        <v>23300</v>
      </c>
      <c r="X323" s="1">
        <v>26800</v>
      </c>
      <c r="Y323" s="1">
        <v>23500</v>
      </c>
      <c r="Z323" s="1">
        <v>21800</v>
      </c>
      <c r="AA323" s="1">
        <v>21300</v>
      </c>
      <c r="AB323" s="1">
        <v>28600</v>
      </c>
      <c r="AC323" s="1">
        <v>28600</v>
      </c>
      <c r="AD323" s="1">
        <v>28600</v>
      </c>
      <c r="AE323" s="1">
        <v>33800</v>
      </c>
      <c r="AF323" s="1">
        <v>31000</v>
      </c>
      <c r="AG323" s="1">
        <v>33500</v>
      </c>
      <c r="AH323" s="1">
        <v>35300</v>
      </c>
      <c r="AI323" s="1">
        <v>37400</v>
      </c>
      <c r="AJ323" s="1">
        <v>37900</v>
      </c>
      <c r="AK323" s="1">
        <v>41300</v>
      </c>
      <c r="AL323" s="1">
        <v>41000</v>
      </c>
      <c r="AM323" s="1">
        <v>36500</v>
      </c>
      <c r="AN323" s="1">
        <v>39300</v>
      </c>
      <c r="AO323" s="71">
        <v>39700</v>
      </c>
      <c r="AP323" s="71">
        <v>43100</v>
      </c>
      <c r="AQ323" s="71"/>
      <c r="AS323" s="4">
        <f>IFERROR(VLOOKUP(Table3[[#This Row],[Station '#]], $AV$3:$AW$141,2,FALSE),"")</f>
        <v>43100</v>
      </c>
    </row>
    <row r="324" spans="1:45" ht="16.5" hidden="1" customHeight="1" x14ac:dyDescent="0.3">
      <c r="A324" s="70" t="s">
        <v>202</v>
      </c>
      <c r="B324" s="2" t="s">
        <v>418</v>
      </c>
      <c r="C324" s="1">
        <v>302</v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>
        <v>33500</v>
      </c>
      <c r="AD324" s="1"/>
      <c r="AE324" s="1" t="s">
        <v>9</v>
      </c>
      <c r="AF324" s="1" t="s">
        <v>9</v>
      </c>
      <c r="AG324" s="1"/>
      <c r="AH324" s="1"/>
      <c r="AI324" s="1"/>
      <c r="AJ324" s="1"/>
      <c r="AK324" s="1"/>
      <c r="AL324" s="1"/>
      <c r="AM324" s="1"/>
      <c r="AN324" s="1"/>
      <c r="AO324" s="71"/>
      <c r="AP324" s="71" t="s">
        <v>9</v>
      </c>
      <c r="AQ324" s="71"/>
      <c r="AS324" s="4" t="str">
        <f>IFERROR(VLOOKUP(Table3[[#This Row],[Station '#]], $AV$3:$AW$141,2,FALSE),"")</f>
        <v/>
      </c>
    </row>
    <row r="325" spans="1:45" x14ac:dyDescent="0.3">
      <c r="A325" s="70" t="s">
        <v>202</v>
      </c>
      <c r="B325" s="2" t="s">
        <v>205</v>
      </c>
      <c r="C325" s="1">
        <v>312</v>
      </c>
      <c r="D325" s="2"/>
      <c r="E325" s="2"/>
      <c r="F325" s="2"/>
      <c r="G325" s="2"/>
      <c r="H325" s="2"/>
      <c r="I325" s="2">
        <v>16300</v>
      </c>
      <c r="J325" s="2">
        <v>16600</v>
      </c>
      <c r="K325" s="2">
        <v>17700</v>
      </c>
      <c r="L325" s="2">
        <v>19200</v>
      </c>
      <c r="M325" s="2">
        <v>15800</v>
      </c>
      <c r="N325" s="2">
        <v>18600</v>
      </c>
      <c r="O325" s="2">
        <v>19500</v>
      </c>
      <c r="P325" s="2">
        <v>17800</v>
      </c>
      <c r="Q325" s="2">
        <v>14500</v>
      </c>
      <c r="R325" s="1">
        <v>21500</v>
      </c>
      <c r="S325" s="1">
        <v>22900</v>
      </c>
      <c r="T325" s="1">
        <v>23700</v>
      </c>
      <c r="U325" s="1">
        <v>25600</v>
      </c>
      <c r="V325" s="1">
        <v>25800</v>
      </c>
      <c r="W325" s="1">
        <v>30600</v>
      </c>
      <c r="X325" s="1">
        <v>38500</v>
      </c>
      <c r="Y325" s="1">
        <v>36600</v>
      </c>
      <c r="Z325" s="1">
        <v>37300</v>
      </c>
      <c r="AA325" s="1">
        <v>28100</v>
      </c>
      <c r="AB325" s="1">
        <v>30700</v>
      </c>
      <c r="AC325" s="1">
        <v>32600</v>
      </c>
      <c r="AD325" s="1">
        <v>32300</v>
      </c>
      <c r="AE325" s="1" t="s">
        <v>9</v>
      </c>
      <c r="AF325" s="1">
        <v>29500</v>
      </c>
      <c r="AG325" s="1"/>
      <c r="AH325" s="1">
        <v>33100</v>
      </c>
      <c r="AI325" s="1"/>
      <c r="AJ325" s="1">
        <v>32600</v>
      </c>
      <c r="AK325" s="1"/>
      <c r="AL325" s="1">
        <v>43300</v>
      </c>
      <c r="AM325" s="1"/>
      <c r="AN325" s="1">
        <v>45000</v>
      </c>
      <c r="AO325" s="71"/>
      <c r="AP325" s="71">
        <v>41100</v>
      </c>
      <c r="AQ325" s="71"/>
      <c r="AS325" s="4">
        <f>IFERROR(VLOOKUP(Table3[[#This Row],[Station '#]], $AV$3:$AW$141,2,FALSE),"")</f>
        <v>41100</v>
      </c>
    </row>
    <row r="326" spans="1:45" x14ac:dyDescent="0.3">
      <c r="A326" s="70" t="s">
        <v>202</v>
      </c>
      <c r="B326" s="2" t="s">
        <v>206</v>
      </c>
      <c r="C326" s="1">
        <v>311</v>
      </c>
      <c r="D326" s="2"/>
      <c r="E326" s="2"/>
      <c r="F326" s="2"/>
      <c r="G326" s="2"/>
      <c r="H326" s="2"/>
      <c r="I326" s="2">
        <v>7200</v>
      </c>
      <c r="J326" s="2">
        <v>7800</v>
      </c>
      <c r="K326" s="2">
        <v>7800</v>
      </c>
      <c r="L326" s="2">
        <v>7600</v>
      </c>
      <c r="M326" s="2">
        <v>7700</v>
      </c>
      <c r="N326" s="2">
        <v>7400</v>
      </c>
      <c r="O326" s="2">
        <v>8500</v>
      </c>
      <c r="P326" s="2">
        <v>7100</v>
      </c>
      <c r="Q326" s="2">
        <v>6300</v>
      </c>
      <c r="R326" s="1">
        <v>8800</v>
      </c>
      <c r="S326" s="1">
        <v>8900</v>
      </c>
      <c r="T326" s="1">
        <v>9200</v>
      </c>
      <c r="U326" s="1">
        <v>9400</v>
      </c>
      <c r="V326" s="1">
        <v>10000</v>
      </c>
      <c r="W326" s="1">
        <v>11100</v>
      </c>
      <c r="X326" s="1">
        <v>11700</v>
      </c>
      <c r="Y326" s="1">
        <v>13000</v>
      </c>
      <c r="Z326" s="1">
        <v>12400</v>
      </c>
      <c r="AA326" s="1">
        <v>19400</v>
      </c>
      <c r="AB326" s="1">
        <v>10000</v>
      </c>
      <c r="AC326" s="1">
        <v>10300</v>
      </c>
      <c r="AD326" s="1">
        <v>10500</v>
      </c>
      <c r="AE326" s="1">
        <v>11800</v>
      </c>
      <c r="AF326" s="1">
        <v>10400</v>
      </c>
      <c r="AG326" s="1">
        <v>10900</v>
      </c>
      <c r="AH326" s="1">
        <v>12100</v>
      </c>
      <c r="AI326" s="1">
        <v>12600</v>
      </c>
      <c r="AJ326" s="1">
        <v>12600</v>
      </c>
      <c r="AK326" s="1">
        <v>12800</v>
      </c>
      <c r="AL326" s="76"/>
      <c r="AM326" s="1">
        <v>19300</v>
      </c>
      <c r="AN326" s="1"/>
      <c r="AO326" s="71"/>
      <c r="AP326" s="71" t="s">
        <v>9</v>
      </c>
      <c r="AQ326" s="71"/>
      <c r="AS326" s="4" t="str">
        <f>IFERROR(VLOOKUP(Table3[[#This Row],[Station '#]], $AV$3:$AW$141,2,FALSE),"")</f>
        <v/>
      </c>
    </row>
    <row r="327" spans="1:45" x14ac:dyDescent="0.3">
      <c r="A327" s="70"/>
      <c r="B327" s="2"/>
      <c r="C327" s="1"/>
      <c r="D327" s="2"/>
      <c r="E327" s="2"/>
      <c r="F327" s="2"/>
      <c r="G327" s="2"/>
      <c r="H327" s="2"/>
      <c r="I327" s="2" t="s">
        <v>9</v>
      </c>
      <c r="J327" s="2" t="s">
        <v>9</v>
      </c>
      <c r="K327" s="2" t="s">
        <v>9</v>
      </c>
      <c r="L327" s="2"/>
      <c r="M327" s="2"/>
      <c r="N327" s="2"/>
      <c r="O327" s="2"/>
      <c r="P327" s="2"/>
      <c r="Q327" s="2"/>
      <c r="R327" s="1"/>
      <c r="S327" s="1" t="s">
        <v>7</v>
      </c>
      <c r="T327" s="1" t="s">
        <v>9</v>
      </c>
      <c r="U327" s="1" t="s">
        <v>7</v>
      </c>
      <c r="V327" s="1" t="s">
        <v>9</v>
      </c>
      <c r="W327" s="1"/>
      <c r="X327" s="1"/>
      <c r="Y327" s="1"/>
      <c r="Z327" s="1"/>
      <c r="AA327" s="1"/>
      <c r="AB327" s="1"/>
      <c r="AC327" s="1"/>
      <c r="AD327" s="1"/>
      <c r="AE327" s="1" t="s">
        <v>9</v>
      </c>
      <c r="AF327" s="1" t="s">
        <v>9</v>
      </c>
      <c r="AG327" s="1"/>
      <c r="AH327" s="1"/>
      <c r="AI327" s="1"/>
      <c r="AJ327" s="1"/>
      <c r="AK327" s="1"/>
      <c r="AL327" s="1"/>
      <c r="AM327" s="1"/>
      <c r="AN327" s="1"/>
      <c r="AO327" s="71"/>
      <c r="AP327" s="71" t="s">
        <v>9</v>
      </c>
      <c r="AQ327" s="71"/>
      <c r="AS327" s="4" t="str">
        <f>IFERROR(VLOOKUP(Table3[[#This Row],[Station '#]], $AV$3:$AW$141,2,FALSE),"")</f>
        <v/>
      </c>
    </row>
    <row r="328" spans="1:45" x14ac:dyDescent="0.3">
      <c r="A328" s="70" t="s">
        <v>207</v>
      </c>
      <c r="B328" s="2" t="s">
        <v>36</v>
      </c>
      <c r="C328" s="1">
        <v>313</v>
      </c>
      <c r="D328" s="2"/>
      <c r="E328" s="2"/>
      <c r="F328" s="2"/>
      <c r="G328" s="2"/>
      <c r="H328" s="2"/>
      <c r="I328" s="2">
        <v>4800</v>
      </c>
      <c r="J328" s="2">
        <v>6000</v>
      </c>
      <c r="K328" s="2">
        <v>6400</v>
      </c>
      <c r="L328" s="2">
        <v>5800</v>
      </c>
      <c r="M328" s="2">
        <v>4500</v>
      </c>
      <c r="N328" s="2">
        <v>6100</v>
      </c>
      <c r="O328" s="2">
        <v>6700</v>
      </c>
      <c r="P328" s="2">
        <v>6300</v>
      </c>
      <c r="Q328" s="2">
        <v>6400</v>
      </c>
      <c r="R328" s="1">
        <v>7800</v>
      </c>
      <c r="S328" s="1">
        <v>7200</v>
      </c>
      <c r="T328" s="1">
        <v>7200</v>
      </c>
      <c r="U328" s="1">
        <v>6900</v>
      </c>
      <c r="V328" s="1">
        <v>6700</v>
      </c>
      <c r="W328" s="1">
        <v>6200</v>
      </c>
      <c r="X328" s="1"/>
      <c r="Y328" s="1">
        <v>5900</v>
      </c>
      <c r="Z328" s="1">
        <v>6400</v>
      </c>
      <c r="AA328" s="1">
        <v>7000</v>
      </c>
      <c r="AB328" s="1">
        <v>6500</v>
      </c>
      <c r="AC328" s="1">
        <v>6400</v>
      </c>
      <c r="AD328" s="1"/>
      <c r="AE328" s="1" t="s">
        <v>9</v>
      </c>
      <c r="AF328" s="1" t="s">
        <v>9</v>
      </c>
      <c r="AG328" s="1"/>
      <c r="AH328" s="1">
        <v>10400</v>
      </c>
      <c r="AI328" s="1"/>
      <c r="AJ328" s="1"/>
      <c r="AK328" s="1"/>
      <c r="AL328" s="1"/>
      <c r="AM328" s="1"/>
      <c r="AN328" s="1"/>
      <c r="AO328" s="71"/>
      <c r="AP328" s="71" t="s">
        <v>9</v>
      </c>
      <c r="AQ328" s="71"/>
      <c r="AS328" s="4" t="str">
        <f>IFERROR(VLOOKUP(Table3[[#This Row],[Station '#]], $AV$3:$AW$141,2,FALSE),"")</f>
        <v/>
      </c>
    </row>
    <row r="329" spans="1:45" ht="16.5" customHeight="1" x14ac:dyDescent="0.3">
      <c r="A329" s="70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 t="s">
        <v>7</v>
      </c>
      <c r="T329" s="1" t="s">
        <v>9</v>
      </c>
      <c r="U329" s="1" t="s">
        <v>7</v>
      </c>
      <c r="V329" s="1" t="s">
        <v>9</v>
      </c>
      <c r="W329" s="1"/>
      <c r="X329" s="1"/>
      <c r="Y329" s="1"/>
      <c r="Z329" s="1"/>
      <c r="AA329" s="1"/>
      <c r="AB329" s="1"/>
      <c r="AC329" s="1"/>
      <c r="AD329" s="1"/>
      <c r="AE329" s="1" t="s">
        <v>9</v>
      </c>
      <c r="AF329" s="1" t="s">
        <v>9</v>
      </c>
      <c r="AG329" s="1"/>
      <c r="AH329" s="1"/>
      <c r="AI329" s="1"/>
      <c r="AJ329" s="1"/>
      <c r="AK329" s="1"/>
      <c r="AL329" s="1"/>
      <c r="AM329" s="1"/>
      <c r="AN329" s="1"/>
      <c r="AO329" s="71"/>
      <c r="AP329" s="71" t="s">
        <v>9</v>
      </c>
      <c r="AQ329" s="71"/>
      <c r="AS329" s="4" t="str">
        <f>IFERROR(VLOOKUP(Table3[[#This Row],[Station '#]], $AV$3:$AW$141,2,FALSE),"")</f>
        <v/>
      </c>
    </row>
    <row r="330" spans="1:45" ht="15.75" hidden="1" customHeight="1" x14ac:dyDescent="0.3">
      <c r="A330" s="70" t="s">
        <v>208</v>
      </c>
      <c r="B330" s="2" t="s">
        <v>209</v>
      </c>
      <c r="C330" s="1">
        <v>314</v>
      </c>
      <c r="D330" s="2"/>
      <c r="E330" s="2"/>
      <c r="F330" s="2"/>
      <c r="G330" s="2"/>
      <c r="H330" s="2"/>
      <c r="I330" s="2">
        <v>14800</v>
      </c>
      <c r="J330" s="2">
        <v>13700</v>
      </c>
      <c r="K330" s="2">
        <v>13100</v>
      </c>
      <c r="L330" s="2">
        <v>11900</v>
      </c>
      <c r="M330" s="2">
        <v>11900</v>
      </c>
      <c r="N330" s="2">
        <v>12700</v>
      </c>
      <c r="O330" s="2">
        <v>13500</v>
      </c>
      <c r="P330" s="2">
        <v>13500</v>
      </c>
      <c r="Q330" s="2">
        <v>10500</v>
      </c>
      <c r="R330" s="1">
        <v>13500</v>
      </c>
      <c r="S330" s="1">
        <v>13200</v>
      </c>
      <c r="T330" s="1">
        <v>13800</v>
      </c>
      <c r="U330" s="1">
        <v>15600</v>
      </c>
      <c r="V330" s="1">
        <v>15100</v>
      </c>
      <c r="W330" s="1">
        <v>17000</v>
      </c>
      <c r="X330" s="1">
        <v>18800</v>
      </c>
      <c r="Y330" s="1">
        <v>19900</v>
      </c>
      <c r="Z330" s="1">
        <v>19300</v>
      </c>
      <c r="AA330" s="1">
        <v>16900</v>
      </c>
      <c r="AB330" s="1">
        <v>16200</v>
      </c>
      <c r="AC330" s="1">
        <v>16700</v>
      </c>
      <c r="AD330" s="1">
        <v>16500</v>
      </c>
      <c r="AE330" s="1" t="s">
        <v>9</v>
      </c>
      <c r="AF330" s="1" t="s">
        <v>9</v>
      </c>
      <c r="AG330" s="1"/>
      <c r="AH330" s="1"/>
      <c r="AI330" s="1"/>
      <c r="AJ330" s="1"/>
      <c r="AK330" s="1"/>
      <c r="AL330" s="1"/>
      <c r="AM330" s="1"/>
      <c r="AN330" s="1"/>
      <c r="AO330" s="71"/>
      <c r="AP330" s="71" t="s">
        <v>9</v>
      </c>
      <c r="AQ330" s="71"/>
      <c r="AS330" s="4" t="str">
        <f>IFERROR(VLOOKUP(Table3[[#This Row],[Station '#]], $AV$3:$AW$141,2,FALSE),"")</f>
        <v/>
      </c>
    </row>
    <row r="331" spans="1:45" ht="16.5" hidden="1" customHeight="1" x14ac:dyDescent="0.3">
      <c r="A331" s="70"/>
      <c r="B331" s="2"/>
      <c r="C331" s="1"/>
      <c r="D331" s="2"/>
      <c r="E331" s="2"/>
      <c r="F331" s="2"/>
      <c r="G331" s="2"/>
      <c r="H331" s="2"/>
      <c r="I331" s="2" t="s">
        <v>9</v>
      </c>
      <c r="J331" s="2" t="s">
        <v>9</v>
      </c>
      <c r="K331" s="2" t="s">
        <v>9</v>
      </c>
      <c r="L331" s="2"/>
      <c r="M331" s="2"/>
      <c r="N331" s="2"/>
      <c r="O331" s="2"/>
      <c r="P331" s="2"/>
      <c r="Q331" s="2"/>
      <c r="R331" s="1"/>
      <c r="S331" s="1" t="s">
        <v>7</v>
      </c>
      <c r="T331" s="1" t="s">
        <v>9</v>
      </c>
      <c r="U331" s="1" t="s">
        <v>7</v>
      </c>
      <c r="V331" s="1" t="s">
        <v>9</v>
      </c>
      <c r="W331" s="1"/>
      <c r="X331" s="1"/>
      <c r="Y331" s="1"/>
      <c r="Z331" s="1"/>
      <c r="AA331" s="1"/>
      <c r="AB331" s="1"/>
      <c r="AC331" s="1"/>
      <c r="AD331" s="1"/>
      <c r="AE331" s="1" t="s">
        <v>9</v>
      </c>
      <c r="AF331" s="1" t="s">
        <v>9</v>
      </c>
      <c r="AG331" s="1"/>
      <c r="AH331" s="1"/>
      <c r="AI331" s="1"/>
      <c r="AJ331" s="1"/>
      <c r="AK331" s="1"/>
      <c r="AL331" s="1"/>
      <c r="AM331" s="1"/>
      <c r="AN331" s="1"/>
      <c r="AO331" s="71"/>
      <c r="AP331" s="71" t="s">
        <v>9</v>
      </c>
      <c r="AQ331" s="71"/>
      <c r="AS331" s="4" t="str">
        <f>IFERROR(VLOOKUP(Table3[[#This Row],[Station '#]], $AV$3:$AW$141,2,FALSE),"")</f>
        <v/>
      </c>
    </row>
    <row r="332" spans="1:45" ht="15.75" hidden="1" customHeight="1" x14ac:dyDescent="0.3">
      <c r="A332" s="70" t="s">
        <v>210</v>
      </c>
      <c r="B332" s="2" t="s">
        <v>211</v>
      </c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>
        <v>1600</v>
      </c>
      <c r="Q332" s="2">
        <v>2100</v>
      </c>
      <c r="R332" s="1">
        <v>1500</v>
      </c>
      <c r="S332" s="1" t="s">
        <v>7</v>
      </c>
      <c r="T332" s="1">
        <v>2900</v>
      </c>
      <c r="U332" s="1">
        <v>2900</v>
      </c>
      <c r="V332" s="1">
        <v>3200</v>
      </c>
      <c r="W332" s="1"/>
      <c r="X332" s="1"/>
      <c r="Y332" s="1"/>
      <c r="Z332" s="1"/>
      <c r="AA332" s="1"/>
      <c r="AB332" s="1"/>
      <c r="AC332" s="1"/>
      <c r="AD332" s="1"/>
      <c r="AE332" s="1" t="s">
        <v>9</v>
      </c>
      <c r="AF332" s="1" t="s">
        <v>9</v>
      </c>
      <c r="AG332" s="1"/>
      <c r="AH332" s="1"/>
      <c r="AI332" s="1"/>
      <c r="AJ332" s="1"/>
      <c r="AK332" s="1"/>
      <c r="AL332" s="1"/>
      <c r="AM332" s="1"/>
      <c r="AN332" s="1"/>
      <c r="AO332" s="71"/>
      <c r="AP332" s="71" t="s">
        <v>9</v>
      </c>
      <c r="AQ332" s="71"/>
      <c r="AS332" s="4" t="str">
        <f>IFERROR(VLOOKUP(Table3[[#This Row],[Station '#]], $AV$3:$AW$141,2,FALSE),"")</f>
        <v/>
      </c>
    </row>
    <row r="333" spans="1:45" ht="16.5" hidden="1" customHeight="1" x14ac:dyDescent="0.3">
      <c r="A333" s="70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 t="s">
        <v>7</v>
      </c>
      <c r="T333" s="1" t="s">
        <v>9</v>
      </c>
      <c r="U333" s="1" t="s">
        <v>7</v>
      </c>
      <c r="V333" s="1" t="s">
        <v>9</v>
      </c>
      <c r="W333" s="1"/>
      <c r="X333" s="1"/>
      <c r="Y333" s="1"/>
      <c r="Z333" s="1"/>
      <c r="AA333" s="1"/>
      <c r="AB333" s="1"/>
      <c r="AC333" s="1"/>
      <c r="AD333" s="1"/>
      <c r="AE333" s="1" t="s">
        <v>9</v>
      </c>
      <c r="AF333" s="1" t="s">
        <v>9</v>
      </c>
      <c r="AG333" s="1"/>
      <c r="AH333" s="1"/>
      <c r="AI333" s="1"/>
      <c r="AJ333" s="1"/>
      <c r="AK333" s="1"/>
      <c r="AL333" s="1"/>
      <c r="AM333" s="1"/>
      <c r="AN333" s="1"/>
      <c r="AO333" s="71"/>
      <c r="AP333" s="71" t="s">
        <v>9</v>
      </c>
      <c r="AQ333" s="71"/>
      <c r="AS333" s="4" t="str">
        <f>IFERROR(VLOOKUP(Table3[[#This Row],[Station '#]], $AV$3:$AW$141,2,FALSE),"")</f>
        <v/>
      </c>
    </row>
    <row r="334" spans="1:45" ht="16.5" hidden="1" customHeight="1" x14ac:dyDescent="0.3">
      <c r="A334" s="70" t="s">
        <v>212</v>
      </c>
      <c r="B334" s="2" t="s">
        <v>48</v>
      </c>
      <c r="C334" s="1">
        <v>615</v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>
        <v>1200</v>
      </c>
      <c r="T334" s="1">
        <v>1300</v>
      </c>
      <c r="U334" s="1">
        <v>1200</v>
      </c>
      <c r="V334" s="1">
        <v>1400</v>
      </c>
      <c r="W334" s="1">
        <v>1500</v>
      </c>
      <c r="X334" s="1"/>
      <c r="Y334" s="1">
        <v>1200</v>
      </c>
      <c r="Z334" s="1">
        <v>1300</v>
      </c>
      <c r="AA334" s="1">
        <v>1100</v>
      </c>
      <c r="AB334" s="1">
        <v>1000</v>
      </c>
      <c r="AC334" s="1"/>
      <c r="AD334" s="1"/>
      <c r="AE334" s="1" t="s">
        <v>9</v>
      </c>
      <c r="AF334" s="1" t="s">
        <v>9</v>
      </c>
      <c r="AG334" s="1"/>
      <c r="AH334" s="1"/>
      <c r="AI334" s="1"/>
      <c r="AJ334" s="1"/>
      <c r="AK334" s="1"/>
      <c r="AL334" s="1"/>
      <c r="AM334" s="1"/>
      <c r="AN334" s="1"/>
      <c r="AO334" s="71"/>
      <c r="AP334" s="71" t="s">
        <v>9</v>
      </c>
      <c r="AQ334" s="71"/>
      <c r="AS334" s="4" t="str">
        <f>IFERROR(VLOOKUP(Table3[[#This Row],[Station '#]], $AV$3:$AW$141,2,FALSE),"")</f>
        <v/>
      </c>
    </row>
    <row r="335" spans="1:45" hidden="1" x14ac:dyDescent="0.3">
      <c r="A335" s="70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 t="s">
        <v>7</v>
      </c>
      <c r="T335" s="1" t="s">
        <v>9</v>
      </c>
      <c r="U335" s="1" t="s">
        <v>7</v>
      </c>
      <c r="V335" s="1" t="s">
        <v>9</v>
      </c>
      <c r="W335" s="1"/>
      <c r="X335" s="1"/>
      <c r="Y335" s="1"/>
      <c r="Z335" s="1"/>
      <c r="AA335" s="1"/>
      <c r="AB335" s="1"/>
      <c r="AC335" s="1"/>
      <c r="AD335" s="1"/>
      <c r="AE335" s="1" t="s">
        <v>9</v>
      </c>
      <c r="AF335" s="1" t="s">
        <v>9</v>
      </c>
      <c r="AG335" s="1"/>
      <c r="AH335" s="1"/>
      <c r="AI335" s="1"/>
      <c r="AJ335" s="1"/>
      <c r="AK335" s="1"/>
      <c r="AL335" s="1"/>
      <c r="AM335" s="1"/>
      <c r="AN335" s="1"/>
      <c r="AO335" s="71"/>
      <c r="AP335" s="71" t="s">
        <v>9</v>
      </c>
      <c r="AQ335" s="71"/>
      <c r="AS335" s="4" t="str">
        <f>IFERROR(VLOOKUP(Table3[[#This Row],[Station '#]], $AV$3:$AW$141,2,FALSE),"")</f>
        <v/>
      </c>
    </row>
    <row r="336" spans="1:45" x14ac:dyDescent="0.3">
      <c r="A336" s="70" t="s">
        <v>213</v>
      </c>
      <c r="B336" s="2" t="s">
        <v>48</v>
      </c>
      <c r="C336" s="1">
        <v>316</v>
      </c>
      <c r="D336" s="2"/>
      <c r="E336" s="2"/>
      <c r="F336" s="2"/>
      <c r="G336" s="2"/>
      <c r="H336" s="2"/>
      <c r="I336" s="2">
        <v>6900</v>
      </c>
      <c r="J336" s="2">
        <v>7000</v>
      </c>
      <c r="K336" s="2">
        <v>8000</v>
      </c>
      <c r="L336" s="2">
        <v>8900</v>
      </c>
      <c r="M336" s="2">
        <v>8000</v>
      </c>
      <c r="N336" s="2">
        <v>7600</v>
      </c>
      <c r="O336" s="2">
        <v>6700</v>
      </c>
      <c r="P336" s="2">
        <v>6200</v>
      </c>
      <c r="Q336" s="2">
        <v>6100</v>
      </c>
      <c r="R336" s="1">
        <v>5600</v>
      </c>
      <c r="S336" s="1">
        <v>5400</v>
      </c>
      <c r="T336" s="1">
        <v>6000</v>
      </c>
      <c r="U336" s="1">
        <v>5700</v>
      </c>
      <c r="V336" s="1">
        <v>6200</v>
      </c>
      <c r="W336" s="1">
        <v>7300</v>
      </c>
      <c r="X336" s="1">
        <v>7300</v>
      </c>
      <c r="Y336" s="1">
        <v>7000</v>
      </c>
      <c r="Z336" s="1">
        <v>6500</v>
      </c>
      <c r="AA336" s="1">
        <v>6100</v>
      </c>
      <c r="AB336" s="1">
        <v>6900</v>
      </c>
      <c r="AC336" s="1"/>
      <c r="AD336" s="1">
        <v>7400</v>
      </c>
      <c r="AE336" s="1" t="s">
        <v>9</v>
      </c>
      <c r="AF336" s="1">
        <v>6300</v>
      </c>
      <c r="AG336" s="1"/>
      <c r="AH336" s="1">
        <v>7600</v>
      </c>
      <c r="AI336" s="1"/>
      <c r="AJ336" s="1">
        <v>8000</v>
      </c>
      <c r="AK336" s="1"/>
      <c r="AL336" s="1">
        <v>9500</v>
      </c>
      <c r="AM336" s="1"/>
      <c r="AN336" s="1"/>
      <c r="AO336" s="71"/>
      <c r="AP336" s="71">
        <v>12100</v>
      </c>
      <c r="AQ336" s="71"/>
      <c r="AS336" s="4">
        <f>IFERROR(VLOOKUP(Table3[[#This Row],[Station '#]], $AV$3:$AW$141,2,FALSE),"")</f>
        <v>12100</v>
      </c>
    </row>
    <row r="337" spans="1:45" x14ac:dyDescent="0.3">
      <c r="A337" s="70" t="s">
        <v>213</v>
      </c>
      <c r="B337" s="2" t="s">
        <v>214</v>
      </c>
      <c r="C337" s="1">
        <v>315</v>
      </c>
      <c r="D337" s="2"/>
      <c r="E337" s="2"/>
      <c r="F337" s="2"/>
      <c r="G337" s="2"/>
      <c r="H337" s="2"/>
      <c r="I337" s="2">
        <v>5300</v>
      </c>
      <c r="J337" s="2">
        <v>5200</v>
      </c>
      <c r="K337" s="2">
        <v>5700</v>
      </c>
      <c r="L337" s="2">
        <v>5700</v>
      </c>
      <c r="M337" s="2">
        <v>5500</v>
      </c>
      <c r="N337" s="2">
        <v>5500</v>
      </c>
      <c r="O337" s="2">
        <v>5200</v>
      </c>
      <c r="P337" s="2">
        <v>5200</v>
      </c>
      <c r="Q337" s="2">
        <v>5200</v>
      </c>
      <c r="R337" s="1">
        <v>5200</v>
      </c>
      <c r="S337" s="1">
        <v>5600</v>
      </c>
      <c r="T337" s="1">
        <v>5500</v>
      </c>
      <c r="U337" s="1">
        <v>5500</v>
      </c>
      <c r="V337" s="1">
        <v>6000</v>
      </c>
      <c r="W337" s="1">
        <v>7000</v>
      </c>
      <c r="X337" s="1">
        <v>6500</v>
      </c>
      <c r="Y337" s="1">
        <v>6800</v>
      </c>
      <c r="Z337" s="1">
        <v>5700</v>
      </c>
      <c r="AA337" s="1">
        <v>5300</v>
      </c>
      <c r="AB337" s="1">
        <v>4400</v>
      </c>
      <c r="AC337" s="1"/>
      <c r="AD337" s="1">
        <v>6200</v>
      </c>
      <c r="AE337" s="1" t="s">
        <v>9</v>
      </c>
      <c r="AF337" s="1">
        <v>5100</v>
      </c>
      <c r="AG337" s="1"/>
      <c r="AH337" s="1">
        <v>6900</v>
      </c>
      <c r="AI337" s="1"/>
      <c r="AJ337" s="1">
        <v>7400</v>
      </c>
      <c r="AK337" s="1"/>
      <c r="AL337" s="76"/>
      <c r="AM337" s="1"/>
      <c r="AN337" s="1"/>
      <c r="AO337" s="71"/>
      <c r="AP337" s="71">
        <v>10100</v>
      </c>
      <c r="AQ337" s="71"/>
      <c r="AS337" s="4">
        <f>IFERROR(VLOOKUP(Table3[[#This Row],[Station '#]], $AV$3:$AW$141,2,FALSE),"")</f>
        <v>10100</v>
      </c>
    </row>
    <row r="338" spans="1:45" x14ac:dyDescent="0.3">
      <c r="A338" s="70"/>
      <c r="B338" s="2"/>
      <c r="C338" s="1"/>
      <c r="D338" s="2"/>
      <c r="E338" s="2"/>
      <c r="F338" s="2"/>
      <c r="G338" s="2"/>
      <c r="H338" s="2"/>
      <c r="I338" s="2" t="s">
        <v>9</v>
      </c>
      <c r="J338" s="2" t="s">
        <v>9</v>
      </c>
      <c r="K338" s="2" t="s">
        <v>9</v>
      </c>
      <c r="L338" s="2"/>
      <c r="M338" s="2"/>
      <c r="N338" s="2"/>
      <c r="O338" s="2"/>
      <c r="P338" s="2"/>
      <c r="Q338" s="2"/>
      <c r="R338" s="1"/>
      <c r="S338" s="1" t="s">
        <v>7</v>
      </c>
      <c r="T338" s="1" t="s">
        <v>9</v>
      </c>
      <c r="U338" s="1" t="s">
        <v>7</v>
      </c>
      <c r="V338" s="1" t="s">
        <v>9</v>
      </c>
      <c r="W338" s="1"/>
      <c r="X338" s="1"/>
      <c r="Y338" s="1"/>
      <c r="Z338" s="1"/>
      <c r="AA338" s="1"/>
      <c r="AB338" s="1"/>
      <c r="AC338" s="1"/>
      <c r="AD338" s="1"/>
      <c r="AE338" s="1" t="s">
        <v>9</v>
      </c>
      <c r="AF338" s="1" t="s">
        <v>9</v>
      </c>
      <c r="AG338" s="1"/>
      <c r="AH338" s="1"/>
      <c r="AI338" s="1"/>
      <c r="AJ338" s="1"/>
      <c r="AK338" s="1"/>
      <c r="AL338" s="1"/>
      <c r="AM338" s="1"/>
      <c r="AN338" s="1"/>
      <c r="AO338" s="71"/>
      <c r="AP338" s="71" t="s">
        <v>9</v>
      </c>
      <c r="AQ338" s="71"/>
      <c r="AS338" s="4" t="str">
        <f>IFERROR(VLOOKUP(Table3[[#This Row],[Station '#]], $AV$3:$AW$141,2,FALSE),"")</f>
        <v/>
      </c>
    </row>
    <row r="339" spans="1:45" x14ac:dyDescent="0.3">
      <c r="A339" s="70" t="s">
        <v>215</v>
      </c>
      <c r="B339" s="2" t="s">
        <v>18</v>
      </c>
      <c r="C339" s="1">
        <v>317</v>
      </c>
      <c r="D339" s="2"/>
      <c r="E339" s="2"/>
      <c r="F339" s="2"/>
      <c r="G339" s="2"/>
      <c r="H339" s="2"/>
      <c r="I339" s="2">
        <v>8000</v>
      </c>
      <c r="J339" s="2">
        <v>9200</v>
      </c>
      <c r="K339" s="2">
        <v>10200</v>
      </c>
      <c r="L339" s="2">
        <v>9100</v>
      </c>
      <c r="M339" s="2">
        <v>9200</v>
      </c>
      <c r="N339" s="2">
        <v>8200</v>
      </c>
      <c r="O339" s="2">
        <v>8600</v>
      </c>
      <c r="P339" s="2">
        <v>9100</v>
      </c>
      <c r="Q339" s="2">
        <v>9700</v>
      </c>
      <c r="R339" s="1">
        <v>9700</v>
      </c>
      <c r="S339" s="1">
        <v>9000</v>
      </c>
      <c r="T339" s="1">
        <v>10200</v>
      </c>
      <c r="U339" s="1">
        <v>11600</v>
      </c>
      <c r="V339" s="1">
        <v>12400</v>
      </c>
      <c r="W339" s="1">
        <v>12900</v>
      </c>
      <c r="X339" s="1">
        <v>14200</v>
      </c>
      <c r="Y339" s="1">
        <v>14000</v>
      </c>
      <c r="Z339" s="1">
        <v>13600</v>
      </c>
      <c r="AA339" s="1">
        <v>10500</v>
      </c>
      <c r="AB339" s="1">
        <v>8800</v>
      </c>
      <c r="AC339" s="1">
        <v>11000</v>
      </c>
      <c r="AD339" s="1"/>
      <c r="AE339" s="1" t="s">
        <v>9</v>
      </c>
      <c r="AF339" s="1">
        <v>11400</v>
      </c>
      <c r="AG339" s="1"/>
      <c r="AH339" s="1"/>
      <c r="AI339" s="1">
        <v>7300</v>
      </c>
      <c r="AJ339" s="1"/>
      <c r="AK339" s="1">
        <v>7400</v>
      </c>
      <c r="AL339" s="1"/>
      <c r="AM339" s="1">
        <v>6900</v>
      </c>
      <c r="AN339" s="1"/>
      <c r="AO339" s="71">
        <v>8200</v>
      </c>
      <c r="AP339" s="71" t="s">
        <v>9</v>
      </c>
      <c r="AQ339" s="71"/>
      <c r="AS339" s="4" t="str">
        <f>IFERROR(VLOOKUP(Table3[[#This Row],[Station '#]], $AV$3:$AW$141,2,FALSE),"")</f>
        <v/>
      </c>
    </row>
    <row r="340" spans="1:45" ht="15.75" customHeight="1" x14ac:dyDescent="0.3">
      <c r="A340" s="70" t="s">
        <v>215</v>
      </c>
      <c r="B340" s="2" t="s">
        <v>216</v>
      </c>
      <c r="C340" s="1">
        <v>506</v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>
        <v>2200</v>
      </c>
      <c r="Q340" s="2">
        <v>2700</v>
      </c>
      <c r="R340" s="1">
        <v>2700</v>
      </c>
      <c r="S340" s="1">
        <v>2100</v>
      </c>
      <c r="T340" s="1">
        <v>3100</v>
      </c>
      <c r="U340" s="1">
        <v>3300</v>
      </c>
      <c r="V340" s="1">
        <v>4100</v>
      </c>
      <c r="W340" s="1">
        <v>4500</v>
      </c>
      <c r="X340" s="1">
        <v>4400</v>
      </c>
      <c r="Y340" s="1">
        <v>5200</v>
      </c>
      <c r="Z340" s="1">
        <v>4600</v>
      </c>
      <c r="AA340" s="1">
        <v>5300</v>
      </c>
      <c r="AB340" s="1">
        <v>4700</v>
      </c>
      <c r="AC340" s="1">
        <v>4300</v>
      </c>
      <c r="AD340" s="1"/>
      <c r="AE340" s="1" t="s">
        <v>9</v>
      </c>
      <c r="AF340" s="1" t="s">
        <v>9</v>
      </c>
      <c r="AG340" s="1"/>
      <c r="AH340" s="1"/>
      <c r="AI340" s="1">
        <v>6500</v>
      </c>
      <c r="AJ340" s="1"/>
      <c r="AK340" s="1">
        <v>6200</v>
      </c>
      <c r="AL340" s="1"/>
      <c r="AM340" s="1">
        <v>6200</v>
      </c>
      <c r="AN340" s="1"/>
      <c r="AO340" s="71">
        <v>7200</v>
      </c>
      <c r="AP340" s="71" t="s">
        <v>9</v>
      </c>
      <c r="AQ340" s="71"/>
      <c r="AS340" s="4" t="str">
        <f>IFERROR(VLOOKUP(Table3[[#This Row],[Station '#]], $AV$3:$AW$141,2,FALSE),"")</f>
        <v/>
      </c>
    </row>
    <row r="341" spans="1:45" x14ac:dyDescent="0.3">
      <c r="A341" s="70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 t="s">
        <v>9</v>
      </c>
      <c r="AF341" s="1" t="s">
        <v>9</v>
      </c>
      <c r="AG341" s="1"/>
      <c r="AH341" s="1"/>
      <c r="AI341" s="1"/>
      <c r="AJ341" s="1"/>
      <c r="AK341" s="1"/>
      <c r="AL341" s="1"/>
      <c r="AM341" s="1"/>
      <c r="AN341" s="1"/>
      <c r="AO341" s="71"/>
      <c r="AP341" s="71" t="s">
        <v>9</v>
      </c>
      <c r="AQ341" s="71"/>
      <c r="AS341" s="4" t="str">
        <f>IFERROR(VLOOKUP(Table3[[#This Row],[Station '#]], $AV$3:$AW$141,2,FALSE),"")</f>
        <v/>
      </c>
    </row>
    <row r="342" spans="1:45" ht="16.5" hidden="1" customHeight="1" x14ac:dyDescent="0.3">
      <c r="A342" s="70" t="s">
        <v>219</v>
      </c>
      <c r="B342" s="2" t="s">
        <v>46</v>
      </c>
      <c r="C342" s="1">
        <v>318</v>
      </c>
      <c r="D342" s="2"/>
      <c r="E342" s="2"/>
      <c r="F342" s="2"/>
      <c r="G342" s="2"/>
      <c r="H342" s="2"/>
      <c r="I342" s="2">
        <v>2800</v>
      </c>
      <c r="J342" s="2">
        <v>2600</v>
      </c>
      <c r="K342" s="2">
        <v>2800</v>
      </c>
      <c r="L342" s="2">
        <v>3000</v>
      </c>
      <c r="M342" s="2">
        <v>550</v>
      </c>
      <c r="N342" s="2">
        <v>2900</v>
      </c>
      <c r="O342" s="2">
        <v>2800</v>
      </c>
      <c r="P342" s="2">
        <v>3100</v>
      </c>
      <c r="Q342" s="2">
        <v>3200</v>
      </c>
      <c r="R342" s="1">
        <v>3400</v>
      </c>
      <c r="S342" s="1">
        <v>2300</v>
      </c>
      <c r="T342" s="1">
        <v>3000</v>
      </c>
      <c r="U342" s="1">
        <v>3500</v>
      </c>
      <c r="V342" s="1">
        <v>3900</v>
      </c>
      <c r="W342" s="1">
        <v>3400</v>
      </c>
      <c r="X342" s="1">
        <v>4700</v>
      </c>
      <c r="Y342" s="1">
        <v>3600</v>
      </c>
      <c r="Z342" s="1">
        <v>3800</v>
      </c>
      <c r="AA342" s="1">
        <v>3100</v>
      </c>
      <c r="AB342" s="1">
        <v>1800</v>
      </c>
      <c r="AC342" s="1">
        <v>1800</v>
      </c>
      <c r="AD342" s="1"/>
      <c r="AE342" s="1" t="s">
        <v>9</v>
      </c>
      <c r="AF342" s="1" t="s">
        <v>9</v>
      </c>
      <c r="AG342" s="1"/>
      <c r="AH342" s="1"/>
      <c r="AI342" s="1"/>
      <c r="AJ342" s="1"/>
      <c r="AK342" s="1"/>
      <c r="AL342" s="1"/>
      <c r="AM342" s="1"/>
      <c r="AN342" s="1"/>
      <c r="AO342" s="71"/>
      <c r="AP342" s="71" t="s">
        <v>9</v>
      </c>
      <c r="AQ342" s="71"/>
      <c r="AS342" s="4" t="str">
        <f>IFERROR(VLOOKUP(Table3[[#This Row],[Station '#]], $AV$3:$AW$141,2,FALSE),"")</f>
        <v/>
      </c>
    </row>
    <row r="343" spans="1:45" ht="16.5" hidden="1" customHeight="1" x14ac:dyDescent="0.3">
      <c r="A343" s="70"/>
      <c r="B343" s="2"/>
      <c r="C343" s="1"/>
      <c r="D343" s="2"/>
      <c r="E343" s="2"/>
      <c r="F343" s="2"/>
      <c r="G343" s="2"/>
      <c r="H343" s="2"/>
      <c r="I343" s="2" t="s">
        <v>9</v>
      </c>
      <c r="J343" s="2" t="s">
        <v>9</v>
      </c>
      <c r="K343" s="2" t="s">
        <v>9</v>
      </c>
      <c r="L343" s="2"/>
      <c r="M343" s="2"/>
      <c r="N343" s="2"/>
      <c r="O343" s="2"/>
      <c r="P343" s="2"/>
      <c r="Q343" s="2"/>
      <c r="R343" s="1"/>
      <c r="S343" s="1" t="s">
        <v>7</v>
      </c>
      <c r="T343" s="1" t="s">
        <v>9</v>
      </c>
      <c r="U343" s="1" t="s">
        <v>7</v>
      </c>
      <c r="V343" s="1" t="s">
        <v>9</v>
      </c>
      <c r="W343" s="1"/>
      <c r="X343" s="1"/>
      <c r="Y343" s="1"/>
      <c r="Z343" s="1"/>
      <c r="AA343" s="1"/>
      <c r="AB343" s="1"/>
      <c r="AC343" s="1"/>
      <c r="AD343" s="1"/>
      <c r="AE343" s="1" t="s">
        <v>9</v>
      </c>
      <c r="AF343" s="1" t="s">
        <v>9</v>
      </c>
      <c r="AG343" s="1"/>
      <c r="AH343" s="1"/>
      <c r="AI343" s="1"/>
      <c r="AJ343" s="1"/>
      <c r="AK343" s="1"/>
      <c r="AL343" s="1"/>
      <c r="AM343" s="1"/>
      <c r="AN343" s="1"/>
      <c r="AO343" s="71"/>
      <c r="AP343" s="71" t="s">
        <v>9</v>
      </c>
      <c r="AQ343" s="71"/>
      <c r="AS343" s="4" t="str">
        <f>IFERROR(VLOOKUP(Table3[[#This Row],[Station '#]], $AV$3:$AW$141,2,FALSE),"")</f>
        <v/>
      </c>
    </row>
    <row r="344" spans="1:45" ht="16.5" hidden="1" customHeight="1" x14ac:dyDescent="0.3">
      <c r="A344" s="70" t="s">
        <v>220</v>
      </c>
      <c r="B344" s="2" t="s">
        <v>221</v>
      </c>
      <c r="C344" s="1">
        <v>633</v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>
        <v>3200</v>
      </c>
      <c r="W344" s="1">
        <v>4100</v>
      </c>
      <c r="X344" s="1">
        <v>3800</v>
      </c>
      <c r="Y344" s="1">
        <v>4800</v>
      </c>
      <c r="Z344" s="1">
        <v>3500</v>
      </c>
      <c r="AA344" s="1">
        <v>3300</v>
      </c>
      <c r="AB344" s="1">
        <v>2400</v>
      </c>
      <c r="AC344" s="1"/>
      <c r="AD344" s="1"/>
      <c r="AE344" s="1" t="s">
        <v>9</v>
      </c>
      <c r="AF344" s="1" t="s">
        <v>9</v>
      </c>
      <c r="AG344" s="1"/>
      <c r="AH344" s="1"/>
      <c r="AI344" s="1"/>
      <c r="AJ344" s="1"/>
      <c r="AK344" s="1"/>
      <c r="AL344" s="1"/>
      <c r="AM344" s="1"/>
      <c r="AN344" s="1"/>
      <c r="AO344" s="71"/>
      <c r="AP344" s="71" t="s">
        <v>9</v>
      </c>
      <c r="AQ344" s="71"/>
      <c r="AS344" s="4" t="str">
        <f>IFERROR(VLOOKUP(Table3[[#This Row],[Station '#]], $AV$3:$AW$141,2,FALSE),"")</f>
        <v/>
      </c>
    </row>
    <row r="345" spans="1:45" ht="16.5" hidden="1" customHeight="1" x14ac:dyDescent="0.3">
      <c r="A345" s="70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 t="s">
        <v>9</v>
      </c>
      <c r="W345" s="1"/>
      <c r="X345" s="1"/>
      <c r="Y345" s="1"/>
      <c r="Z345" s="1"/>
      <c r="AA345" s="1"/>
      <c r="AB345" s="1"/>
      <c r="AC345" s="1"/>
      <c r="AD345" s="1"/>
      <c r="AE345" s="1" t="s">
        <v>9</v>
      </c>
      <c r="AF345" s="1" t="s">
        <v>9</v>
      </c>
      <c r="AG345" s="1"/>
      <c r="AH345" s="1"/>
      <c r="AI345" s="1"/>
      <c r="AJ345" s="1"/>
      <c r="AK345" s="1"/>
      <c r="AL345" s="1"/>
      <c r="AM345" s="1"/>
      <c r="AN345" s="1"/>
      <c r="AO345" s="71"/>
      <c r="AP345" s="71" t="s">
        <v>9</v>
      </c>
      <c r="AQ345" s="71"/>
      <c r="AS345" s="4" t="str">
        <f>IFERROR(VLOOKUP(Table3[[#This Row],[Station '#]], $AV$3:$AW$141,2,FALSE),"")</f>
        <v/>
      </c>
    </row>
    <row r="346" spans="1:45" x14ac:dyDescent="0.3">
      <c r="A346" s="70" t="s">
        <v>222</v>
      </c>
      <c r="B346" s="2" t="s">
        <v>223</v>
      </c>
      <c r="C346" s="1">
        <v>320</v>
      </c>
      <c r="D346" s="2">
        <v>13400</v>
      </c>
      <c r="E346" s="2">
        <v>18300</v>
      </c>
      <c r="F346" s="2">
        <v>15100</v>
      </c>
      <c r="G346" s="2">
        <v>19100</v>
      </c>
      <c r="H346" s="2">
        <v>16600</v>
      </c>
      <c r="I346" s="2">
        <v>17500</v>
      </c>
      <c r="J346" s="2">
        <v>17600</v>
      </c>
      <c r="K346" s="2">
        <v>18500</v>
      </c>
      <c r="L346" s="2">
        <v>18300</v>
      </c>
      <c r="M346" s="2">
        <v>17900</v>
      </c>
      <c r="N346" s="2">
        <v>17900</v>
      </c>
      <c r="O346" s="2">
        <v>16700</v>
      </c>
      <c r="P346" s="2">
        <v>17500</v>
      </c>
      <c r="Q346" s="2">
        <v>17900</v>
      </c>
      <c r="R346" s="1">
        <v>18000</v>
      </c>
      <c r="S346" s="1">
        <v>17600</v>
      </c>
      <c r="T346" s="1">
        <v>19300</v>
      </c>
      <c r="U346" s="1">
        <v>18300</v>
      </c>
      <c r="V346" s="1">
        <v>11300</v>
      </c>
      <c r="W346" s="1"/>
      <c r="X346" s="1"/>
      <c r="Y346" s="1"/>
      <c r="Z346" s="1"/>
      <c r="AA346" s="1"/>
      <c r="AB346" s="1">
        <v>15300</v>
      </c>
      <c r="AC346" s="1">
        <v>15100</v>
      </c>
      <c r="AD346" s="1">
        <v>15800</v>
      </c>
      <c r="AE346" s="1" t="s">
        <v>9</v>
      </c>
      <c r="AF346" s="1">
        <v>16300</v>
      </c>
      <c r="AG346" s="1">
        <v>23100</v>
      </c>
      <c r="AH346" s="1"/>
      <c r="AI346" s="1"/>
      <c r="AJ346" s="1"/>
      <c r="AK346" s="1"/>
      <c r="AL346" s="1"/>
      <c r="AM346" s="1"/>
      <c r="AN346" s="1"/>
      <c r="AO346" s="71"/>
      <c r="AP346" s="71" t="s">
        <v>9</v>
      </c>
      <c r="AQ346" s="71"/>
      <c r="AS346" s="4" t="str">
        <f>IFERROR(VLOOKUP(Table3[[#This Row],[Station '#]], $AV$3:$AW$141,2,FALSE),"")</f>
        <v/>
      </c>
    </row>
    <row r="347" spans="1:45" x14ac:dyDescent="0.3">
      <c r="A347" s="70" t="s">
        <v>222</v>
      </c>
      <c r="B347" s="2" t="s">
        <v>439</v>
      </c>
      <c r="C347" s="1">
        <v>120</v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>
        <v>17900</v>
      </c>
      <c r="AI347" s="1">
        <v>20600</v>
      </c>
      <c r="AJ347" s="1">
        <v>18400</v>
      </c>
      <c r="AK347" s="1">
        <v>18000</v>
      </c>
      <c r="AL347" s="1">
        <v>18200</v>
      </c>
      <c r="AM347" s="1">
        <v>16400</v>
      </c>
      <c r="AN347" s="1">
        <v>19400</v>
      </c>
      <c r="AO347" s="71">
        <v>19600</v>
      </c>
      <c r="AP347" s="71">
        <v>13800</v>
      </c>
      <c r="AQ347" s="71"/>
      <c r="AS347" s="4">
        <f>IFERROR(VLOOKUP(Table3[[#This Row],[Station '#]], $AV$3:$AW$141,2,FALSE),"")</f>
        <v>13800</v>
      </c>
    </row>
    <row r="348" spans="1:45" ht="16.5" hidden="1" customHeight="1" x14ac:dyDescent="0.3">
      <c r="A348" s="70" t="s">
        <v>222</v>
      </c>
      <c r="B348" s="2" t="s">
        <v>224</v>
      </c>
      <c r="C348" s="1">
        <v>323</v>
      </c>
      <c r="D348" s="2">
        <v>14500</v>
      </c>
      <c r="E348" s="2">
        <v>15300</v>
      </c>
      <c r="F348" s="2">
        <v>14400</v>
      </c>
      <c r="G348" s="2">
        <v>16200</v>
      </c>
      <c r="H348" s="2">
        <v>21600</v>
      </c>
      <c r="I348" s="2">
        <v>19900</v>
      </c>
      <c r="J348" s="2">
        <v>21000</v>
      </c>
      <c r="K348" s="2">
        <v>19500</v>
      </c>
      <c r="L348" s="2">
        <v>19600</v>
      </c>
      <c r="M348" s="2">
        <v>19800</v>
      </c>
      <c r="N348" s="2">
        <v>19700</v>
      </c>
      <c r="O348" s="2">
        <v>19600</v>
      </c>
      <c r="P348" s="2">
        <v>20500</v>
      </c>
      <c r="Q348" s="2">
        <v>20200</v>
      </c>
      <c r="R348" s="1">
        <v>20600</v>
      </c>
      <c r="S348" s="1">
        <v>21200</v>
      </c>
      <c r="T348" s="1">
        <v>22100</v>
      </c>
      <c r="U348" s="1">
        <v>22200</v>
      </c>
      <c r="V348" s="1">
        <v>18800</v>
      </c>
      <c r="W348" s="1">
        <v>19800</v>
      </c>
      <c r="X348" s="1">
        <v>19800</v>
      </c>
      <c r="Y348" s="1">
        <v>17000</v>
      </c>
      <c r="Z348" s="1">
        <v>19700</v>
      </c>
      <c r="AA348" s="1">
        <v>19000</v>
      </c>
      <c r="AB348" s="1">
        <v>18600</v>
      </c>
      <c r="AC348" s="1">
        <v>16100</v>
      </c>
      <c r="AD348" s="1"/>
      <c r="AE348" s="1" t="s">
        <v>9</v>
      </c>
      <c r="AF348" s="1" t="s">
        <v>9</v>
      </c>
      <c r="AG348" s="1"/>
      <c r="AH348" s="1"/>
      <c r="AI348" s="1"/>
      <c r="AJ348" s="1"/>
      <c r="AK348" s="1"/>
      <c r="AL348" s="1"/>
      <c r="AM348" s="1"/>
      <c r="AN348" s="1"/>
      <c r="AO348" s="71"/>
      <c r="AP348" s="71" t="s">
        <v>9</v>
      </c>
      <c r="AQ348" s="71"/>
      <c r="AS348" s="4" t="str">
        <f>IFERROR(VLOOKUP(Table3[[#This Row],[Station '#]], $AV$3:$AW$141,2,FALSE),"")</f>
        <v/>
      </c>
    </row>
    <row r="349" spans="1:45" ht="16.5" hidden="1" customHeight="1" x14ac:dyDescent="0.3">
      <c r="A349" s="70" t="s">
        <v>222</v>
      </c>
      <c r="B349" s="2" t="s">
        <v>225</v>
      </c>
      <c r="C349" s="1">
        <v>329</v>
      </c>
      <c r="D349" s="2">
        <v>6000</v>
      </c>
      <c r="E349" s="2">
        <v>10500</v>
      </c>
      <c r="F349" s="2">
        <v>8500</v>
      </c>
      <c r="G349" s="2">
        <v>16000</v>
      </c>
      <c r="H349" s="2">
        <v>9600</v>
      </c>
      <c r="I349" s="2">
        <v>9200</v>
      </c>
      <c r="J349" s="2">
        <v>9600</v>
      </c>
      <c r="K349" s="2">
        <v>8900</v>
      </c>
      <c r="L349" s="2">
        <v>9700</v>
      </c>
      <c r="M349" s="2">
        <v>9400</v>
      </c>
      <c r="N349" s="2">
        <v>9300</v>
      </c>
      <c r="O349" s="2">
        <v>8900</v>
      </c>
      <c r="P349" s="2">
        <v>9700</v>
      </c>
      <c r="Q349" s="2">
        <v>10300</v>
      </c>
      <c r="R349" s="1">
        <v>9700</v>
      </c>
      <c r="S349" s="1">
        <v>9900</v>
      </c>
      <c r="T349" s="1">
        <v>10700</v>
      </c>
      <c r="U349" s="1">
        <v>10700</v>
      </c>
      <c r="V349" s="1">
        <v>10800</v>
      </c>
      <c r="W349" s="1">
        <v>10800</v>
      </c>
      <c r="X349" s="1">
        <v>11300</v>
      </c>
      <c r="Y349" s="1">
        <v>10400</v>
      </c>
      <c r="Z349" s="1"/>
      <c r="AA349" s="1">
        <v>10500</v>
      </c>
      <c r="AB349" s="1">
        <v>9600</v>
      </c>
      <c r="AC349" s="1">
        <v>9400</v>
      </c>
      <c r="AD349" s="1"/>
      <c r="AE349" s="1" t="s">
        <v>9</v>
      </c>
      <c r="AF349" s="1" t="s">
        <v>9</v>
      </c>
      <c r="AG349" s="1"/>
      <c r="AH349" s="1"/>
      <c r="AI349" s="1"/>
      <c r="AJ349" s="1"/>
      <c r="AK349" s="1"/>
      <c r="AL349" s="1"/>
      <c r="AM349" s="1"/>
      <c r="AN349" s="1"/>
      <c r="AO349" s="71"/>
      <c r="AP349" s="71" t="s">
        <v>9</v>
      </c>
      <c r="AQ349" s="71"/>
      <c r="AS349" s="4" t="str">
        <f>IFERROR(VLOOKUP(Table3[[#This Row],[Station '#]], $AV$3:$AW$141,2,FALSE),"")</f>
        <v/>
      </c>
    </row>
    <row r="350" spans="1:45" x14ac:dyDescent="0.3">
      <c r="A350" s="70" t="s">
        <v>222</v>
      </c>
      <c r="B350" s="2" t="s">
        <v>226</v>
      </c>
      <c r="C350" s="1">
        <v>38</v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>
        <v>15300</v>
      </c>
      <c r="O350" s="2">
        <v>15000</v>
      </c>
      <c r="P350" s="2">
        <v>15800</v>
      </c>
      <c r="Q350" s="2">
        <v>15600</v>
      </c>
      <c r="R350" s="1">
        <v>15000</v>
      </c>
      <c r="S350" s="1">
        <v>15300</v>
      </c>
      <c r="T350" s="1">
        <v>16400</v>
      </c>
      <c r="U350" s="1">
        <v>16500</v>
      </c>
      <c r="V350" s="1">
        <v>15600</v>
      </c>
      <c r="W350" s="1">
        <v>14900</v>
      </c>
      <c r="X350" s="1">
        <v>19800</v>
      </c>
      <c r="Y350" s="1">
        <v>20600</v>
      </c>
      <c r="Z350" s="1">
        <v>21700</v>
      </c>
      <c r="AA350" s="1">
        <v>14600</v>
      </c>
      <c r="AB350" s="1">
        <v>15100</v>
      </c>
      <c r="AC350" s="1">
        <v>15000</v>
      </c>
      <c r="AD350" s="1">
        <v>15200</v>
      </c>
      <c r="AE350" s="1">
        <v>15600</v>
      </c>
      <c r="AF350" s="1">
        <v>15500</v>
      </c>
      <c r="AG350" s="1">
        <v>15800</v>
      </c>
      <c r="AH350" s="1">
        <v>16100</v>
      </c>
      <c r="AI350" s="1">
        <v>15600</v>
      </c>
      <c r="AJ350" s="1">
        <v>15700</v>
      </c>
      <c r="AK350" s="1">
        <v>15900</v>
      </c>
      <c r="AL350" s="1">
        <v>15900</v>
      </c>
      <c r="AM350" s="1">
        <v>15300</v>
      </c>
      <c r="AN350" s="1">
        <v>16100</v>
      </c>
      <c r="AO350" s="71">
        <v>14800</v>
      </c>
      <c r="AP350" s="71">
        <v>12600</v>
      </c>
      <c r="AQ350" s="71"/>
      <c r="AS350" s="4">
        <f>IFERROR(VLOOKUP(Table3[[#This Row],[Station '#]], $AV$3:$AW$141,2,FALSE),"")</f>
        <v>12600</v>
      </c>
    </row>
    <row r="351" spans="1:45" x14ac:dyDescent="0.3">
      <c r="A351" s="70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 t="s">
        <v>7</v>
      </c>
      <c r="T351" s="1" t="s">
        <v>9</v>
      </c>
      <c r="U351" s="1" t="s">
        <v>7</v>
      </c>
      <c r="V351" s="1" t="s">
        <v>9</v>
      </c>
      <c r="W351" s="1"/>
      <c r="X351" s="1"/>
      <c r="Y351" s="1"/>
      <c r="Z351" s="1"/>
      <c r="AA351" s="1"/>
      <c r="AB351" s="1"/>
      <c r="AC351" s="1"/>
      <c r="AD351" s="1"/>
      <c r="AE351" s="1" t="s">
        <v>9</v>
      </c>
      <c r="AF351" s="1" t="s">
        <v>9</v>
      </c>
      <c r="AG351" s="1"/>
      <c r="AH351" s="1"/>
      <c r="AI351" s="1"/>
      <c r="AJ351" s="1"/>
      <c r="AK351" s="1"/>
      <c r="AL351" s="1"/>
      <c r="AM351" s="1"/>
      <c r="AN351" s="1"/>
      <c r="AO351" s="71"/>
      <c r="AP351" s="71" t="s">
        <v>9</v>
      </c>
      <c r="AQ351" s="71"/>
      <c r="AS351" s="4" t="str">
        <f>IFERROR(VLOOKUP(Table3[[#This Row],[Station '#]], $AV$3:$AW$141,2,FALSE),"")</f>
        <v/>
      </c>
    </row>
    <row r="352" spans="1:45" ht="16.5" hidden="1" customHeight="1" x14ac:dyDescent="0.3">
      <c r="A352" s="70" t="s">
        <v>432</v>
      </c>
      <c r="B352" s="2" t="s">
        <v>6</v>
      </c>
      <c r="C352" s="1">
        <v>326</v>
      </c>
      <c r="D352" s="2">
        <v>14100</v>
      </c>
      <c r="E352" s="2">
        <v>19500</v>
      </c>
      <c r="F352" s="2">
        <v>22400</v>
      </c>
      <c r="G352" s="2">
        <v>20500</v>
      </c>
      <c r="H352" s="2">
        <v>20400</v>
      </c>
      <c r="I352" s="2">
        <v>18500</v>
      </c>
      <c r="J352" s="2">
        <v>20100</v>
      </c>
      <c r="K352" s="2">
        <v>21600</v>
      </c>
      <c r="L352" s="2">
        <v>19600</v>
      </c>
      <c r="M352" s="2">
        <v>21700</v>
      </c>
      <c r="N352" s="2">
        <v>16100</v>
      </c>
      <c r="O352" s="2">
        <v>18200</v>
      </c>
      <c r="P352" s="2">
        <v>19500</v>
      </c>
      <c r="Q352" s="2">
        <v>18700</v>
      </c>
      <c r="R352" s="1">
        <v>15700</v>
      </c>
      <c r="S352" s="1">
        <v>17800</v>
      </c>
      <c r="T352" s="1">
        <v>21700</v>
      </c>
      <c r="U352" s="1">
        <v>23800</v>
      </c>
      <c r="V352" s="1">
        <v>23900</v>
      </c>
      <c r="W352" s="1">
        <v>23700</v>
      </c>
      <c r="X352" s="1">
        <v>24900</v>
      </c>
      <c r="Y352" s="1">
        <v>24000</v>
      </c>
      <c r="Z352" s="1">
        <v>25300</v>
      </c>
      <c r="AA352" s="1">
        <v>24300</v>
      </c>
      <c r="AB352" s="1">
        <v>23100</v>
      </c>
      <c r="AC352" s="1">
        <v>24100</v>
      </c>
      <c r="AD352" s="1"/>
      <c r="AE352" s="1" t="s">
        <v>9</v>
      </c>
      <c r="AF352" s="1" t="s">
        <v>9</v>
      </c>
      <c r="AG352" s="1"/>
      <c r="AH352" s="1"/>
      <c r="AI352" s="1"/>
      <c r="AJ352" s="1"/>
      <c r="AK352" s="1"/>
      <c r="AL352" s="1"/>
      <c r="AM352" s="1"/>
      <c r="AN352" s="1"/>
      <c r="AO352" s="71"/>
      <c r="AP352" s="71" t="s">
        <v>9</v>
      </c>
      <c r="AQ352" s="71"/>
      <c r="AS352" s="4" t="str">
        <f>IFERROR(VLOOKUP(Table3[[#This Row],[Station '#]], $AV$3:$AW$141,2,FALSE),"")</f>
        <v/>
      </c>
    </row>
    <row r="353" spans="1:45" x14ac:dyDescent="0.3">
      <c r="A353" s="70" t="s">
        <v>432</v>
      </c>
      <c r="B353" s="2" t="s">
        <v>227</v>
      </c>
      <c r="C353" s="1">
        <v>37</v>
      </c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>
        <v>20300</v>
      </c>
      <c r="O353" s="2">
        <v>19500</v>
      </c>
      <c r="P353" s="2">
        <v>20300</v>
      </c>
      <c r="Q353" s="2">
        <v>20900</v>
      </c>
      <c r="R353" s="1">
        <v>19500</v>
      </c>
      <c r="S353" s="1" t="s">
        <v>22</v>
      </c>
      <c r="T353" s="1">
        <v>24700</v>
      </c>
      <c r="U353" s="1">
        <v>26300</v>
      </c>
      <c r="V353" s="1">
        <v>26600</v>
      </c>
      <c r="W353" s="1">
        <v>26900</v>
      </c>
      <c r="X353" s="1">
        <v>28200</v>
      </c>
      <c r="Y353" s="1">
        <v>29900</v>
      </c>
      <c r="Z353" s="1">
        <v>28400</v>
      </c>
      <c r="AA353" s="1">
        <v>26000</v>
      </c>
      <c r="AB353" s="1">
        <v>27800</v>
      </c>
      <c r="AC353" s="1">
        <v>27700</v>
      </c>
      <c r="AD353" s="1">
        <v>27400</v>
      </c>
      <c r="AE353" s="1">
        <v>27300</v>
      </c>
      <c r="AF353" s="1">
        <v>27400</v>
      </c>
      <c r="AG353" s="1">
        <v>27700</v>
      </c>
      <c r="AH353" s="1">
        <v>28300</v>
      </c>
      <c r="AI353" s="1">
        <v>28000</v>
      </c>
      <c r="AJ353" s="1">
        <v>27600</v>
      </c>
      <c r="AK353" s="1">
        <v>27800</v>
      </c>
      <c r="AL353" s="1">
        <v>30000</v>
      </c>
      <c r="AM353" s="1">
        <v>25500</v>
      </c>
      <c r="AN353" s="1">
        <v>28700</v>
      </c>
      <c r="AO353" s="71">
        <v>28100</v>
      </c>
      <c r="AP353" s="71">
        <v>25600</v>
      </c>
      <c r="AQ353" s="71"/>
      <c r="AS353" s="4">
        <f>IFERROR(VLOOKUP(Table3[[#This Row],[Station '#]], $AV$3:$AW$141,2,FALSE),"")</f>
        <v>25600</v>
      </c>
    </row>
    <row r="354" spans="1:45" ht="15.75" customHeight="1" x14ac:dyDescent="0.3">
      <c r="A354" s="70" t="s">
        <v>432</v>
      </c>
      <c r="B354" s="2" t="s">
        <v>590</v>
      </c>
      <c r="C354" s="1">
        <v>126</v>
      </c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>
        <v>32200</v>
      </c>
      <c r="AN354" s="1">
        <v>39300</v>
      </c>
      <c r="AO354" s="71">
        <v>38200</v>
      </c>
      <c r="AP354" s="71">
        <v>35600</v>
      </c>
      <c r="AQ354" s="71"/>
      <c r="AS354" s="4">
        <f>IFERROR(VLOOKUP(Table3[[#This Row],[Station '#]], $AV$3:$AW$141,2,FALSE),"")</f>
        <v>35600</v>
      </c>
    </row>
    <row r="355" spans="1:45" ht="16.5" hidden="1" customHeight="1" x14ac:dyDescent="0.3">
      <c r="A355" s="70" t="s">
        <v>432</v>
      </c>
      <c r="B355" s="2" t="s">
        <v>228</v>
      </c>
      <c r="C355" s="1">
        <v>324</v>
      </c>
      <c r="D355" s="2">
        <v>18000</v>
      </c>
      <c r="E355" s="2">
        <v>17900</v>
      </c>
      <c r="F355" s="2">
        <v>16800</v>
      </c>
      <c r="G355" s="2">
        <v>24700</v>
      </c>
      <c r="H355" s="2">
        <v>24100</v>
      </c>
      <c r="I355" s="2">
        <v>21700</v>
      </c>
      <c r="J355" s="2">
        <v>20700</v>
      </c>
      <c r="K355" s="2">
        <v>23600</v>
      </c>
      <c r="L355" s="2">
        <v>23500</v>
      </c>
      <c r="M355" s="2">
        <v>26100</v>
      </c>
      <c r="N355" s="2">
        <v>23500</v>
      </c>
      <c r="O355" s="2">
        <v>22200</v>
      </c>
      <c r="P355" s="2">
        <v>27100</v>
      </c>
      <c r="Q355" s="2">
        <v>27200</v>
      </c>
      <c r="R355" s="1">
        <v>28600</v>
      </c>
      <c r="S355" s="1">
        <v>29900</v>
      </c>
      <c r="T355" s="1">
        <v>35900</v>
      </c>
      <c r="U355" s="1">
        <v>33200</v>
      </c>
      <c r="V355" s="1">
        <v>35300</v>
      </c>
      <c r="W355" s="1">
        <v>37200</v>
      </c>
      <c r="X355" s="1">
        <v>36600</v>
      </c>
      <c r="Y355" s="1">
        <v>38300</v>
      </c>
      <c r="Z355" s="1">
        <v>37200</v>
      </c>
      <c r="AA355" s="1">
        <v>41600</v>
      </c>
      <c r="AB355" s="1">
        <v>36800</v>
      </c>
      <c r="AC355" s="1">
        <v>40300</v>
      </c>
      <c r="AD355" s="1"/>
      <c r="AE355" s="1" t="s">
        <v>9</v>
      </c>
      <c r="AF355" s="1" t="s">
        <v>9</v>
      </c>
      <c r="AG355" s="1"/>
      <c r="AH355" s="1"/>
      <c r="AI355" s="1"/>
      <c r="AJ355" s="1"/>
      <c r="AK355" s="1"/>
      <c r="AL355" s="1"/>
      <c r="AM355" s="1"/>
      <c r="AN355" s="1"/>
      <c r="AO355" s="71"/>
      <c r="AP355" s="71" t="s">
        <v>9</v>
      </c>
      <c r="AQ355" s="71"/>
      <c r="AS355" s="4" t="str">
        <f>IFERROR(VLOOKUP(Table3[[#This Row],[Station '#]], $AV$3:$AW$141,2,FALSE),"")</f>
        <v/>
      </c>
    </row>
    <row r="356" spans="1:45" ht="16.5" hidden="1" customHeight="1" x14ac:dyDescent="0.3">
      <c r="A356" s="70" t="s">
        <v>432</v>
      </c>
      <c r="B356" s="2" t="s">
        <v>229</v>
      </c>
      <c r="C356" s="1">
        <v>332</v>
      </c>
      <c r="D356" s="2">
        <v>21400</v>
      </c>
      <c r="E356" s="2">
        <v>22900</v>
      </c>
      <c r="F356" s="2">
        <v>22000</v>
      </c>
      <c r="G356" s="2">
        <v>19700</v>
      </c>
      <c r="H356" s="2">
        <v>19700</v>
      </c>
      <c r="I356" s="2">
        <v>21700</v>
      </c>
      <c r="J356" s="2">
        <v>21300</v>
      </c>
      <c r="K356" s="2">
        <v>23300</v>
      </c>
      <c r="L356" s="2">
        <v>23300</v>
      </c>
      <c r="M356" s="2">
        <v>26400</v>
      </c>
      <c r="N356" s="2">
        <v>21900</v>
      </c>
      <c r="O356" s="2">
        <v>20600</v>
      </c>
      <c r="P356" s="2">
        <v>24600</v>
      </c>
      <c r="Q356" s="2">
        <v>25700</v>
      </c>
      <c r="R356" s="1">
        <v>26800</v>
      </c>
      <c r="S356" s="1">
        <v>25700</v>
      </c>
      <c r="T356" s="1">
        <v>28600</v>
      </c>
      <c r="U356" s="1">
        <v>28700</v>
      </c>
      <c r="V356" s="1">
        <v>32500</v>
      </c>
      <c r="W356" s="1">
        <v>38200</v>
      </c>
      <c r="X356" s="1">
        <v>35500</v>
      </c>
      <c r="Y356" s="1">
        <v>34600</v>
      </c>
      <c r="Z356" s="1">
        <v>32300</v>
      </c>
      <c r="AA356" s="1">
        <v>31700</v>
      </c>
      <c r="AB356" s="1">
        <v>27900</v>
      </c>
      <c r="AC356" s="1"/>
      <c r="AD356" s="1"/>
      <c r="AE356" s="1" t="s">
        <v>9</v>
      </c>
      <c r="AF356" s="1" t="s">
        <v>9</v>
      </c>
      <c r="AG356" s="1"/>
      <c r="AH356" s="1"/>
      <c r="AI356" s="1"/>
      <c r="AJ356" s="1"/>
      <c r="AK356" s="1"/>
      <c r="AL356" s="1"/>
      <c r="AM356" s="1"/>
      <c r="AN356" s="1"/>
      <c r="AO356" s="71"/>
      <c r="AP356" s="71" t="s">
        <v>9</v>
      </c>
      <c r="AQ356" s="71"/>
      <c r="AS356" s="4" t="str">
        <f>IFERROR(VLOOKUP(Table3[[#This Row],[Station '#]], $AV$3:$AW$141,2,FALSE),"")</f>
        <v/>
      </c>
    </row>
    <row r="357" spans="1:45" ht="16.5" hidden="1" customHeight="1" x14ac:dyDescent="0.3">
      <c r="A357" s="70" t="s">
        <v>432</v>
      </c>
      <c r="B357" s="2" t="s">
        <v>230</v>
      </c>
      <c r="C357" s="1">
        <v>331</v>
      </c>
      <c r="D357" s="2">
        <v>17800</v>
      </c>
      <c r="E357" s="2">
        <v>17000</v>
      </c>
      <c r="F357" s="2">
        <v>16800</v>
      </c>
      <c r="G357" s="2">
        <v>17300</v>
      </c>
      <c r="H357" s="2">
        <v>14800</v>
      </c>
      <c r="I357" s="2">
        <v>16100</v>
      </c>
      <c r="J357" s="2">
        <v>15500</v>
      </c>
      <c r="K357" s="2">
        <v>16700</v>
      </c>
      <c r="L357" s="2">
        <v>17000</v>
      </c>
      <c r="M357" s="2">
        <v>16600</v>
      </c>
      <c r="N357" s="2">
        <v>16800</v>
      </c>
      <c r="O357" s="2">
        <v>14700</v>
      </c>
      <c r="P357" s="2">
        <v>14400</v>
      </c>
      <c r="Q357" s="2">
        <v>13800</v>
      </c>
      <c r="R357" s="1">
        <v>14400</v>
      </c>
      <c r="S357" s="1">
        <v>12900</v>
      </c>
      <c r="T357" s="1">
        <v>15300</v>
      </c>
      <c r="U357" s="1">
        <v>15800</v>
      </c>
      <c r="V357" s="1">
        <v>15900</v>
      </c>
      <c r="W357" s="1">
        <v>17800</v>
      </c>
      <c r="X357" s="1">
        <v>17500</v>
      </c>
      <c r="Y357" s="1">
        <v>16300</v>
      </c>
      <c r="Z357" s="1">
        <v>15900</v>
      </c>
      <c r="AA357" s="1">
        <v>10300</v>
      </c>
      <c r="AB357" s="1">
        <v>14300</v>
      </c>
      <c r="AC357" s="1">
        <v>15500</v>
      </c>
      <c r="AD357" s="1"/>
      <c r="AE357" s="1" t="s">
        <v>9</v>
      </c>
      <c r="AF357" s="1" t="s">
        <v>9</v>
      </c>
      <c r="AG357" s="1"/>
      <c r="AH357" s="1"/>
      <c r="AI357" s="1"/>
      <c r="AJ357" s="1"/>
      <c r="AK357" s="1"/>
      <c r="AL357" s="1"/>
      <c r="AM357" s="1"/>
      <c r="AN357" s="1"/>
      <c r="AO357" s="71"/>
      <c r="AP357" s="71" t="s">
        <v>9</v>
      </c>
      <c r="AQ357" s="71"/>
      <c r="AS357" s="4" t="str">
        <f>IFERROR(VLOOKUP(Table3[[#This Row],[Station '#]], $AV$3:$AW$141,2,FALSE),"")</f>
        <v/>
      </c>
    </row>
    <row r="358" spans="1:45" ht="16.5" hidden="1" customHeight="1" x14ac:dyDescent="0.3">
      <c r="A358" s="70" t="s">
        <v>222</v>
      </c>
      <c r="B358" s="2" t="s">
        <v>231</v>
      </c>
      <c r="C358" s="1">
        <v>322</v>
      </c>
      <c r="D358" s="2"/>
      <c r="E358" s="2"/>
      <c r="F358" s="2"/>
      <c r="G358" s="2"/>
      <c r="H358" s="2"/>
      <c r="I358" s="2">
        <v>23200</v>
      </c>
      <c r="J358" s="2">
        <v>22900</v>
      </c>
      <c r="K358" s="2">
        <v>23800</v>
      </c>
      <c r="L358" s="2">
        <v>23400</v>
      </c>
      <c r="M358" s="2">
        <v>20700</v>
      </c>
      <c r="N358" s="2">
        <v>22300</v>
      </c>
      <c r="O358" s="2">
        <v>21500</v>
      </c>
      <c r="P358" s="2">
        <v>20600</v>
      </c>
      <c r="Q358" s="2">
        <v>18600</v>
      </c>
      <c r="R358" s="1">
        <v>21700</v>
      </c>
      <c r="S358" s="1">
        <v>19900</v>
      </c>
      <c r="T358" s="1">
        <v>18500</v>
      </c>
      <c r="U358" s="1">
        <v>22500</v>
      </c>
      <c r="V358" s="1">
        <v>23200</v>
      </c>
      <c r="W358" s="1">
        <v>24200</v>
      </c>
      <c r="X358" s="1">
        <v>24400</v>
      </c>
      <c r="Y358" s="1">
        <v>24000</v>
      </c>
      <c r="Z358" s="1">
        <v>22400</v>
      </c>
      <c r="AA358" s="1">
        <v>22400</v>
      </c>
      <c r="AB358" s="1">
        <v>22200</v>
      </c>
      <c r="AC358" s="1">
        <v>21600</v>
      </c>
      <c r="AD358" s="1"/>
      <c r="AE358" s="1" t="s">
        <v>9</v>
      </c>
      <c r="AF358" s="1" t="s">
        <v>9</v>
      </c>
      <c r="AG358" s="1"/>
      <c r="AH358" s="1"/>
      <c r="AI358" s="1"/>
      <c r="AJ358" s="1"/>
      <c r="AK358" s="1"/>
      <c r="AL358" s="1"/>
      <c r="AM358" s="1"/>
      <c r="AN358" s="1"/>
      <c r="AO358" s="71"/>
      <c r="AP358" s="71" t="s">
        <v>9</v>
      </c>
      <c r="AQ358" s="71"/>
      <c r="AS358" s="4" t="str">
        <f>IFERROR(VLOOKUP(Table3[[#This Row],[Station '#]], $AV$3:$AW$141,2,FALSE),"")</f>
        <v/>
      </c>
    </row>
    <row r="359" spans="1:45" ht="16.5" hidden="1" customHeight="1" x14ac:dyDescent="0.3">
      <c r="A359" s="70" t="s">
        <v>222</v>
      </c>
      <c r="B359" s="2" t="s">
        <v>232</v>
      </c>
      <c r="C359" s="1">
        <v>321</v>
      </c>
      <c r="D359" s="2">
        <v>27400</v>
      </c>
      <c r="E359" s="2">
        <v>26200</v>
      </c>
      <c r="F359" s="2">
        <v>24200</v>
      </c>
      <c r="G359" s="2">
        <v>28300</v>
      </c>
      <c r="H359" s="2">
        <v>26200</v>
      </c>
      <c r="I359" s="2">
        <v>25900</v>
      </c>
      <c r="J359" s="2">
        <v>25900</v>
      </c>
      <c r="K359" s="2">
        <v>26200</v>
      </c>
      <c r="L359" s="2">
        <v>26000</v>
      </c>
      <c r="M359" s="2">
        <v>22300</v>
      </c>
      <c r="N359" s="2">
        <v>24700</v>
      </c>
      <c r="O359" s="2">
        <v>20600</v>
      </c>
      <c r="P359" s="2">
        <v>21000</v>
      </c>
      <c r="Q359" s="2">
        <v>18900</v>
      </c>
      <c r="R359" s="1">
        <v>21600</v>
      </c>
      <c r="S359" s="1">
        <v>20800</v>
      </c>
      <c r="T359" s="1">
        <v>20200</v>
      </c>
      <c r="U359" s="1">
        <v>22900</v>
      </c>
      <c r="V359" s="1">
        <v>23300</v>
      </c>
      <c r="W359" s="1">
        <v>23400</v>
      </c>
      <c r="X359" s="1">
        <v>23100</v>
      </c>
      <c r="Y359" s="1">
        <v>23900</v>
      </c>
      <c r="Z359" s="1">
        <v>23600</v>
      </c>
      <c r="AA359" s="1">
        <v>20600</v>
      </c>
      <c r="AB359" s="1">
        <v>20700</v>
      </c>
      <c r="AC359" s="1">
        <v>21700</v>
      </c>
      <c r="AD359" s="1"/>
      <c r="AE359" s="1" t="s">
        <v>9</v>
      </c>
      <c r="AF359" s="1" t="s">
        <v>9</v>
      </c>
      <c r="AG359" s="1"/>
      <c r="AH359" s="1"/>
      <c r="AI359" s="1"/>
      <c r="AJ359" s="1"/>
      <c r="AK359" s="1"/>
      <c r="AL359" s="1"/>
      <c r="AM359" s="1"/>
      <c r="AN359" s="1"/>
      <c r="AO359" s="71"/>
      <c r="AP359" s="71" t="s">
        <v>9</v>
      </c>
      <c r="AQ359" s="71"/>
      <c r="AS359" s="4" t="str">
        <f>IFERROR(VLOOKUP(Table3[[#This Row],[Station '#]], $AV$3:$AW$141,2,FALSE),"")</f>
        <v/>
      </c>
    </row>
    <row r="360" spans="1:45" ht="16.5" hidden="1" customHeight="1" x14ac:dyDescent="0.3">
      <c r="A360" s="70" t="s">
        <v>222</v>
      </c>
      <c r="B360" s="2" t="s">
        <v>233</v>
      </c>
      <c r="C360" s="1">
        <v>325</v>
      </c>
      <c r="D360" s="2">
        <v>21800</v>
      </c>
      <c r="E360" s="2">
        <v>22100</v>
      </c>
      <c r="F360" s="2">
        <v>21500</v>
      </c>
      <c r="G360" s="2">
        <v>22600</v>
      </c>
      <c r="H360" s="2">
        <v>23600</v>
      </c>
      <c r="I360" s="2">
        <v>24100</v>
      </c>
      <c r="J360" s="2">
        <v>24700</v>
      </c>
      <c r="K360" s="2">
        <v>25700</v>
      </c>
      <c r="L360" s="2">
        <v>24400</v>
      </c>
      <c r="M360" s="2">
        <v>22900</v>
      </c>
      <c r="N360" s="2">
        <v>21500</v>
      </c>
      <c r="O360" s="2">
        <v>21600</v>
      </c>
      <c r="P360" s="2">
        <v>20400</v>
      </c>
      <c r="Q360" s="2">
        <v>13900</v>
      </c>
      <c r="R360" s="1">
        <v>18200</v>
      </c>
      <c r="S360" s="1">
        <v>16200</v>
      </c>
      <c r="T360" s="1">
        <v>18500</v>
      </c>
      <c r="U360" s="1">
        <v>20500</v>
      </c>
      <c r="V360" s="1">
        <v>20600</v>
      </c>
      <c r="W360" s="1">
        <v>20900</v>
      </c>
      <c r="X360" s="1">
        <v>20100</v>
      </c>
      <c r="Y360" s="1">
        <v>19700</v>
      </c>
      <c r="Z360" s="1">
        <v>20900</v>
      </c>
      <c r="AA360" s="1">
        <v>18900</v>
      </c>
      <c r="AB360" s="1">
        <v>17100</v>
      </c>
      <c r="AC360" s="1"/>
      <c r="AD360" s="1"/>
      <c r="AE360" s="1" t="s">
        <v>9</v>
      </c>
      <c r="AF360" s="1" t="s">
        <v>9</v>
      </c>
      <c r="AG360" s="1"/>
      <c r="AH360" s="1"/>
      <c r="AI360" s="1"/>
      <c r="AJ360" s="1"/>
      <c r="AK360" s="1"/>
      <c r="AL360" s="1"/>
      <c r="AM360" s="1"/>
      <c r="AN360" s="1"/>
      <c r="AO360" s="71"/>
      <c r="AP360" s="71" t="s">
        <v>9</v>
      </c>
      <c r="AQ360" s="71"/>
      <c r="AS360" s="4" t="str">
        <f>IFERROR(VLOOKUP(Table3[[#This Row],[Station '#]], $AV$3:$AW$141,2,FALSE),"")</f>
        <v/>
      </c>
    </row>
    <row r="361" spans="1:45" x14ac:dyDescent="0.3">
      <c r="A361" s="70" t="s">
        <v>222</v>
      </c>
      <c r="B361" s="2" t="s">
        <v>234</v>
      </c>
      <c r="C361" s="1">
        <v>29</v>
      </c>
      <c r="D361" s="2"/>
      <c r="E361" s="2"/>
      <c r="F361" s="2"/>
      <c r="G361" s="2"/>
      <c r="H361" s="2"/>
      <c r="I361" s="2" t="s">
        <v>9</v>
      </c>
      <c r="J361" s="2" t="s">
        <v>9</v>
      </c>
      <c r="K361" s="2">
        <v>18800</v>
      </c>
      <c r="L361" s="2">
        <v>18800</v>
      </c>
      <c r="M361" s="2">
        <v>18900</v>
      </c>
      <c r="N361" s="2">
        <v>18400</v>
      </c>
      <c r="O361" s="2">
        <v>17500</v>
      </c>
      <c r="P361" s="2">
        <v>18100</v>
      </c>
      <c r="Q361" s="2">
        <v>12700</v>
      </c>
      <c r="R361" s="1">
        <v>12600</v>
      </c>
      <c r="S361" s="1">
        <v>14100</v>
      </c>
      <c r="T361" s="1">
        <v>14800</v>
      </c>
      <c r="U361" s="1">
        <v>16400</v>
      </c>
      <c r="V361" s="1">
        <v>16700</v>
      </c>
      <c r="W361" s="1">
        <v>17100</v>
      </c>
      <c r="X361" s="1">
        <v>17100</v>
      </c>
      <c r="Y361" s="1">
        <v>16600</v>
      </c>
      <c r="Z361" s="1">
        <v>15700</v>
      </c>
      <c r="AA361" s="1">
        <v>14600</v>
      </c>
      <c r="AB361" s="1">
        <v>15000</v>
      </c>
      <c r="AC361" s="1">
        <v>14900</v>
      </c>
      <c r="AD361" s="1">
        <v>15000</v>
      </c>
      <c r="AE361" s="1">
        <v>15400</v>
      </c>
      <c r="AF361" s="1">
        <v>14800</v>
      </c>
      <c r="AG361" s="1">
        <v>14700</v>
      </c>
      <c r="AH361" s="1">
        <v>15200</v>
      </c>
      <c r="AI361" s="1">
        <v>15500</v>
      </c>
      <c r="AJ361" s="1">
        <v>13200</v>
      </c>
      <c r="AK361" s="1">
        <v>11500</v>
      </c>
      <c r="AL361" s="1">
        <v>15400</v>
      </c>
      <c r="AM361" s="1">
        <v>13100</v>
      </c>
      <c r="AN361" s="1">
        <v>13300</v>
      </c>
      <c r="AO361" s="71">
        <v>14900</v>
      </c>
      <c r="AP361" s="71">
        <v>15500</v>
      </c>
      <c r="AQ361" s="71"/>
      <c r="AS361" s="4">
        <f>IFERROR(VLOOKUP(Table3[[#This Row],[Station '#]], $AV$3:$AW$141,2,FALSE),"")</f>
        <v>15500</v>
      </c>
    </row>
    <row r="362" spans="1:45" x14ac:dyDescent="0.3">
      <c r="A362" s="70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 t="s">
        <v>7</v>
      </c>
      <c r="T362" s="1" t="s">
        <v>9</v>
      </c>
      <c r="U362" s="1" t="s">
        <v>7</v>
      </c>
      <c r="V362" s="1" t="s">
        <v>9</v>
      </c>
      <c r="W362" s="1"/>
      <c r="X362" s="1"/>
      <c r="Y362" s="1"/>
      <c r="Z362" s="1"/>
      <c r="AA362" s="1"/>
      <c r="AB362" s="1"/>
      <c r="AC362" s="1"/>
      <c r="AD362" s="1"/>
      <c r="AE362" s="1" t="s">
        <v>9</v>
      </c>
      <c r="AF362" s="1" t="s">
        <v>9</v>
      </c>
      <c r="AG362" s="1"/>
      <c r="AH362" s="1"/>
      <c r="AI362" s="1"/>
      <c r="AJ362" s="1"/>
      <c r="AK362" s="1"/>
      <c r="AL362" s="1"/>
      <c r="AM362" s="1"/>
      <c r="AN362" s="1"/>
      <c r="AO362" s="71"/>
      <c r="AP362" s="71" t="s">
        <v>9</v>
      </c>
      <c r="AQ362" s="71"/>
      <c r="AS362" s="4" t="str">
        <f>IFERROR(VLOOKUP(Table3[[#This Row],[Station '#]], $AV$3:$AW$141,2,FALSE),"")</f>
        <v/>
      </c>
    </row>
    <row r="363" spans="1:45" ht="15.75" hidden="1" customHeight="1" x14ac:dyDescent="0.3">
      <c r="A363" s="70" t="s">
        <v>433</v>
      </c>
      <c r="B363" s="2" t="s">
        <v>236</v>
      </c>
      <c r="C363" s="1">
        <v>337</v>
      </c>
      <c r="D363" s="2">
        <v>0</v>
      </c>
      <c r="E363" s="2"/>
      <c r="F363" s="2"/>
      <c r="G363" s="2">
        <v>5600</v>
      </c>
      <c r="H363" s="2">
        <v>6500</v>
      </c>
      <c r="I363" s="2">
        <v>6100</v>
      </c>
      <c r="J363" s="2">
        <v>6900</v>
      </c>
      <c r="K363" s="2">
        <v>8200</v>
      </c>
      <c r="L363" s="2">
        <v>9200</v>
      </c>
      <c r="M363" s="2">
        <v>7700</v>
      </c>
      <c r="N363" s="2">
        <v>8500</v>
      </c>
      <c r="O363" s="2">
        <v>7800</v>
      </c>
      <c r="P363" s="2">
        <v>8300</v>
      </c>
      <c r="Q363" s="2">
        <v>8100</v>
      </c>
      <c r="R363" s="1">
        <v>9300</v>
      </c>
      <c r="S363" s="1">
        <v>9100</v>
      </c>
      <c r="T363" s="1">
        <v>9900</v>
      </c>
      <c r="U363" s="1">
        <v>9300</v>
      </c>
      <c r="V363" s="1">
        <v>9200</v>
      </c>
      <c r="W363" s="1">
        <v>10400</v>
      </c>
      <c r="X363" s="1">
        <v>9200</v>
      </c>
      <c r="Y363" s="1">
        <v>9400</v>
      </c>
      <c r="Z363" s="1">
        <v>9200</v>
      </c>
      <c r="AA363" s="1">
        <v>7300</v>
      </c>
      <c r="AB363" s="1"/>
      <c r="AC363" s="1"/>
      <c r="AD363" s="1"/>
      <c r="AE363" s="1" t="s">
        <v>9</v>
      </c>
      <c r="AF363" s="1">
        <v>14300</v>
      </c>
      <c r="AG363" s="1"/>
      <c r="AH363" s="1"/>
      <c r="AI363" s="1"/>
      <c r="AJ363" s="1"/>
      <c r="AK363" s="1"/>
      <c r="AL363" s="1"/>
      <c r="AM363" s="1"/>
      <c r="AN363" s="1"/>
      <c r="AO363" s="71"/>
      <c r="AP363" s="71" t="s">
        <v>9</v>
      </c>
      <c r="AQ363" s="71"/>
      <c r="AS363" s="4" t="str">
        <f>IFERROR(VLOOKUP(Table3[[#This Row],[Station '#]], $AV$3:$AW$141,2,FALSE),"")</f>
        <v/>
      </c>
    </row>
    <row r="364" spans="1:45" ht="16.5" hidden="1" customHeight="1" x14ac:dyDescent="0.3">
      <c r="A364" s="70" t="s">
        <v>433</v>
      </c>
      <c r="B364" s="2" t="s">
        <v>237</v>
      </c>
      <c r="C364" s="1">
        <v>335</v>
      </c>
      <c r="D364" s="2">
        <v>6800</v>
      </c>
      <c r="E364" s="2">
        <v>7200</v>
      </c>
      <c r="F364" s="2">
        <v>9000</v>
      </c>
      <c r="G364" s="2">
        <v>9800</v>
      </c>
      <c r="H364" s="2">
        <v>12100</v>
      </c>
      <c r="I364" s="2">
        <v>11800</v>
      </c>
      <c r="J364" s="2">
        <v>16000</v>
      </c>
      <c r="K364" s="2">
        <v>17800</v>
      </c>
      <c r="L364" s="2">
        <v>20100</v>
      </c>
      <c r="M364" s="2">
        <v>19200</v>
      </c>
      <c r="N364" s="2">
        <v>20500</v>
      </c>
      <c r="O364" s="2">
        <v>19000</v>
      </c>
      <c r="P364" s="2">
        <v>19600</v>
      </c>
      <c r="Q364" s="2">
        <v>20100</v>
      </c>
      <c r="R364" s="1">
        <v>22400</v>
      </c>
      <c r="S364" s="1">
        <v>20900</v>
      </c>
      <c r="T364" s="1">
        <v>24000</v>
      </c>
      <c r="U364" s="1">
        <v>23000</v>
      </c>
      <c r="V364" s="1">
        <v>23400</v>
      </c>
      <c r="W364" s="1">
        <v>25400</v>
      </c>
      <c r="X364" s="1">
        <v>21700</v>
      </c>
      <c r="Y364" s="1">
        <v>24700</v>
      </c>
      <c r="Z364" s="1">
        <v>25500</v>
      </c>
      <c r="AA364" s="1">
        <v>20000</v>
      </c>
      <c r="AB364" s="1">
        <v>22600</v>
      </c>
      <c r="AC364" s="1">
        <v>19200</v>
      </c>
      <c r="AD364" s="1"/>
      <c r="AE364" s="1" t="s">
        <v>9</v>
      </c>
      <c r="AF364" s="1" t="s">
        <v>9</v>
      </c>
      <c r="AG364" s="1"/>
      <c r="AH364" s="1"/>
      <c r="AI364" s="1"/>
      <c r="AJ364" s="1"/>
      <c r="AK364" s="1"/>
      <c r="AL364" s="1"/>
      <c r="AM364" s="1"/>
      <c r="AN364" s="1"/>
      <c r="AO364" s="71"/>
      <c r="AP364" s="71" t="s">
        <v>9</v>
      </c>
      <c r="AQ364" s="71"/>
      <c r="AS364" s="4" t="str">
        <f>IFERROR(VLOOKUP(Table3[[#This Row],[Station '#]], $AV$3:$AW$141,2,FALSE),"")</f>
        <v/>
      </c>
    </row>
    <row r="365" spans="1:45" ht="16.5" hidden="1" customHeight="1" x14ac:dyDescent="0.3">
      <c r="A365" s="70" t="s">
        <v>433</v>
      </c>
      <c r="B365" s="2" t="s">
        <v>238</v>
      </c>
      <c r="C365" s="1"/>
      <c r="D365" s="2"/>
      <c r="E365" s="2"/>
      <c r="F365" s="2"/>
      <c r="G365" s="2"/>
      <c r="H365" s="2"/>
      <c r="I365" s="2">
        <v>16100</v>
      </c>
      <c r="J365" s="2">
        <v>24500</v>
      </c>
      <c r="K365" s="2">
        <v>25100</v>
      </c>
      <c r="L365" s="2">
        <v>28700</v>
      </c>
      <c r="M365" s="2">
        <v>23900</v>
      </c>
      <c r="N365" s="2">
        <v>27800</v>
      </c>
      <c r="O365" s="2"/>
      <c r="P365" s="2"/>
      <c r="Q365" s="2"/>
      <c r="R365" s="1"/>
      <c r="S365" s="1" t="s">
        <v>7</v>
      </c>
      <c r="T365" s="1" t="s">
        <v>9</v>
      </c>
      <c r="U365" s="1" t="s">
        <v>7</v>
      </c>
      <c r="V365" s="1" t="s">
        <v>9</v>
      </c>
      <c r="W365" s="1"/>
      <c r="X365" s="1"/>
      <c r="Y365" s="1"/>
      <c r="Z365" s="1"/>
      <c r="AA365" s="1"/>
      <c r="AB365" s="1"/>
      <c r="AC365" s="1" t="e">
        <v>#N/A</v>
      </c>
      <c r="AD365" s="1" t="e">
        <v>#N/A</v>
      </c>
      <c r="AE365" s="1" t="s">
        <v>9</v>
      </c>
      <c r="AF365" s="1" t="s">
        <v>9</v>
      </c>
      <c r="AG365" s="1" t="e">
        <v>#N/A</v>
      </c>
      <c r="AH365" s="1"/>
      <c r="AI365" s="1"/>
      <c r="AJ365" s="1"/>
      <c r="AK365" s="1"/>
      <c r="AL365" s="1"/>
      <c r="AM365" s="1" t="e">
        <v>#N/A</v>
      </c>
      <c r="AN365" s="1"/>
      <c r="AO365" s="71"/>
      <c r="AP365" s="71" t="s">
        <v>9</v>
      </c>
      <c r="AQ365" s="71"/>
      <c r="AS365" s="4" t="str">
        <f>IFERROR(VLOOKUP(Table3[[#This Row],[Station '#]], $AV$3:$AW$141,2,FALSE),"")</f>
        <v/>
      </c>
    </row>
    <row r="366" spans="1:45" x14ac:dyDescent="0.3">
      <c r="A366" s="70" t="s">
        <v>433</v>
      </c>
      <c r="B366" s="2" t="s">
        <v>589</v>
      </c>
      <c r="C366" s="1">
        <v>125</v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>
        <v>20900</v>
      </c>
      <c r="AN366" s="1"/>
      <c r="AO366" s="71">
        <v>26300</v>
      </c>
      <c r="AP366" s="71">
        <v>25800</v>
      </c>
      <c r="AQ366" s="71"/>
      <c r="AS366" s="4">
        <f>IFERROR(VLOOKUP(Table3[[#This Row],[Station '#]], $AV$3:$AW$141,2,FALSE),"")</f>
        <v>25800</v>
      </c>
    </row>
    <row r="367" spans="1:45" ht="15.75" customHeight="1" x14ac:dyDescent="0.3">
      <c r="A367" s="70" t="s">
        <v>433</v>
      </c>
      <c r="B367" s="2" t="s">
        <v>239</v>
      </c>
      <c r="C367" s="1">
        <v>45</v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>
        <v>24900</v>
      </c>
      <c r="P367" s="2">
        <v>24800</v>
      </c>
      <c r="Q367" s="2">
        <v>25300</v>
      </c>
      <c r="R367" s="1">
        <v>24700</v>
      </c>
      <c r="S367" s="1">
        <v>24400</v>
      </c>
      <c r="T367" s="1">
        <v>24500</v>
      </c>
      <c r="U367" s="1">
        <v>26000</v>
      </c>
      <c r="V367" s="1">
        <v>26200</v>
      </c>
      <c r="W367" s="1">
        <v>25200</v>
      </c>
      <c r="X367" s="1">
        <v>23200</v>
      </c>
      <c r="Y367" s="1">
        <v>23000</v>
      </c>
      <c r="Z367" s="1">
        <v>21700</v>
      </c>
      <c r="AA367" s="1">
        <v>21500</v>
      </c>
      <c r="AB367" s="1">
        <v>22100</v>
      </c>
      <c r="AC367" s="1">
        <v>19300</v>
      </c>
      <c r="AD367" s="1">
        <v>19200</v>
      </c>
      <c r="AE367" s="1">
        <v>19600</v>
      </c>
      <c r="AF367" s="1">
        <v>21600</v>
      </c>
      <c r="AG367" s="1">
        <v>22700</v>
      </c>
      <c r="AH367" s="1">
        <v>24300</v>
      </c>
      <c r="AI367" s="1">
        <v>25200</v>
      </c>
      <c r="AJ367" s="1">
        <v>25000</v>
      </c>
      <c r="AK367" s="1">
        <v>25300</v>
      </c>
      <c r="AL367" s="1">
        <v>25700</v>
      </c>
      <c r="AM367" s="1">
        <v>23400</v>
      </c>
      <c r="AN367" s="1">
        <v>25200</v>
      </c>
      <c r="AO367" s="71">
        <v>25500</v>
      </c>
      <c r="AP367" s="71">
        <v>25900</v>
      </c>
      <c r="AQ367" s="71"/>
      <c r="AS367" s="4">
        <f>IFERROR(VLOOKUP(Table3[[#This Row],[Station '#]], $AV$3:$AW$141,2,FALSE),"")</f>
        <v>25900</v>
      </c>
    </row>
    <row r="368" spans="1:45" ht="15.75" customHeight="1" x14ac:dyDescent="0.3">
      <c r="A368" s="70" t="s">
        <v>433</v>
      </c>
      <c r="B368" s="2" t="s">
        <v>423</v>
      </c>
      <c r="C368" s="1">
        <v>3809</v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71">
        <v>27600</v>
      </c>
      <c r="AP368" s="71">
        <v>28400</v>
      </c>
      <c r="AQ368" s="71"/>
      <c r="AS368" s="4">
        <f>IFERROR(VLOOKUP(Table3[[#This Row],[Station '#]], $AV$3:$AW$141,2,FALSE),"")</f>
        <v>28400</v>
      </c>
    </row>
    <row r="369" spans="1:45" ht="13.5" hidden="1" customHeight="1" x14ac:dyDescent="0.3">
      <c r="A369" s="70" t="s">
        <v>433</v>
      </c>
      <c r="B369" s="2" t="s">
        <v>232</v>
      </c>
      <c r="C369" s="1">
        <v>336</v>
      </c>
      <c r="D369" s="2">
        <v>11300</v>
      </c>
      <c r="E369" s="2">
        <v>13100</v>
      </c>
      <c r="F369" s="2">
        <v>13500</v>
      </c>
      <c r="G369" s="2">
        <v>20700</v>
      </c>
      <c r="H369" s="2">
        <v>22900</v>
      </c>
      <c r="I369" s="2">
        <v>21700</v>
      </c>
      <c r="J369" s="2">
        <v>30100</v>
      </c>
      <c r="K369" s="2">
        <v>28300</v>
      </c>
      <c r="L369" s="2">
        <v>27800</v>
      </c>
      <c r="M369" s="2">
        <v>29200</v>
      </c>
      <c r="N369" s="2">
        <v>29900</v>
      </c>
      <c r="O369" s="2">
        <v>26500</v>
      </c>
      <c r="P369" s="2">
        <v>27000</v>
      </c>
      <c r="Q369" s="2">
        <v>30300</v>
      </c>
      <c r="R369" s="1">
        <v>30100</v>
      </c>
      <c r="S369" s="1">
        <v>31700</v>
      </c>
      <c r="T369" s="1">
        <v>34000</v>
      </c>
      <c r="U369" s="1">
        <v>31600</v>
      </c>
      <c r="V369" s="1">
        <v>30200</v>
      </c>
      <c r="W369" s="1">
        <v>35700</v>
      </c>
      <c r="X369" s="1">
        <v>36900</v>
      </c>
      <c r="Y369" s="1">
        <v>32600</v>
      </c>
      <c r="Z369" s="1">
        <v>34700</v>
      </c>
      <c r="AA369" s="1">
        <v>29100</v>
      </c>
      <c r="AB369" s="1">
        <v>29300</v>
      </c>
      <c r="AC369" s="1">
        <v>23400</v>
      </c>
      <c r="AD369" s="1"/>
      <c r="AE369" s="1" t="s">
        <v>9</v>
      </c>
      <c r="AF369" s="1" t="s">
        <v>9</v>
      </c>
      <c r="AG369" s="1"/>
      <c r="AH369" s="1"/>
      <c r="AI369" s="1"/>
      <c r="AJ369" s="1"/>
      <c r="AK369" s="1"/>
      <c r="AL369" s="1"/>
      <c r="AM369" s="1"/>
      <c r="AN369" s="1"/>
      <c r="AO369" s="71"/>
      <c r="AP369" s="71" t="s">
        <v>9</v>
      </c>
      <c r="AQ369" s="71"/>
      <c r="AS369" s="4" t="str">
        <f>IFERROR(VLOOKUP(Table3[[#This Row],[Station '#]], $AV$3:$AW$141,2,FALSE),"")</f>
        <v/>
      </c>
    </row>
    <row r="370" spans="1:45" ht="16.5" hidden="1" customHeight="1" x14ac:dyDescent="0.3">
      <c r="A370" s="70" t="s">
        <v>433</v>
      </c>
      <c r="B370" s="2" t="s">
        <v>145</v>
      </c>
      <c r="C370" s="1">
        <v>339</v>
      </c>
      <c r="D370" s="2">
        <v>11800</v>
      </c>
      <c r="E370" s="2">
        <v>13500</v>
      </c>
      <c r="F370" s="2">
        <v>15700</v>
      </c>
      <c r="G370" s="2">
        <v>21000</v>
      </c>
      <c r="H370" s="2">
        <v>19800</v>
      </c>
      <c r="I370" s="2">
        <v>17800</v>
      </c>
      <c r="J370" s="2">
        <v>19500</v>
      </c>
      <c r="K370" s="2">
        <v>22200</v>
      </c>
      <c r="L370" s="2">
        <v>19100</v>
      </c>
      <c r="M370" s="2">
        <v>18100</v>
      </c>
      <c r="N370" s="2">
        <v>18800</v>
      </c>
      <c r="O370" s="2">
        <v>17100</v>
      </c>
      <c r="P370" s="2">
        <v>17500</v>
      </c>
      <c r="Q370" s="2">
        <v>18700</v>
      </c>
      <c r="R370" s="1">
        <v>18400</v>
      </c>
      <c r="S370" s="1">
        <v>19000</v>
      </c>
      <c r="T370" s="1">
        <v>18400</v>
      </c>
      <c r="U370" s="1">
        <v>17600</v>
      </c>
      <c r="V370" s="1">
        <v>19500</v>
      </c>
      <c r="W370" s="1">
        <v>21600</v>
      </c>
      <c r="X370" s="1">
        <v>19700</v>
      </c>
      <c r="Y370" s="1">
        <v>17600</v>
      </c>
      <c r="Z370" s="1">
        <v>17100</v>
      </c>
      <c r="AA370" s="1">
        <v>15800</v>
      </c>
      <c r="AB370" s="1">
        <v>14800</v>
      </c>
      <c r="AC370" s="1"/>
      <c r="AD370" s="1"/>
      <c r="AE370" s="1" t="s">
        <v>9</v>
      </c>
      <c r="AF370" s="1" t="s">
        <v>9</v>
      </c>
      <c r="AG370" s="1"/>
      <c r="AH370" s="1"/>
      <c r="AI370" s="1"/>
      <c r="AJ370" s="1"/>
      <c r="AK370" s="1"/>
      <c r="AL370" s="1"/>
      <c r="AM370" s="1"/>
      <c r="AN370" s="1"/>
      <c r="AO370" s="71"/>
      <c r="AP370" s="71" t="s">
        <v>9</v>
      </c>
      <c r="AQ370" s="71"/>
      <c r="AS370" s="4" t="str">
        <f>IFERROR(VLOOKUP(Table3[[#This Row],[Station '#]], $AV$3:$AW$141,2,FALSE),"")</f>
        <v/>
      </c>
    </row>
    <row r="371" spans="1:45" ht="16.5" hidden="1" customHeight="1" x14ac:dyDescent="0.3">
      <c r="A371" s="70" t="s">
        <v>433</v>
      </c>
      <c r="B371" s="2" t="s">
        <v>240</v>
      </c>
      <c r="C371" s="1">
        <v>334</v>
      </c>
      <c r="D371" s="2"/>
      <c r="E371" s="2"/>
      <c r="F371" s="2"/>
      <c r="G371" s="2"/>
      <c r="H371" s="2"/>
      <c r="I371" s="2">
        <v>18500</v>
      </c>
      <c r="J371" s="2">
        <v>16600</v>
      </c>
      <c r="K371" s="2">
        <v>17800</v>
      </c>
      <c r="L371" s="2">
        <v>17600</v>
      </c>
      <c r="M371" s="2">
        <v>16000</v>
      </c>
      <c r="N371" s="2">
        <v>16100</v>
      </c>
      <c r="O371" s="2">
        <v>14900</v>
      </c>
      <c r="P371" s="2">
        <v>15000</v>
      </c>
      <c r="Q371" s="2">
        <v>16400</v>
      </c>
      <c r="R371" s="1">
        <v>16900</v>
      </c>
      <c r="S371" s="1">
        <v>18800</v>
      </c>
      <c r="T371" s="1">
        <v>17200</v>
      </c>
      <c r="U371" s="1">
        <v>19100</v>
      </c>
      <c r="V371" s="1">
        <v>19600</v>
      </c>
      <c r="W371" s="1">
        <v>21500</v>
      </c>
      <c r="X371" s="1">
        <v>20300</v>
      </c>
      <c r="Y371" s="1">
        <v>16500</v>
      </c>
      <c r="Z371" s="1">
        <v>15000</v>
      </c>
      <c r="AA371" s="1">
        <v>12400</v>
      </c>
      <c r="AB371" s="1">
        <v>12400</v>
      </c>
      <c r="AC371" s="1"/>
      <c r="AD371" s="1"/>
      <c r="AE371" s="1" t="s">
        <v>9</v>
      </c>
      <c r="AF371" s="1" t="s">
        <v>9</v>
      </c>
      <c r="AG371" s="1"/>
      <c r="AH371" s="1"/>
      <c r="AI371" s="1"/>
      <c r="AJ371" s="1"/>
      <c r="AK371" s="1"/>
      <c r="AL371" s="1"/>
      <c r="AM371" s="1"/>
      <c r="AN371" s="1"/>
      <c r="AO371" s="71"/>
      <c r="AP371" s="71" t="s">
        <v>9</v>
      </c>
      <c r="AQ371" s="71"/>
      <c r="AS371" s="4" t="str">
        <f>IFERROR(VLOOKUP(Table3[[#This Row],[Station '#]], $AV$3:$AW$141,2,FALSE),"")</f>
        <v/>
      </c>
    </row>
    <row r="372" spans="1:45" ht="16.5" hidden="1" customHeight="1" x14ac:dyDescent="0.3">
      <c r="A372" s="70" t="s">
        <v>433</v>
      </c>
      <c r="B372" s="2" t="s">
        <v>144</v>
      </c>
      <c r="C372" s="1">
        <v>338</v>
      </c>
      <c r="D372" s="2">
        <v>9700</v>
      </c>
      <c r="E372" s="2">
        <v>10600</v>
      </c>
      <c r="F372" s="2">
        <v>12400</v>
      </c>
      <c r="G372" s="2">
        <v>13600</v>
      </c>
      <c r="H372" s="2">
        <v>14900</v>
      </c>
      <c r="I372" s="2">
        <v>14400</v>
      </c>
      <c r="J372" s="2">
        <v>16200</v>
      </c>
      <c r="K372" s="2">
        <v>15700</v>
      </c>
      <c r="L372" s="2">
        <v>17000</v>
      </c>
      <c r="M372" s="2">
        <v>13800</v>
      </c>
      <c r="N372" s="2">
        <v>13800</v>
      </c>
      <c r="O372" s="2">
        <v>13300</v>
      </c>
      <c r="P372" s="2">
        <v>14500</v>
      </c>
      <c r="Q372" s="2">
        <v>13400</v>
      </c>
      <c r="R372" s="1">
        <v>14100</v>
      </c>
      <c r="S372" s="1">
        <v>14200</v>
      </c>
      <c r="T372" s="1">
        <v>12300</v>
      </c>
      <c r="U372" s="1">
        <v>14700</v>
      </c>
      <c r="V372" s="1">
        <v>15200</v>
      </c>
      <c r="W372" s="1">
        <v>17800</v>
      </c>
      <c r="X372" s="1">
        <v>15100</v>
      </c>
      <c r="Y372" s="1">
        <v>14000</v>
      </c>
      <c r="Z372" s="1">
        <v>11700</v>
      </c>
      <c r="AA372" s="1">
        <v>10100</v>
      </c>
      <c r="AB372" s="1">
        <v>9900</v>
      </c>
      <c r="AC372" s="1"/>
      <c r="AD372" s="1"/>
      <c r="AE372" s="1" t="s">
        <v>9</v>
      </c>
      <c r="AF372" s="1" t="s">
        <v>9</v>
      </c>
      <c r="AG372" s="1"/>
      <c r="AH372" s="1"/>
      <c r="AI372" s="1"/>
      <c r="AJ372" s="1"/>
      <c r="AK372" s="1"/>
      <c r="AL372" s="1"/>
      <c r="AM372" s="1"/>
      <c r="AN372" s="1"/>
      <c r="AO372" s="71"/>
      <c r="AP372" s="71" t="s">
        <v>9</v>
      </c>
      <c r="AQ372" s="71"/>
      <c r="AS372" s="4" t="str">
        <f>IFERROR(VLOOKUP(Table3[[#This Row],[Station '#]], $AV$3:$AW$141,2,FALSE),"")</f>
        <v/>
      </c>
    </row>
    <row r="373" spans="1:45" x14ac:dyDescent="0.3">
      <c r="A373" s="70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 t="s">
        <v>9</v>
      </c>
      <c r="AF373" s="1" t="s">
        <v>9</v>
      </c>
      <c r="AG373" s="1"/>
      <c r="AH373" s="1"/>
      <c r="AI373" s="1"/>
      <c r="AJ373" s="1"/>
      <c r="AK373" s="1"/>
      <c r="AL373" s="1"/>
      <c r="AM373" s="1"/>
      <c r="AN373" s="1"/>
      <c r="AO373" s="71"/>
      <c r="AP373" s="71" t="s">
        <v>9</v>
      </c>
      <c r="AQ373" s="71"/>
      <c r="AS373" s="4" t="str">
        <f>IFERROR(VLOOKUP(Table3[[#This Row],[Station '#]], $AV$3:$AW$141,2,FALSE),"")</f>
        <v/>
      </c>
    </row>
    <row r="374" spans="1:45" hidden="1" x14ac:dyDescent="0.3">
      <c r="A374" s="70" t="s">
        <v>422</v>
      </c>
      <c r="B374" s="2" t="s">
        <v>423</v>
      </c>
      <c r="C374" s="1">
        <v>531</v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>
        <v>17500</v>
      </c>
      <c r="AG374" s="1"/>
      <c r="AH374" s="1"/>
      <c r="AI374" s="1"/>
      <c r="AJ374" s="1"/>
      <c r="AK374" s="1"/>
      <c r="AL374" s="1"/>
      <c r="AM374" s="1"/>
      <c r="AN374" s="1"/>
      <c r="AO374" s="71"/>
      <c r="AP374" s="71" t="s">
        <v>9</v>
      </c>
      <c r="AQ374" s="71"/>
      <c r="AS374" s="4" t="str">
        <f>IFERROR(VLOOKUP(Table3[[#This Row],[Station '#]], $AV$3:$AW$141,2,FALSE),"")</f>
        <v/>
      </c>
    </row>
    <row r="375" spans="1:45" hidden="1" x14ac:dyDescent="0.3">
      <c r="A375" s="70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 t="s">
        <v>9</v>
      </c>
      <c r="AG375" s="1"/>
      <c r="AH375" s="1"/>
      <c r="AI375" s="1"/>
      <c r="AJ375" s="1"/>
      <c r="AK375" s="1"/>
      <c r="AL375" s="1"/>
      <c r="AM375" s="1"/>
      <c r="AN375" s="1"/>
      <c r="AO375" s="71"/>
      <c r="AP375" s="71" t="s">
        <v>9</v>
      </c>
      <c r="AQ375" s="71"/>
      <c r="AS375" s="4" t="str">
        <f>IFERROR(VLOOKUP(Table3[[#This Row],[Station '#]], $AV$3:$AW$141,2,FALSE),"")</f>
        <v/>
      </c>
    </row>
    <row r="376" spans="1:45" ht="16.5" hidden="1" customHeight="1" x14ac:dyDescent="0.3">
      <c r="A376" s="70" t="s">
        <v>241</v>
      </c>
      <c r="B376" s="2" t="s">
        <v>242</v>
      </c>
      <c r="C376" s="1">
        <v>608</v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>
        <v>6800</v>
      </c>
      <c r="T376" s="1">
        <v>5400</v>
      </c>
      <c r="U376" s="1">
        <v>4800</v>
      </c>
      <c r="V376" s="1">
        <v>4400</v>
      </c>
      <c r="W376" s="1">
        <v>4500</v>
      </c>
      <c r="X376" s="1">
        <v>4100</v>
      </c>
      <c r="Y376" s="1">
        <v>4800</v>
      </c>
      <c r="Z376" s="1">
        <v>3100</v>
      </c>
      <c r="AA376" s="1">
        <v>5400</v>
      </c>
      <c r="AB376" s="1">
        <v>2800</v>
      </c>
      <c r="AC376" s="1"/>
      <c r="AD376" s="1"/>
      <c r="AE376" s="1" t="s">
        <v>9</v>
      </c>
      <c r="AF376" s="1" t="s">
        <v>9</v>
      </c>
      <c r="AG376" s="1"/>
      <c r="AH376" s="1"/>
      <c r="AI376" s="1"/>
      <c r="AJ376" s="1"/>
      <c r="AK376" s="1"/>
      <c r="AL376" s="1"/>
      <c r="AM376" s="1"/>
      <c r="AN376" s="1"/>
      <c r="AO376" s="71"/>
      <c r="AP376" s="71" t="s">
        <v>9</v>
      </c>
      <c r="AQ376" s="71"/>
      <c r="AS376" s="4" t="str">
        <f>IFERROR(VLOOKUP(Table3[[#This Row],[Station '#]], $AV$3:$AW$141,2,FALSE),"")</f>
        <v/>
      </c>
    </row>
    <row r="377" spans="1:45" ht="16.5" hidden="1" customHeight="1" x14ac:dyDescent="0.3">
      <c r="A377" s="70" t="s">
        <v>241</v>
      </c>
      <c r="B377" s="2" t="s">
        <v>243</v>
      </c>
      <c r="C377" s="1">
        <v>609</v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>
        <v>11400</v>
      </c>
      <c r="T377" s="1">
        <v>8800</v>
      </c>
      <c r="U377" s="1">
        <v>10500</v>
      </c>
      <c r="V377" s="1">
        <v>9700</v>
      </c>
      <c r="W377" s="1">
        <v>10600</v>
      </c>
      <c r="X377" s="1">
        <v>8900</v>
      </c>
      <c r="Y377" s="1">
        <v>10700</v>
      </c>
      <c r="Z377" s="1">
        <v>7700</v>
      </c>
      <c r="AA377" s="1">
        <v>7400</v>
      </c>
      <c r="AB377" s="1">
        <v>6300</v>
      </c>
      <c r="AC377" s="1"/>
      <c r="AD377" s="1"/>
      <c r="AE377" s="1" t="s">
        <v>9</v>
      </c>
      <c r="AF377" s="1" t="s">
        <v>9</v>
      </c>
      <c r="AG377" s="1"/>
      <c r="AH377" s="1"/>
      <c r="AI377" s="1"/>
      <c r="AJ377" s="1"/>
      <c r="AK377" s="1"/>
      <c r="AL377" s="1"/>
      <c r="AM377" s="1"/>
      <c r="AN377" s="1"/>
      <c r="AO377" s="71"/>
      <c r="AP377" s="71" t="s">
        <v>9</v>
      </c>
      <c r="AQ377" s="71"/>
      <c r="AS377" s="4" t="str">
        <f>IFERROR(VLOOKUP(Table3[[#This Row],[Station '#]], $AV$3:$AW$141,2,FALSE),"")</f>
        <v/>
      </c>
    </row>
    <row r="378" spans="1:45" hidden="1" x14ac:dyDescent="0.3">
      <c r="A378" s="70" t="s">
        <v>241</v>
      </c>
      <c r="B378" s="2" t="s">
        <v>244</v>
      </c>
      <c r="C378" s="1">
        <v>610</v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>
        <v>7500</v>
      </c>
      <c r="T378" s="1">
        <v>7800</v>
      </c>
      <c r="U378" s="1">
        <v>7400</v>
      </c>
      <c r="V378" s="1">
        <v>7600</v>
      </c>
      <c r="W378" s="1">
        <v>8900</v>
      </c>
      <c r="X378" s="1">
        <v>8700</v>
      </c>
      <c r="Y378" s="1">
        <v>11500</v>
      </c>
      <c r="Z378" s="1">
        <v>8400</v>
      </c>
      <c r="AA378" s="1">
        <v>7700</v>
      </c>
      <c r="AB378" s="1">
        <v>6700</v>
      </c>
      <c r="AC378" s="1"/>
      <c r="AD378" s="1"/>
      <c r="AE378" s="1" t="s">
        <v>9</v>
      </c>
      <c r="AF378" s="1" t="s">
        <v>9</v>
      </c>
      <c r="AG378" s="1"/>
      <c r="AH378" s="1"/>
      <c r="AI378" s="1"/>
      <c r="AJ378" s="1"/>
      <c r="AK378" s="1"/>
      <c r="AL378" s="1"/>
      <c r="AM378" s="1"/>
      <c r="AN378" s="1"/>
      <c r="AO378" s="71"/>
      <c r="AP378" s="71" t="s">
        <v>9</v>
      </c>
      <c r="AQ378" s="71"/>
      <c r="AS378" s="4" t="str">
        <f>IFERROR(VLOOKUP(Table3[[#This Row],[Station '#]], $AV$3:$AW$141,2,FALSE),"")</f>
        <v/>
      </c>
    </row>
    <row r="379" spans="1:45" hidden="1" x14ac:dyDescent="0.3">
      <c r="A379" s="70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 t="s">
        <v>7</v>
      </c>
      <c r="T379" s="1" t="s">
        <v>9</v>
      </c>
      <c r="U379" s="1" t="s">
        <v>7</v>
      </c>
      <c r="V379" s="1" t="s">
        <v>9</v>
      </c>
      <c r="W379" s="1"/>
      <c r="X379" s="1"/>
      <c r="Y379" s="1"/>
      <c r="Z379" s="1"/>
      <c r="AA379" s="1"/>
      <c r="AB379" s="1"/>
      <c r="AC379" s="1"/>
      <c r="AD379" s="1"/>
      <c r="AE379" s="1" t="s">
        <v>9</v>
      </c>
      <c r="AF379" s="1" t="s">
        <v>9</v>
      </c>
      <c r="AG379" s="1"/>
      <c r="AH379" s="1"/>
      <c r="AI379" s="1"/>
      <c r="AJ379" s="1"/>
      <c r="AK379" s="1"/>
      <c r="AL379" s="1"/>
      <c r="AM379" s="1"/>
      <c r="AN379" s="1"/>
      <c r="AO379" s="71"/>
      <c r="AP379" s="71" t="s">
        <v>9</v>
      </c>
      <c r="AQ379" s="71"/>
      <c r="AS379" s="4" t="str">
        <f>IFERROR(VLOOKUP(Table3[[#This Row],[Station '#]], $AV$3:$AW$141,2,FALSE),"")</f>
        <v/>
      </c>
    </row>
    <row r="380" spans="1:45" x14ac:dyDescent="0.3">
      <c r="A380" s="70" t="s">
        <v>245</v>
      </c>
      <c r="B380" s="2" t="s">
        <v>196</v>
      </c>
      <c r="C380" s="1">
        <v>340</v>
      </c>
      <c r="D380" s="2"/>
      <c r="E380" s="2"/>
      <c r="F380" s="2"/>
      <c r="G380" s="2"/>
      <c r="H380" s="2"/>
      <c r="I380" s="2">
        <v>200</v>
      </c>
      <c r="J380" s="2">
        <v>200</v>
      </c>
      <c r="K380" s="2">
        <v>200</v>
      </c>
      <c r="L380" s="2">
        <v>200</v>
      </c>
      <c r="M380" s="2">
        <v>250</v>
      </c>
      <c r="N380" s="2">
        <v>200</v>
      </c>
      <c r="O380" s="2">
        <v>200</v>
      </c>
      <c r="P380" s="2">
        <v>200</v>
      </c>
      <c r="Q380" s="2">
        <v>200</v>
      </c>
      <c r="R380" s="1">
        <v>200</v>
      </c>
      <c r="S380" s="1">
        <v>200</v>
      </c>
      <c r="T380" s="1">
        <v>200</v>
      </c>
      <c r="U380" s="1">
        <v>300</v>
      </c>
      <c r="V380" s="1">
        <v>400</v>
      </c>
      <c r="W380" s="1">
        <v>300</v>
      </c>
      <c r="X380" s="1">
        <v>1300</v>
      </c>
      <c r="Y380" s="1"/>
      <c r="Z380" s="1">
        <v>3600</v>
      </c>
      <c r="AA380" s="1">
        <v>1900</v>
      </c>
      <c r="AB380" s="1">
        <v>1800</v>
      </c>
      <c r="AC380" s="1">
        <v>2000</v>
      </c>
      <c r="AD380" s="1"/>
      <c r="AE380" s="1" t="s">
        <v>9</v>
      </c>
      <c r="AF380" s="1" t="s">
        <v>9</v>
      </c>
      <c r="AG380" s="1"/>
      <c r="AH380" s="1"/>
      <c r="AI380" s="1"/>
      <c r="AJ380" s="1"/>
      <c r="AK380" s="1"/>
      <c r="AL380" s="1"/>
      <c r="AM380" s="1"/>
      <c r="AN380" s="1"/>
      <c r="AO380" s="71"/>
      <c r="AP380" s="71">
        <v>3500</v>
      </c>
      <c r="AQ380" s="71"/>
      <c r="AS380" s="4">
        <f>IFERROR(VLOOKUP(Table3[[#This Row],[Station '#]], $AV$3:$AW$141,2,FALSE),"")</f>
        <v>3500</v>
      </c>
    </row>
    <row r="381" spans="1:45" ht="16.5" hidden="1" customHeight="1" x14ac:dyDescent="0.3">
      <c r="A381" s="70" t="s">
        <v>245</v>
      </c>
      <c r="B381" s="2" t="s">
        <v>246</v>
      </c>
      <c r="C381" s="1">
        <v>376</v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 t="s">
        <v>247</v>
      </c>
      <c r="P381" s="2" t="s">
        <v>247</v>
      </c>
      <c r="Q381" s="2" t="s">
        <v>248</v>
      </c>
      <c r="R381" s="1">
        <v>100</v>
      </c>
      <c r="S381" s="1">
        <v>100</v>
      </c>
      <c r="T381" s="1">
        <v>100</v>
      </c>
      <c r="U381" s="1">
        <v>100</v>
      </c>
      <c r="V381" s="1"/>
      <c r="W381" s="1"/>
      <c r="X381" s="1"/>
      <c r="Y381" s="1"/>
      <c r="Z381" s="1"/>
      <c r="AA381" s="1"/>
      <c r="AB381" s="1">
        <v>1800</v>
      </c>
      <c r="AC381" s="1">
        <v>2100</v>
      </c>
      <c r="AD381" s="1"/>
      <c r="AE381" s="1" t="s">
        <v>9</v>
      </c>
      <c r="AF381" s="1" t="s">
        <v>9</v>
      </c>
      <c r="AG381" s="1"/>
      <c r="AH381" s="1"/>
      <c r="AI381" s="1"/>
      <c r="AJ381" s="1"/>
      <c r="AK381" s="1"/>
      <c r="AL381" s="1"/>
      <c r="AM381" s="1"/>
      <c r="AN381" s="1"/>
      <c r="AO381" s="71"/>
      <c r="AP381" s="71" t="s">
        <v>9</v>
      </c>
      <c r="AQ381" s="71"/>
      <c r="AS381" s="4" t="str">
        <f>IFERROR(VLOOKUP(Table3[[#This Row],[Station '#]], $AV$3:$AW$141,2,FALSE),"")</f>
        <v/>
      </c>
    </row>
    <row r="382" spans="1:45" x14ac:dyDescent="0.3">
      <c r="A382" s="70" t="s">
        <v>245</v>
      </c>
      <c r="B382" s="2" t="s">
        <v>249</v>
      </c>
      <c r="C382" s="1">
        <v>341</v>
      </c>
      <c r="D382" s="2"/>
      <c r="E382" s="2"/>
      <c r="F382" s="2"/>
      <c r="G382" s="2"/>
      <c r="H382" s="2"/>
      <c r="I382" s="2" t="s">
        <v>9</v>
      </c>
      <c r="J382" s="2" t="s">
        <v>9</v>
      </c>
      <c r="K382" s="2" t="s">
        <v>9</v>
      </c>
      <c r="L382" s="2"/>
      <c r="M382" s="2"/>
      <c r="N382" s="2"/>
      <c r="O382" s="2"/>
      <c r="P382" s="2"/>
      <c r="Q382" s="2"/>
      <c r="R382" s="1"/>
      <c r="S382" s="1" t="s">
        <v>7</v>
      </c>
      <c r="T382" s="1" t="s">
        <v>9</v>
      </c>
      <c r="U382" s="1" t="s">
        <v>7</v>
      </c>
      <c r="V382" s="1" t="s">
        <v>9</v>
      </c>
      <c r="W382" s="1"/>
      <c r="X382" s="1">
        <v>2100</v>
      </c>
      <c r="Y382" s="1">
        <v>2900</v>
      </c>
      <c r="Z382" s="1">
        <v>3400</v>
      </c>
      <c r="AA382" s="1">
        <v>2500</v>
      </c>
      <c r="AB382" s="1">
        <v>2200</v>
      </c>
      <c r="AC382" s="1">
        <v>2300</v>
      </c>
      <c r="AD382" s="1"/>
      <c r="AE382" s="1" t="s">
        <v>9</v>
      </c>
      <c r="AF382" s="1" t="s">
        <v>9</v>
      </c>
      <c r="AG382" s="1"/>
      <c r="AH382" s="1"/>
      <c r="AI382" s="1"/>
      <c r="AJ382" s="1">
        <v>3700</v>
      </c>
      <c r="AK382" s="1"/>
      <c r="AL382" s="1">
        <v>3800</v>
      </c>
      <c r="AM382" s="1"/>
      <c r="AN382" s="1"/>
      <c r="AO382" s="71"/>
      <c r="AP382" s="71">
        <v>4200</v>
      </c>
      <c r="AQ382" s="71"/>
      <c r="AS382" s="4">
        <f>IFERROR(VLOOKUP(Table3[[#This Row],[Station '#]], $AV$3:$AW$141,2,FALSE),"")</f>
        <v>4200</v>
      </c>
    </row>
    <row r="383" spans="1:45" x14ac:dyDescent="0.3">
      <c r="A383" s="70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 t="s">
        <v>9</v>
      </c>
      <c r="AF383" s="1" t="s">
        <v>9</v>
      </c>
      <c r="AG383" s="1"/>
      <c r="AH383" s="1"/>
      <c r="AI383" s="1"/>
      <c r="AJ383" s="1"/>
      <c r="AK383" s="1"/>
      <c r="AL383" s="1"/>
      <c r="AM383" s="1"/>
      <c r="AN383" s="1"/>
      <c r="AO383" s="71"/>
      <c r="AP383" s="71" t="s">
        <v>9</v>
      </c>
      <c r="AQ383" s="71"/>
      <c r="AS383" s="4" t="str">
        <f>IFERROR(VLOOKUP(Table3[[#This Row],[Station '#]], $AV$3:$AW$141,2,FALSE),"")</f>
        <v/>
      </c>
    </row>
    <row r="384" spans="1:45" ht="16.5" hidden="1" customHeight="1" x14ac:dyDescent="0.3">
      <c r="A384" s="70" t="s">
        <v>250</v>
      </c>
      <c r="B384" s="2" t="s">
        <v>251</v>
      </c>
      <c r="C384" s="1">
        <v>507</v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2400</v>
      </c>
      <c r="Q384" s="2">
        <v>2600</v>
      </c>
      <c r="R384" s="1">
        <v>2900</v>
      </c>
      <c r="S384" s="1">
        <v>2300</v>
      </c>
      <c r="T384" s="1">
        <v>2800</v>
      </c>
      <c r="U384" s="1">
        <v>2900</v>
      </c>
      <c r="V384" s="1">
        <v>3000</v>
      </c>
      <c r="W384" s="1">
        <v>3000</v>
      </c>
      <c r="X384" s="1">
        <v>3400</v>
      </c>
      <c r="Y384" s="1">
        <v>3300</v>
      </c>
      <c r="Z384" s="1">
        <v>3300</v>
      </c>
      <c r="AA384" s="1">
        <v>2900</v>
      </c>
      <c r="AB384" s="1">
        <v>3000</v>
      </c>
      <c r="AC384" s="1"/>
      <c r="AD384" s="1"/>
      <c r="AE384" s="1" t="s">
        <v>9</v>
      </c>
      <c r="AF384" s="1" t="s">
        <v>9</v>
      </c>
      <c r="AG384" s="1"/>
      <c r="AH384" s="1"/>
      <c r="AI384" s="1"/>
      <c r="AJ384" s="1"/>
      <c r="AK384" s="1"/>
      <c r="AL384" s="1"/>
      <c r="AM384" s="1"/>
      <c r="AN384" s="1"/>
      <c r="AO384" s="71"/>
      <c r="AP384" s="71" t="s">
        <v>9</v>
      </c>
      <c r="AQ384" s="71"/>
      <c r="AS384" s="4" t="str">
        <f>IFERROR(VLOOKUP(Table3[[#This Row],[Station '#]], $AV$3:$AW$141,2,FALSE),"")</f>
        <v/>
      </c>
    </row>
    <row r="385" spans="1:45" ht="16.5" hidden="1" customHeight="1" x14ac:dyDescent="0.3">
      <c r="A385" s="70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 t="s">
        <v>7</v>
      </c>
      <c r="T385" s="1" t="s">
        <v>9</v>
      </c>
      <c r="U385" s="1" t="s">
        <v>7</v>
      </c>
      <c r="V385" s="1" t="s">
        <v>9</v>
      </c>
      <c r="W385" s="1"/>
      <c r="X385" s="1"/>
      <c r="Y385" s="1"/>
      <c r="Z385" s="1"/>
      <c r="AA385" s="1"/>
      <c r="AB385" s="1"/>
      <c r="AC385" s="1"/>
      <c r="AD385" s="1"/>
      <c r="AE385" s="1" t="s">
        <v>9</v>
      </c>
      <c r="AF385" s="1" t="s">
        <v>9</v>
      </c>
      <c r="AG385" s="1"/>
      <c r="AH385" s="1"/>
      <c r="AI385" s="1"/>
      <c r="AJ385" s="1"/>
      <c r="AK385" s="1"/>
      <c r="AL385" s="1"/>
      <c r="AM385" s="1"/>
      <c r="AN385" s="1"/>
      <c r="AO385" s="71"/>
      <c r="AP385" s="71" t="s">
        <v>9</v>
      </c>
      <c r="AQ385" s="71"/>
      <c r="AS385" s="4" t="str">
        <f>IFERROR(VLOOKUP(Table3[[#This Row],[Station '#]], $AV$3:$AW$141,2,FALSE),"")</f>
        <v/>
      </c>
    </row>
    <row r="386" spans="1:45" ht="16.5" customHeight="1" x14ac:dyDescent="0.3">
      <c r="A386" s="70" t="s">
        <v>252</v>
      </c>
      <c r="B386" s="2" t="s">
        <v>253</v>
      </c>
      <c r="C386" s="1">
        <v>477</v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>
        <v>400</v>
      </c>
      <c r="Q386" s="2">
        <v>300</v>
      </c>
      <c r="R386" s="1">
        <v>300</v>
      </c>
      <c r="S386" s="1">
        <v>200</v>
      </c>
      <c r="T386" s="1">
        <v>300</v>
      </c>
      <c r="U386" s="1">
        <v>400</v>
      </c>
      <c r="V386" s="1">
        <v>400</v>
      </c>
      <c r="W386" s="1">
        <v>500</v>
      </c>
      <c r="X386" s="1"/>
      <c r="Y386" s="1">
        <v>1200</v>
      </c>
      <c r="Z386" s="1">
        <v>1000</v>
      </c>
      <c r="AA386" s="1">
        <v>800</v>
      </c>
      <c r="AB386" s="1">
        <v>600</v>
      </c>
      <c r="AC386" s="1"/>
      <c r="AD386" s="1"/>
      <c r="AE386" s="1" t="s">
        <v>9</v>
      </c>
      <c r="AF386" s="1" t="s">
        <v>9</v>
      </c>
      <c r="AG386" s="1"/>
      <c r="AH386" s="1"/>
      <c r="AI386" s="1"/>
      <c r="AJ386" s="1"/>
      <c r="AK386" s="1"/>
      <c r="AL386" s="1"/>
      <c r="AM386" s="1"/>
      <c r="AN386" s="1"/>
      <c r="AO386" s="71"/>
      <c r="AP386" s="71">
        <v>1200</v>
      </c>
      <c r="AQ386" s="71"/>
      <c r="AS386" s="4">
        <f>IFERROR(VLOOKUP(Table3[[#This Row],[Station '#]], $AV$3:$AW$141,2,FALSE),"")</f>
        <v>1200</v>
      </c>
    </row>
    <row r="387" spans="1:45" ht="16.5" customHeight="1" x14ac:dyDescent="0.3">
      <c r="A387" s="70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 t="s">
        <v>7</v>
      </c>
      <c r="T387" s="1" t="s">
        <v>9</v>
      </c>
      <c r="U387" s="1" t="s">
        <v>7</v>
      </c>
      <c r="V387" s="1" t="s">
        <v>9</v>
      </c>
      <c r="W387" s="1"/>
      <c r="X387" s="1"/>
      <c r="Y387" s="1"/>
      <c r="Z387" s="1"/>
      <c r="AA387" s="1"/>
      <c r="AB387" s="1"/>
      <c r="AC387" s="1"/>
      <c r="AD387" s="1"/>
      <c r="AE387" s="1" t="s">
        <v>9</v>
      </c>
      <c r="AF387" s="1" t="s">
        <v>9</v>
      </c>
      <c r="AG387" s="1"/>
      <c r="AH387" s="1"/>
      <c r="AI387" s="1"/>
      <c r="AJ387" s="1"/>
      <c r="AK387" s="1"/>
      <c r="AL387" s="1"/>
      <c r="AM387" s="1"/>
      <c r="AN387" s="1"/>
      <c r="AO387" s="71"/>
      <c r="AP387" s="71" t="s">
        <v>9</v>
      </c>
      <c r="AQ387" s="71"/>
      <c r="AS387" s="4" t="str">
        <f>IFERROR(VLOOKUP(Table3[[#This Row],[Station '#]], $AV$3:$AW$141,2,FALSE),"")</f>
        <v/>
      </c>
    </row>
    <row r="388" spans="1:45" ht="15.75" customHeight="1" x14ac:dyDescent="0.3">
      <c r="A388" s="70" t="s">
        <v>254</v>
      </c>
      <c r="B388" s="2" t="s">
        <v>255</v>
      </c>
      <c r="C388" s="1">
        <v>344</v>
      </c>
      <c r="D388" s="2"/>
      <c r="E388" s="2">
        <v>2700</v>
      </c>
      <c r="F388" s="2">
        <v>2600</v>
      </c>
      <c r="G388" s="2">
        <v>2900</v>
      </c>
      <c r="H388" s="2">
        <v>2600</v>
      </c>
      <c r="I388" s="2">
        <v>2700</v>
      </c>
      <c r="J388" s="2">
        <v>2200</v>
      </c>
      <c r="K388" s="2">
        <v>2200</v>
      </c>
      <c r="L388" s="2">
        <v>4100</v>
      </c>
      <c r="M388" s="2">
        <v>2500</v>
      </c>
      <c r="N388" s="2">
        <v>2500</v>
      </c>
      <c r="O388" s="2">
        <v>2500</v>
      </c>
      <c r="P388" s="2">
        <v>2700</v>
      </c>
      <c r="Q388" s="2">
        <v>2700</v>
      </c>
      <c r="R388" s="1">
        <v>2400</v>
      </c>
      <c r="S388" s="1">
        <v>3000</v>
      </c>
      <c r="T388" s="1">
        <v>2700</v>
      </c>
      <c r="U388" s="1">
        <v>3100</v>
      </c>
      <c r="V388" s="1">
        <v>3000</v>
      </c>
      <c r="W388" s="1">
        <v>2500</v>
      </c>
      <c r="X388" s="1">
        <v>2900</v>
      </c>
      <c r="Y388" s="1">
        <v>3200</v>
      </c>
      <c r="Z388" s="1">
        <v>2700</v>
      </c>
      <c r="AA388" s="1">
        <v>2600</v>
      </c>
      <c r="AB388" s="1">
        <v>2400</v>
      </c>
      <c r="AC388" s="1"/>
      <c r="AD388" s="1">
        <v>2100</v>
      </c>
      <c r="AE388" s="1" t="s">
        <v>9</v>
      </c>
      <c r="AF388" s="1">
        <v>2600</v>
      </c>
      <c r="AG388" s="1"/>
      <c r="AH388" s="1">
        <v>2500</v>
      </c>
      <c r="AI388" s="1"/>
      <c r="AJ388" s="1">
        <v>2500</v>
      </c>
      <c r="AK388" s="1"/>
      <c r="AL388" s="1">
        <v>2300</v>
      </c>
      <c r="AM388" s="1"/>
      <c r="AN388" s="1"/>
      <c r="AO388" s="71"/>
      <c r="AP388" s="71">
        <v>2800</v>
      </c>
      <c r="AQ388" s="71"/>
      <c r="AS388" s="4">
        <f>IFERROR(VLOOKUP(Table3[[#This Row],[Station '#]], $AV$3:$AW$141,2,FALSE),"")</f>
        <v>2800</v>
      </c>
    </row>
    <row r="389" spans="1:45" x14ac:dyDescent="0.3">
      <c r="A389" s="70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 t="s">
        <v>7</v>
      </c>
      <c r="T389" s="1" t="s">
        <v>9</v>
      </c>
      <c r="U389" s="1" t="s">
        <v>7</v>
      </c>
      <c r="V389" s="1" t="s">
        <v>9</v>
      </c>
      <c r="W389" s="1"/>
      <c r="X389" s="1"/>
      <c r="Y389" s="1"/>
      <c r="Z389" s="1"/>
      <c r="AA389" s="1"/>
      <c r="AB389" s="1"/>
      <c r="AC389" s="1"/>
      <c r="AD389" s="1"/>
      <c r="AE389" s="1" t="s">
        <v>9</v>
      </c>
      <c r="AF389" s="1" t="s">
        <v>9</v>
      </c>
      <c r="AG389" s="1"/>
      <c r="AH389" s="1"/>
      <c r="AI389" s="1"/>
      <c r="AJ389" s="1"/>
      <c r="AK389" s="1"/>
      <c r="AL389" s="1"/>
      <c r="AM389" s="1"/>
      <c r="AN389" s="1"/>
      <c r="AO389" s="71"/>
      <c r="AP389" s="71" t="s">
        <v>9</v>
      </c>
      <c r="AQ389" s="71"/>
      <c r="AS389" s="4" t="str">
        <f>IFERROR(VLOOKUP(Table3[[#This Row],[Station '#]], $AV$3:$AW$141,2,FALSE),"")</f>
        <v/>
      </c>
    </row>
    <row r="390" spans="1:45" ht="16.5" hidden="1" customHeight="1" x14ac:dyDescent="0.3">
      <c r="A390" s="70" t="s">
        <v>256</v>
      </c>
      <c r="B390" s="2" t="s">
        <v>257</v>
      </c>
      <c r="C390" s="1">
        <v>487</v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>
        <v>1100</v>
      </c>
      <c r="Q390" s="2">
        <v>1000</v>
      </c>
      <c r="R390" s="1">
        <v>1000</v>
      </c>
      <c r="S390" s="1">
        <v>1400</v>
      </c>
      <c r="T390" s="1">
        <v>1200</v>
      </c>
      <c r="U390" s="1">
        <v>1200</v>
      </c>
      <c r="V390" s="1">
        <v>1200</v>
      </c>
      <c r="W390" s="1">
        <v>1200</v>
      </c>
      <c r="X390" s="1">
        <v>1500</v>
      </c>
      <c r="Y390" s="1">
        <v>1600</v>
      </c>
      <c r="Z390" s="1">
        <v>1200</v>
      </c>
      <c r="AA390" s="1">
        <v>1100</v>
      </c>
      <c r="AB390" s="1">
        <v>1100</v>
      </c>
      <c r="AC390" s="1"/>
      <c r="AD390" s="1"/>
      <c r="AE390" s="1" t="s">
        <v>9</v>
      </c>
      <c r="AF390" s="1" t="s">
        <v>9</v>
      </c>
      <c r="AG390" s="1"/>
      <c r="AH390" s="1"/>
      <c r="AI390" s="1"/>
      <c r="AJ390" s="1"/>
      <c r="AK390" s="1"/>
      <c r="AL390" s="1"/>
      <c r="AM390" s="1"/>
      <c r="AN390" s="1"/>
      <c r="AO390" s="71"/>
      <c r="AP390" s="71" t="s">
        <v>9</v>
      </c>
      <c r="AQ390" s="71"/>
      <c r="AS390" s="4" t="str">
        <f>IFERROR(VLOOKUP(Table3[[#This Row],[Station '#]], $AV$3:$AW$141,2,FALSE),"")</f>
        <v/>
      </c>
    </row>
    <row r="391" spans="1:45" ht="16.5" hidden="1" customHeight="1" x14ac:dyDescent="0.3">
      <c r="A391" s="70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 t="s">
        <v>7</v>
      </c>
      <c r="T391" s="1" t="s">
        <v>9</v>
      </c>
      <c r="U391" s="1" t="s">
        <v>7</v>
      </c>
      <c r="V391" s="1" t="s">
        <v>9</v>
      </c>
      <c r="W391" s="1"/>
      <c r="X391" s="1"/>
      <c r="Y391" s="1"/>
      <c r="Z391" s="1"/>
      <c r="AA391" s="1"/>
      <c r="AB391" s="1"/>
      <c r="AC391" s="1"/>
      <c r="AD391" s="1"/>
      <c r="AE391" s="1" t="s">
        <v>9</v>
      </c>
      <c r="AF391" s="1" t="s">
        <v>9</v>
      </c>
      <c r="AG391" s="1"/>
      <c r="AH391" s="1"/>
      <c r="AI391" s="1"/>
      <c r="AJ391" s="1"/>
      <c r="AK391" s="1"/>
      <c r="AL391" s="1"/>
      <c r="AM391" s="1"/>
      <c r="AN391" s="1"/>
      <c r="AO391" s="71"/>
      <c r="AP391" s="71" t="s">
        <v>9</v>
      </c>
      <c r="AQ391" s="71"/>
      <c r="AS391" s="4" t="str">
        <f>IFERROR(VLOOKUP(Table3[[#This Row],[Station '#]], $AV$3:$AW$141,2,FALSE),"")</f>
        <v/>
      </c>
    </row>
    <row r="392" spans="1:45" hidden="1" x14ac:dyDescent="0.3">
      <c r="A392" s="70" t="s">
        <v>258</v>
      </c>
      <c r="B392" s="2" t="s">
        <v>259</v>
      </c>
      <c r="C392" s="1">
        <v>485</v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>
        <v>1000</v>
      </c>
      <c r="Q392" s="2">
        <v>1300</v>
      </c>
      <c r="R392" s="1">
        <v>1200</v>
      </c>
      <c r="S392" s="1">
        <v>1400</v>
      </c>
      <c r="T392" s="1">
        <v>1300</v>
      </c>
      <c r="U392" s="1">
        <v>1400</v>
      </c>
      <c r="V392" s="1">
        <v>1300</v>
      </c>
      <c r="W392" s="1">
        <v>1500</v>
      </c>
      <c r="X392" s="1">
        <v>1600</v>
      </c>
      <c r="Y392" s="1">
        <v>2200</v>
      </c>
      <c r="Z392" s="1">
        <v>2300</v>
      </c>
      <c r="AA392" s="1">
        <v>1600</v>
      </c>
      <c r="AB392" s="1">
        <v>1500</v>
      </c>
      <c r="AC392" s="1">
        <v>1800</v>
      </c>
      <c r="AD392" s="1"/>
      <c r="AE392" s="1" t="s">
        <v>9</v>
      </c>
      <c r="AF392" s="1">
        <v>2000</v>
      </c>
      <c r="AG392" s="1"/>
      <c r="AH392" s="1"/>
      <c r="AI392" s="1"/>
      <c r="AJ392" s="1"/>
      <c r="AK392" s="1"/>
      <c r="AL392" s="1"/>
      <c r="AM392" s="1"/>
      <c r="AN392" s="1"/>
      <c r="AO392" s="71"/>
      <c r="AP392" s="71" t="s">
        <v>9</v>
      </c>
      <c r="AQ392" s="71"/>
      <c r="AS392" s="4" t="str">
        <f>IFERROR(VLOOKUP(Table3[[#This Row],[Station '#]], $AV$3:$AW$141,2,FALSE),"")</f>
        <v/>
      </c>
    </row>
    <row r="393" spans="1:45" hidden="1" x14ac:dyDescent="0.3">
      <c r="A393" s="70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 t="s">
        <v>7</v>
      </c>
      <c r="T393" s="1" t="s">
        <v>9</v>
      </c>
      <c r="U393" s="1" t="s">
        <v>7</v>
      </c>
      <c r="V393" s="1" t="s">
        <v>9</v>
      </c>
      <c r="W393" s="1"/>
      <c r="X393" s="1"/>
      <c r="Y393" s="1"/>
      <c r="Z393" s="1"/>
      <c r="AA393" s="1"/>
      <c r="AB393" s="1"/>
      <c r="AC393" s="1"/>
      <c r="AD393" s="1"/>
      <c r="AE393" s="1" t="s">
        <v>9</v>
      </c>
      <c r="AF393" s="1" t="s">
        <v>9</v>
      </c>
      <c r="AG393" s="1"/>
      <c r="AH393" s="1"/>
      <c r="AI393" s="1"/>
      <c r="AJ393" s="1"/>
      <c r="AK393" s="1"/>
      <c r="AL393" s="1"/>
      <c r="AM393" s="1"/>
      <c r="AN393" s="1"/>
      <c r="AO393" s="71"/>
      <c r="AP393" s="71" t="s">
        <v>9</v>
      </c>
      <c r="AQ393" s="71"/>
      <c r="AS393" s="4" t="str">
        <f>IFERROR(VLOOKUP(Table3[[#This Row],[Station '#]], $AV$3:$AW$141,2,FALSE),"")</f>
        <v/>
      </c>
    </row>
    <row r="394" spans="1:45" ht="16.5" hidden="1" customHeight="1" x14ac:dyDescent="0.3">
      <c r="A394" s="70" t="s">
        <v>260</v>
      </c>
      <c r="B394" s="2" t="s">
        <v>16</v>
      </c>
      <c r="C394" s="1"/>
      <c r="D394" s="2"/>
      <c r="E394" s="2"/>
      <c r="F394" s="2"/>
      <c r="G394" s="2">
        <v>14300</v>
      </c>
      <c r="H394" s="2">
        <v>20100</v>
      </c>
      <c r="I394" s="2">
        <v>20900</v>
      </c>
      <c r="J394" s="2">
        <v>18800</v>
      </c>
      <c r="K394" s="2">
        <v>18500</v>
      </c>
      <c r="L394" s="2">
        <v>19400</v>
      </c>
      <c r="M394" s="2">
        <v>13700</v>
      </c>
      <c r="N394" s="2">
        <v>16600</v>
      </c>
      <c r="O394" s="2">
        <v>15100</v>
      </c>
      <c r="P394" s="2"/>
      <c r="Q394" s="2"/>
      <c r="R394" s="1"/>
      <c r="S394" s="1" t="s">
        <v>7</v>
      </c>
      <c r="T394" s="1" t="s">
        <v>9</v>
      </c>
      <c r="U394" s="1" t="s">
        <v>7</v>
      </c>
      <c r="V394" s="1" t="s">
        <v>9</v>
      </c>
      <c r="W394" s="1"/>
      <c r="X394" s="1"/>
      <c r="Y394" s="1"/>
      <c r="Z394" s="1"/>
      <c r="AA394" s="1"/>
      <c r="AB394" s="1"/>
      <c r="AC394" s="1"/>
      <c r="AD394" s="1"/>
      <c r="AE394" s="1" t="s">
        <v>9</v>
      </c>
      <c r="AF394" s="1" t="s">
        <v>9</v>
      </c>
      <c r="AG394" s="1"/>
      <c r="AH394" s="1"/>
      <c r="AI394" s="1"/>
      <c r="AJ394" s="1"/>
      <c r="AK394" s="1"/>
      <c r="AL394" s="1"/>
      <c r="AM394" s="1"/>
      <c r="AN394" s="1"/>
      <c r="AO394" s="71"/>
      <c r="AP394" s="71" t="s">
        <v>9</v>
      </c>
      <c r="AQ394" s="71"/>
      <c r="AS394" s="4" t="str">
        <f>IFERROR(VLOOKUP(Table3[[#This Row],[Station '#]], $AV$3:$AW$141,2,FALSE),"")</f>
        <v/>
      </c>
    </row>
    <row r="395" spans="1:45" ht="16.5" hidden="1" customHeight="1" x14ac:dyDescent="0.3">
      <c r="A395" s="70"/>
      <c r="B395" s="2"/>
      <c r="C395" s="1"/>
      <c r="D395" s="2"/>
      <c r="E395" s="2"/>
      <c r="F395" s="2"/>
      <c r="G395" s="2"/>
      <c r="H395" s="2"/>
      <c r="I395" s="2" t="s">
        <v>9</v>
      </c>
      <c r="J395" s="2" t="s">
        <v>9</v>
      </c>
      <c r="K395" s="2" t="s">
        <v>9</v>
      </c>
      <c r="L395" s="2"/>
      <c r="M395" s="2"/>
      <c r="N395" s="2"/>
      <c r="O395" s="2"/>
      <c r="P395" s="2"/>
      <c r="Q395" s="2"/>
      <c r="R395" s="1"/>
      <c r="S395" s="1" t="s">
        <v>7</v>
      </c>
      <c r="T395" s="1" t="s">
        <v>9</v>
      </c>
      <c r="U395" s="1" t="s">
        <v>7</v>
      </c>
      <c r="V395" s="1" t="s">
        <v>9</v>
      </c>
      <c r="W395" s="1"/>
      <c r="X395" s="1"/>
      <c r="Y395" s="1"/>
      <c r="Z395" s="1"/>
      <c r="AA395" s="1"/>
      <c r="AB395" s="1"/>
      <c r="AC395" s="1"/>
      <c r="AD395" s="1"/>
      <c r="AE395" s="1" t="s">
        <v>9</v>
      </c>
      <c r="AF395" s="1" t="s">
        <v>9</v>
      </c>
      <c r="AG395" s="1"/>
      <c r="AH395" s="1"/>
      <c r="AI395" s="1"/>
      <c r="AJ395" s="1"/>
      <c r="AK395" s="1"/>
      <c r="AL395" s="1"/>
      <c r="AM395" s="1"/>
      <c r="AN395" s="1"/>
      <c r="AO395" s="71"/>
      <c r="AP395" s="71" t="s">
        <v>9</v>
      </c>
      <c r="AQ395" s="71"/>
      <c r="AS395" s="4" t="str">
        <f>IFERROR(VLOOKUP(Table3[[#This Row],[Station '#]], $AV$3:$AW$141,2,FALSE),"")</f>
        <v/>
      </c>
    </row>
    <row r="396" spans="1:45" x14ac:dyDescent="0.3">
      <c r="A396" s="70" t="s">
        <v>261</v>
      </c>
      <c r="B396" s="2" t="s">
        <v>262</v>
      </c>
      <c r="C396" s="1">
        <v>348</v>
      </c>
      <c r="D396" s="2"/>
      <c r="E396" s="2"/>
      <c r="F396" s="2"/>
      <c r="G396" s="2"/>
      <c r="H396" s="2"/>
      <c r="I396" s="2">
        <v>1900</v>
      </c>
      <c r="J396" s="2">
        <v>1700</v>
      </c>
      <c r="K396" s="2">
        <v>2000</v>
      </c>
      <c r="L396" s="2">
        <v>2100</v>
      </c>
      <c r="M396" s="2">
        <v>1900</v>
      </c>
      <c r="N396" s="2">
        <v>2300</v>
      </c>
      <c r="O396" s="2">
        <v>1900</v>
      </c>
      <c r="P396" s="2">
        <v>2100</v>
      </c>
      <c r="Q396" s="2">
        <v>2300</v>
      </c>
      <c r="R396" s="1">
        <v>2200</v>
      </c>
      <c r="S396" s="1">
        <v>1800</v>
      </c>
      <c r="T396" s="1">
        <v>2300</v>
      </c>
      <c r="U396" s="1">
        <v>2500</v>
      </c>
      <c r="V396" s="1">
        <v>2800</v>
      </c>
      <c r="W396" s="1">
        <v>3100</v>
      </c>
      <c r="X396" s="1">
        <v>2900</v>
      </c>
      <c r="Y396" s="1">
        <v>2900</v>
      </c>
      <c r="Z396" s="1">
        <v>2800</v>
      </c>
      <c r="AA396" s="1">
        <v>2100</v>
      </c>
      <c r="AB396" s="1">
        <v>2400</v>
      </c>
      <c r="AC396" s="1">
        <v>1400</v>
      </c>
      <c r="AD396" s="1">
        <v>2200</v>
      </c>
      <c r="AE396" s="1" t="s">
        <v>9</v>
      </c>
      <c r="AF396" s="1">
        <v>2700</v>
      </c>
      <c r="AG396" s="1"/>
      <c r="AH396" s="1">
        <v>2900</v>
      </c>
      <c r="AI396" s="1"/>
      <c r="AJ396" s="1">
        <v>3100</v>
      </c>
      <c r="AK396" s="1"/>
      <c r="AL396" s="1">
        <v>2900</v>
      </c>
      <c r="AM396" s="1"/>
      <c r="AN396" s="1"/>
      <c r="AO396" s="71"/>
      <c r="AP396" s="71">
        <v>4500</v>
      </c>
      <c r="AQ396" s="71"/>
      <c r="AS396" s="4">
        <f>IFERROR(VLOOKUP(Table3[[#This Row],[Station '#]], $AV$3:$AW$141,2,FALSE),"")</f>
        <v>4500</v>
      </c>
    </row>
    <row r="397" spans="1:45" x14ac:dyDescent="0.3">
      <c r="A397" s="70" t="s">
        <v>261</v>
      </c>
      <c r="B397" s="2" t="s">
        <v>263</v>
      </c>
      <c r="C397" s="1">
        <v>346</v>
      </c>
      <c r="D397" s="2"/>
      <c r="E397" s="2"/>
      <c r="F397" s="2"/>
      <c r="G397" s="2"/>
      <c r="H397" s="2"/>
      <c r="I397" s="2">
        <v>1300</v>
      </c>
      <c r="J397" s="2">
        <v>1100</v>
      </c>
      <c r="K397" s="2">
        <v>1100</v>
      </c>
      <c r="L397" s="2">
        <v>1300</v>
      </c>
      <c r="M397" s="2">
        <v>1000</v>
      </c>
      <c r="N397" s="2">
        <v>1100</v>
      </c>
      <c r="O397" s="2">
        <v>1100</v>
      </c>
      <c r="P397" s="2">
        <v>1100</v>
      </c>
      <c r="Q397" s="2">
        <v>1100</v>
      </c>
      <c r="R397" s="1">
        <v>1200</v>
      </c>
      <c r="S397" s="1">
        <v>1200</v>
      </c>
      <c r="T397" s="1">
        <v>1300</v>
      </c>
      <c r="U397" s="1">
        <v>1500</v>
      </c>
      <c r="V397" s="1">
        <v>1500</v>
      </c>
      <c r="W397" s="1">
        <v>1700</v>
      </c>
      <c r="X397" s="1">
        <v>1600</v>
      </c>
      <c r="Y397" s="1">
        <v>1700</v>
      </c>
      <c r="Z397" s="1">
        <v>1600</v>
      </c>
      <c r="AA397" s="1">
        <v>1600</v>
      </c>
      <c r="AB397" s="1">
        <v>1200</v>
      </c>
      <c r="AC397" s="1"/>
      <c r="AD397" s="1"/>
      <c r="AE397" s="1" t="s">
        <v>9</v>
      </c>
      <c r="AF397" s="1">
        <v>1300</v>
      </c>
      <c r="AG397" s="1"/>
      <c r="AH397" s="1"/>
      <c r="AI397" s="1"/>
      <c r="AJ397" s="1"/>
      <c r="AK397" s="1"/>
      <c r="AL397" s="1"/>
      <c r="AM397" s="1"/>
      <c r="AN397" s="1"/>
      <c r="AO397" s="71"/>
      <c r="AP397" s="71" t="s">
        <v>9</v>
      </c>
      <c r="AQ397" s="71"/>
      <c r="AS397" s="4" t="str">
        <f>IFERROR(VLOOKUP(Table3[[#This Row],[Station '#]], $AV$3:$AW$141,2,FALSE),"")</f>
        <v/>
      </c>
    </row>
    <row r="398" spans="1:45" x14ac:dyDescent="0.3">
      <c r="A398" s="70" t="s">
        <v>261</v>
      </c>
      <c r="B398" s="2" t="s">
        <v>264</v>
      </c>
      <c r="C398" s="1">
        <v>347</v>
      </c>
      <c r="D398" s="2"/>
      <c r="E398" s="2"/>
      <c r="F398" s="2"/>
      <c r="G398" s="2"/>
      <c r="H398" s="2"/>
      <c r="I398" s="2">
        <v>1200</v>
      </c>
      <c r="J398" s="2">
        <v>1200</v>
      </c>
      <c r="K398" s="2">
        <v>1300</v>
      </c>
      <c r="L398" s="2">
        <v>1500</v>
      </c>
      <c r="M398" s="2">
        <v>1300</v>
      </c>
      <c r="N398" s="2">
        <v>1600</v>
      </c>
      <c r="O398" s="2">
        <v>1500</v>
      </c>
      <c r="P398" s="2">
        <v>1700</v>
      </c>
      <c r="Q398" s="2">
        <v>1600</v>
      </c>
      <c r="R398" s="1">
        <v>1900</v>
      </c>
      <c r="S398" s="1">
        <v>1900</v>
      </c>
      <c r="T398" s="1">
        <v>1900</v>
      </c>
      <c r="U398" s="1">
        <v>2300</v>
      </c>
      <c r="V398" s="1">
        <v>2200</v>
      </c>
      <c r="W398" s="1">
        <v>2100</v>
      </c>
      <c r="X398" s="1">
        <v>1900</v>
      </c>
      <c r="Y398" s="1">
        <v>2000</v>
      </c>
      <c r="Z398" s="1">
        <v>1800</v>
      </c>
      <c r="AA398" s="1">
        <v>1600</v>
      </c>
      <c r="AB398" s="1">
        <v>1400</v>
      </c>
      <c r="AC398" s="1">
        <v>1600</v>
      </c>
      <c r="AD398" s="1">
        <v>1400</v>
      </c>
      <c r="AE398" s="1" t="s">
        <v>9</v>
      </c>
      <c r="AF398" s="1">
        <v>1400</v>
      </c>
      <c r="AG398" s="1"/>
      <c r="AH398" s="1">
        <v>1500</v>
      </c>
      <c r="AI398" s="1"/>
      <c r="AJ398" s="1">
        <v>1500</v>
      </c>
      <c r="AK398" s="1"/>
      <c r="AL398" s="1">
        <v>2000</v>
      </c>
      <c r="AM398" s="1"/>
      <c r="AN398" s="1"/>
      <c r="AO398" s="71"/>
      <c r="AP398" s="71">
        <v>2000</v>
      </c>
      <c r="AQ398" s="71"/>
      <c r="AS398" s="4">
        <f>IFERROR(VLOOKUP(Table3[[#This Row],[Station '#]], $AV$3:$AW$141,2,FALSE),"")</f>
        <v>2000</v>
      </c>
    </row>
    <row r="399" spans="1:45" x14ac:dyDescent="0.3">
      <c r="A399" s="70"/>
      <c r="B399" s="2"/>
      <c r="C399" s="1"/>
      <c r="D399" s="2"/>
      <c r="E399" s="2"/>
      <c r="F399" s="2"/>
      <c r="G399" s="2"/>
      <c r="H399" s="2"/>
      <c r="I399" s="2" t="s">
        <v>9</v>
      </c>
      <c r="J399" s="2" t="s">
        <v>9</v>
      </c>
      <c r="K399" s="2" t="s">
        <v>9</v>
      </c>
      <c r="L399" s="2"/>
      <c r="M399" s="2"/>
      <c r="N399" s="2"/>
      <c r="O399" s="2"/>
      <c r="P399" s="2"/>
      <c r="Q399" s="2"/>
      <c r="R399" s="1"/>
      <c r="S399" s="1" t="s">
        <v>7</v>
      </c>
      <c r="T399" s="1" t="s">
        <v>9</v>
      </c>
      <c r="U399" s="1" t="s">
        <v>7</v>
      </c>
      <c r="V399" s="1" t="s">
        <v>9</v>
      </c>
      <c r="W399" s="1"/>
      <c r="X399" s="1"/>
      <c r="Y399" s="1"/>
      <c r="Z399" s="1"/>
      <c r="AA399" s="1"/>
      <c r="AB399" s="1"/>
      <c r="AC399" s="1"/>
      <c r="AD399" s="1"/>
      <c r="AE399" s="1" t="s">
        <v>9</v>
      </c>
      <c r="AF399" s="1" t="s">
        <v>9</v>
      </c>
      <c r="AG399" s="1"/>
      <c r="AH399" s="1"/>
      <c r="AI399" s="1"/>
      <c r="AJ399" s="1"/>
      <c r="AK399" s="1"/>
      <c r="AL399" s="1"/>
      <c r="AM399" s="1"/>
      <c r="AN399" s="1"/>
      <c r="AO399" s="71"/>
      <c r="AP399" s="71" t="s">
        <v>9</v>
      </c>
      <c r="AQ399" s="71"/>
      <c r="AS399" s="4" t="str">
        <f>IFERROR(VLOOKUP(Table3[[#This Row],[Station '#]], $AV$3:$AW$141,2,FALSE),"")</f>
        <v/>
      </c>
    </row>
    <row r="400" spans="1:45" x14ac:dyDescent="0.3">
      <c r="A400" s="70" t="s">
        <v>265</v>
      </c>
      <c r="B400" s="2" t="s">
        <v>266</v>
      </c>
      <c r="C400" s="1">
        <v>16</v>
      </c>
      <c r="D400" s="2"/>
      <c r="E400" s="2"/>
      <c r="F400" s="2"/>
      <c r="G400" s="2"/>
      <c r="H400" s="2"/>
      <c r="I400" s="2">
        <v>6800</v>
      </c>
      <c r="J400" s="2">
        <v>6900</v>
      </c>
      <c r="K400" s="2">
        <v>7200</v>
      </c>
      <c r="L400" s="2">
        <v>7700</v>
      </c>
      <c r="M400" s="2">
        <v>7700</v>
      </c>
      <c r="N400" s="2" t="s">
        <v>267</v>
      </c>
      <c r="O400" s="2">
        <v>8500</v>
      </c>
      <c r="P400" s="2">
        <v>8300</v>
      </c>
      <c r="Q400" s="2">
        <v>9500</v>
      </c>
      <c r="R400" s="1">
        <v>10200</v>
      </c>
      <c r="S400" s="1">
        <v>10200</v>
      </c>
      <c r="T400" s="1">
        <v>10200</v>
      </c>
      <c r="U400" s="1">
        <v>10700</v>
      </c>
      <c r="V400" s="1">
        <v>12600</v>
      </c>
      <c r="W400" s="1">
        <v>13700</v>
      </c>
      <c r="X400" s="1">
        <v>14000</v>
      </c>
      <c r="Y400" s="1">
        <v>14000</v>
      </c>
      <c r="Z400" s="1">
        <v>13000</v>
      </c>
      <c r="AA400" s="1">
        <v>11600</v>
      </c>
      <c r="AB400" s="1">
        <v>11000</v>
      </c>
      <c r="AC400" s="1">
        <v>11500</v>
      </c>
      <c r="AD400" s="1">
        <v>11700</v>
      </c>
      <c r="AE400" s="1">
        <v>11500</v>
      </c>
      <c r="AF400" s="1">
        <v>12000</v>
      </c>
      <c r="AG400" s="1">
        <v>13000</v>
      </c>
      <c r="AH400" s="1">
        <v>13700</v>
      </c>
      <c r="AI400" s="1">
        <v>13600</v>
      </c>
      <c r="AJ400" s="1">
        <v>14000</v>
      </c>
      <c r="AK400" s="1">
        <v>14700</v>
      </c>
      <c r="AL400" s="1">
        <v>14900</v>
      </c>
      <c r="AM400" s="1">
        <v>13400</v>
      </c>
      <c r="AN400" s="1">
        <v>15400</v>
      </c>
      <c r="AO400" s="71">
        <v>15500</v>
      </c>
      <c r="AP400" s="71">
        <v>15600</v>
      </c>
      <c r="AQ400" s="71"/>
      <c r="AS400" s="4">
        <f>IFERROR(VLOOKUP(Table3[[#This Row],[Station '#]], $AV$3:$AW$141,2,FALSE),"")</f>
        <v>15600</v>
      </c>
    </row>
    <row r="401" spans="1:45" ht="16.5" hidden="1" customHeight="1" x14ac:dyDescent="0.3">
      <c r="A401" s="70" t="s">
        <v>265</v>
      </c>
      <c r="B401" s="2" t="s">
        <v>24</v>
      </c>
      <c r="C401" s="1">
        <v>251</v>
      </c>
      <c r="D401" s="2">
        <v>11300</v>
      </c>
      <c r="E401" s="2">
        <v>13400</v>
      </c>
      <c r="F401" s="2">
        <v>15000</v>
      </c>
      <c r="G401" s="2">
        <v>15800</v>
      </c>
      <c r="H401" s="2">
        <v>14100</v>
      </c>
      <c r="I401" s="2">
        <v>15600</v>
      </c>
      <c r="J401" s="2">
        <v>21300</v>
      </c>
      <c r="K401" s="2">
        <v>16900</v>
      </c>
      <c r="L401" s="2">
        <v>15700</v>
      </c>
      <c r="M401" s="2">
        <v>12100</v>
      </c>
      <c r="N401" s="2">
        <v>15400</v>
      </c>
      <c r="O401" s="2">
        <v>14800</v>
      </c>
      <c r="P401" s="2">
        <v>17200</v>
      </c>
      <c r="Q401" s="2">
        <v>16200</v>
      </c>
      <c r="R401" s="1">
        <v>17300</v>
      </c>
      <c r="S401" s="1">
        <v>15700</v>
      </c>
      <c r="T401" s="1">
        <v>16700</v>
      </c>
      <c r="U401" s="1">
        <v>17000</v>
      </c>
      <c r="V401" s="1">
        <v>16500</v>
      </c>
      <c r="W401" s="1">
        <v>18500</v>
      </c>
      <c r="X401" s="1">
        <v>17600</v>
      </c>
      <c r="Y401" s="1">
        <v>17400</v>
      </c>
      <c r="Z401" s="1">
        <v>18300</v>
      </c>
      <c r="AA401" s="1">
        <v>13200</v>
      </c>
      <c r="AB401" s="1">
        <v>13800</v>
      </c>
      <c r="AC401" s="1"/>
      <c r="AD401" s="1"/>
      <c r="AE401" s="1" t="s">
        <v>9</v>
      </c>
      <c r="AF401" s="1" t="s">
        <v>9</v>
      </c>
      <c r="AG401" s="1"/>
      <c r="AH401" s="1"/>
      <c r="AI401" s="1"/>
      <c r="AJ401" s="1"/>
      <c r="AK401" s="1"/>
      <c r="AL401" s="1"/>
      <c r="AM401" s="1" t="e">
        <v>#N/A</v>
      </c>
      <c r="AN401" s="1"/>
      <c r="AO401" s="71"/>
      <c r="AP401" s="71" t="s">
        <v>9</v>
      </c>
      <c r="AQ401" s="71"/>
      <c r="AS401" s="4" t="str">
        <f>IFERROR(VLOOKUP(Table3[[#This Row],[Station '#]], $AV$3:$AW$141,2,FALSE),"")</f>
        <v/>
      </c>
    </row>
    <row r="402" spans="1:45" ht="16.5" hidden="1" customHeight="1" x14ac:dyDescent="0.3">
      <c r="A402" s="70" t="s">
        <v>265</v>
      </c>
      <c r="B402" s="2" t="s">
        <v>268</v>
      </c>
      <c r="C402" s="1">
        <v>253</v>
      </c>
      <c r="D402" s="2"/>
      <c r="E402" s="2"/>
      <c r="F402" s="2"/>
      <c r="G402" s="2"/>
      <c r="H402" s="2"/>
      <c r="I402" s="2">
        <v>15300</v>
      </c>
      <c r="J402" s="2">
        <v>16300</v>
      </c>
      <c r="K402" s="2">
        <v>16000</v>
      </c>
      <c r="L402" s="2">
        <v>18400</v>
      </c>
      <c r="M402" s="2">
        <v>15100</v>
      </c>
      <c r="N402" s="2">
        <v>16900</v>
      </c>
      <c r="O402" s="2">
        <v>14500</v>
      </c>
      <c r="P402" s="2">
        <v>16300</v>
      </c>
      <c r="Q402" s="2">
        <v>15000</v>
      </c>
      <c r="R402" s="1">
        <v>16800</v>
      </c>
      <c r="S402" s="1">
        <v>11800</v>
      </c>
      <c r="T402" s="1">
        <v>16900</v>
      </c>
      <c r="U402" s="1">
        <v>21800</v>
      </c>
      <c r="V402" s="1">
        <v>22000</v>
      </c>
      <c r="W402" s="1">
        <v>24600</v>
      </c>
      <c r="X402" s="1">
        <v>26300</v>
      </c>
      <c r="Y402" s="1">
        <v>26700</v>
      </c>
      <c r="Z402" s="1">
        <v>23500</v>
      </c>
      <c r="AA402" s="1">
        <v>19900</v>
      </c>
      <c r="AB402" s="1">
        <v>21300</v>
      </c>
      <c r="AC402" s="1"/>
      <c r="AD402" s="1"/>
      <c r="AE402" s="1" t="s">
        <v>9</v>
      </c>
      <c r="AF402" s="1" t="s">
        <v>9</v>
      </c>
      <c r="AG402" s="1"/>
      <c r="AH402" s="1"/>
      <c r="AI402" s="1"/>
      <c r="AJ402" s="1"/>
      <c r="AK402" s="1"/>
      <c r="AL402" s="1"/>
      <c r="AM402" s="1" t="e">
        <v>#N/A</v>
      </c>
      <c r="AN402" s="1"/>
      <c r="AO402" s="71"/>
      <c r="AP402" s="71" t="s">
        <v>9</v>
      </c>
      <c r="AQ402" s="71"/>
      <c r="AS402" s="4" t="str">
        <f>IFERROR(VLOOKUP(Table3[[#This Row],[Station '#]], $AV$3:$AW$141,2,FALSE),"")</f>
        <v/>
      </c>
    </row>
    <row r="403" spans="1:45" ht="16.5" hidden="1" customHeight="1" x14ac:dyDescent="0.3">
      <c r="A403" s="70" t="s">
        <v>265</v>
      </c>
      <c r="B403" s="2" t="s">
        <v>269</v>
      </c>
      <c r="C403" s="1">
        <v>252</v>
      </c>
      <c r="D403" s="2">
        <v>3700</v>
      </c>
      <c r="E403" s="2">
        <v>3500</v>
      </c>
      <c r="F403" s="2">
        <v>5400</v>
      </c>
      <c r="G403" s="2">
        <v>5800</v>
      </c>
      <c r="H403" s="2">
        <v>6700</v>
      </c>
      <c r="I403" s="2">
        <v>6600</v>
      </c>
      <c r="J403" s="2">
        <v>6700</v>
      </c>
      <c r="K403" s="2">
        <v>6700</v>
      </c>
      <c r="L403" s="2">
        <v>6600</v>
      </c>
      <c r="M403" s="2">
        <v>6400</v>
      </c>
      <c r="N403" s="2">
        <v>6400</v>
      </c>
      <c r="O403" s="2">
        <v>6600</v>
      </c>
      <c r="P403" s="2">
        <v>6400</v>
      </c>
      <c r="Q403" s="2">
        <v>7400</v>
      </c>
      <c r="R403" s="1">
        <v>8700</v>
      </c>
      <c r="S403" s="1">
        <v>9300</v>
      </c>
      <c r="T403" s="1">
        <v>12100</v>
      </c>
      <c r="U403" s="1">
        <v>13400</v>
      </c>
      <c r="V403" s="1">
        <v>13000</v>
      </c>
      <c r="W403" s="1">
        <v>14200</v>
      </c>
      <c r="X403" s="1">
        <v>15000</v>
      </c>
      <c r="Y403" s="1">
        <v>16000</v>
      </c>
      <c r="Z403" s="1">
        <v>13200</v>
      </c>
      <c r="AA403" s="1"/>
      <c r="AB403" s="1">
        <v>9600</v>
      </c>
      <c r="AC403" s="1"/>
      <c r="AD403" s="1"/>
      <c r="AE403" s="1" t="s">
        <v>9</v>
      </c>
      <c r="AF403" s="1" t="s">
        <v>9</v>
      </c>
      <c r="AG403" s="1"/>
      <c r="AH403" s="1"/>
      <c r="AI403" s="1"/>
      <c r="AJ403" s="1"/>
      <c r="AK403" s="1"/>
      <c r="AL403" s="1"/>
      <c r="AM403" s="1" t="e">
        <v>#N/A</v>
      </c>
      <c r="AN403" s="1"/>
      <c r="AO403" s="71"/>
      <c r="AP403" s="71" t="s">
        <v>9</v>
      </c>
      <c r="AQ403" s="71"/>
      <c r="AS403" s="4" t="str">
        <f>IFERROR(VLOOKUP(Table3[[#This Row],[Station '#]], $AV$3:$AW$141,2,FALSE),"")</f>
        <v/>
      </c>
    </row>
    <row r="404" spans="1:45" ht="16.5" hidden="1" customHeight="1" x14ac:dyDescent="0.3">
      <c r="A404" s="70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 t="s">
        <v>7</v>
      </c>
      <c r="T404" s="1" t="s">
        <v>9</v>
      </c>
      <c r="U404" s="1" t="s">
        <v>7</v>
      </c>
      <c r="V404" s="1" t="s">
        <v>9</v>
      </c>
      <c r="W404" s="1"/>
      <c r="X404" s="1"/>
      <c r="Y404" s="1"/>
      <c r="Z404" s="1"/>
      <c r="AA404" s="1"/>
      <c r="AB404" s="1"/>
      <c r="AC404" s="1"/>
      <c r="AD404" s="1"/>
      <c r="AE404" s="1" t="s">
        <v>9</v>
      </c>
      <c r="AF404" s="1" t="s">
        <v>9</v>
      </c>
      <c r="AG404" s="1"/>
      <c r="AH404" s="1"/>
      <c r="AI404" s="1"/>
      <c r="AJ404" s="1"/>
      <c r="AK404" s="1"/>
      <c r="AL404" s="1"/>
      <c r="AM404" s="1" t="e">
        <v>#N/A</v>
      </c>
      <c r="AN404" s="1"/>
      <c r="AO404" s="71"/>
      <c r="AP404" s="71" t="s">
        <v>9</v>
      </c>
      <c r="AQ404" s="71"/>
      <c r="AS404" s="4" t="str">
        <f>IFERROR(VLOOKUP(Table3[[#This Row],[Station '#]], $AV$3:$AW$141,2,FALSE),"")</f>
        <v/>
      </c>
    </row>
    <row r="405" spans="1:45" ht="16.5" hidden="1" customHeight="1" x14ac:dyDescent="0.3">
      <c r="A405" s="70" t="s">
        <v>270</v>
      </c>
      <c r="B405" s="2" t="s">
        <v>221</v>
      </c>
      <c r="C405" s="1">
        <v>484</v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>
        <v>3000</v>
      </c>
      <c r="Q405" s="2">
        <v>3100</v>
      </c>
      <c r="R405" s="1">
        <v>5400</v>
      </c>
      <c r="S405" s="1">
        <v>3900</v>
      </c>
      <c r="T405" s="1">
        <v>3500</v>
      </c>
      <c r="U405" s="1">
        <v>4100</v>
      </c>
      <c r="V405" s="1">
        <v>4200</v>
      </c>
      <c r="W405" s="1">
        <v>2900</v>
      </c>
      <c r="X405" s="1">
        <v>1600</v>
      </c>
      <c r="Y405" s="1">
        <v>4200</v>
      </c>
      <c r="Z405" s="1">
        <v>1700</v>
      </c>
      <c r="AA405" s="1">
        <v>2100</v>
      </c>
      <c r="AB405" s="1">
        <v>1700</v>
      </c>
      <c r="AC405" s="1"/>
      <c r="AD405" s="1"/>
      <c r="AE405" s="1" t="s">
        <v>9</v>
      </c>
      <c r="AF405" s="1" t="s">
        <v>9</v>
      </c>
      <c r="AG405" s="1"/>
      <c r="AH405" s="1"/>
      <c r="AI405" s="1"/>
      <c r="AJ405" s="1"/>
      <c r="AK405" s="1"/>
      <c r="AL405" s="1"/>
      <c r="AM405" s="1" t="e">
        <v>#N/A</v>
      </c>
      <c r="AN405" s="1"/>
      <c r="AO405" s="71"/>
      <c r="AP405" s="71" t="s">
        <v>9</v>
      </c>
      <c r="AQ405" s="71"/>
      <c r="AS405" s="4" t="str">
        <f>IFERROR(VLOOKUP(Table3[[#This Row],[Station '#]], $AV$3:$AW$141,2,FALSE),"")</f>
        <v/>
      </c>
    </row>
    <row r="406" spans="1:45" ht="16.5" hidden="1" customHeight="1" x14ac:dyDescent="0.3">
      <c r="A406" s="70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 t="s">
        <v>7</v>
      </c>
      <c r="T406" s="1" t="s">
        <v>9</v>
      </c>
      <c r="U406" s="1" t="s">
        <v>7</v>
      </c>
      <c r="V406" s="1" t="s">
        <v>9</v>
      </c>
      <c r="W406" s="1"/>
      <c r="X406" s="1"/>
      <c r="Y406" s="1"/>
      <c r="Z406" s="1"/>
      <c r="AA406" s="1"/>
      <c r="AB406" s="1"/>
      <c r="AC406" s="1"/>
      <c r="AD406" s="1"/>
      <c r="AE406" s="1" t="s">
        <v>9</v>
      </c>
      <c r="AF406" s="1" t="s">
        <v>9</v>
      </c>
      <c r="AG406" s="1"/>
      <c r="AH406" s="1"/>
      <c r="AI406" s="1"/>
      <c r="AJ406" s="1"/>
      <c r="AK406" s="1"/>
      <c r="AL406" s="1"/>
      <c r="AM406" s="1" t="e">
        <v>#N/A</v>
      </c>
      <c r="AN406" s="1"/>
      <c r="AO406" s="71"/>
      <c r="AP406" s="71" t="s">
        <v>9</v>
      </c>
      <c r="AQ406" s="71"/>
      <c r="AS406" s="4" t="str">
        <f>IFERROR(VLOOKUP(Table3[[#This Row],[Station '#]], $AV$3:$AW$141,2,FALSE),"")</f>
        <v/>
      </c>
    </row>
    <row r="407" spans="1:45" ht="16.5" hidden="1" customHeight="1" x14ac:dyDescent="0.3">
      <c r="A407" s="70"/>
      <c r="B407" s="2"/>
      <c r="C407" s="1"/>
      <c r="D407" s="2"/>
      <c r="E407" s="2"/>
      <c r="F407" s="2"/>
      <c r="G407" s="2"/>
      <c r="H407" s="2"/>
      <c r="I407" s="2" t="s">
        <v>9</v>
      </c>
      <c r="J407" s="2" t="s">
        <v>9</v>
      </c>
      <c r="K407" s="2" t="s">
        <v>9</v>
      </c>
      <c r="L407" s="2"/>
      <c r="M407" s="2"/>
      <c r="N407" s="2"/>
      <c r="O407" s="2"/>
      <c r="P407" s="2"/>
      <c r="Q407" s="2"/>
      <c r="R407" s="1"/>
      <c r="S407" s="1" t="s">
        <v>7</v>
      </c>
      <c r="T407" s="1" t="s">
        <v>9</v>
      </c>
      <c r="U407" s="1" t="s">
        <v>7</v>
      </c>
      <c r="V407" s="1" t="s">
        <v>9</v>
      </c>
      <c r="W407" s="1"/>
      <c r="X407" s="1"/>
      <c r="Y407" s="1"/>
      <c r="Z407" s="1"/>
      <c r="AA407" s="1"/>
      <c r="AB407" s="1"/>
      <c r="AC407" s="1"/>
      <c r="AD407" s="1"/>
      <c r="AE407" s="1" t="s">
        <v>9</v>
      </c>
      <c r="AF407" s="1" t="s">
        <v>9</v>
      </c>
      <c r="AG407" s="1"/>
      <c r="AH407" s="1"/>
      <c r="AI407" s="1"/>
      <c r="AJ407" s="1"/>
      <c r="AK407" s="1"/>
      <c r="AL407" s="1"/>
      <c r="AM407" s="1" t="e">
        <v>#N/A</v>
      </c>
      <c r="AN407" s="1"/>
      <c r="AO407" s="71"/>
      <c r="AP407" s="71" t="s">
        <v>9</v>
      </c>
      <c r="AQ407" s="71"/>
      <c r="AS407" s="4" t="str">
        <f>IFERROR(VLOOKUP(Table3[[#This Row],[Station '#]], $AV$3:$AW$141,2,FALSE),"")</f>
        <v/>
      </c>
    </row>
    <row r="408" spans="1:45" ht="16.5" hidden="1" customHeight="1" x14ac:dyDescent="0.3">
      <c r="A408" s="70" t="s">
        <v>271</v>
      </c>
      <c r="B408" s="2" t="s">
        <v>272</v>
      </c>
      <c r="C408" s="1">
        <v>351</v>
      </c>
      <c r="D408" s="2">
        <v>8000</v>
      </c>
      <c r="E408" s="2">
        <v>9600</v>
      </c>
      <c r="F408" s="2">
        <v>8700</v>
      </c>
      <c r="G408" s="2">
        <v>9600</v>
      </c>
      <c r="H408" s="2">
        <v>9800</v>
      </c>
      <c r="I408" s="2">
        <v>10900</v>
      </c>
      <c r="J408" s="2">
        <v>10500</v>
      </c>
      <c r="K408" s="2">
        <v>12600</v>
      </c>
      <c r="L408" s="2">
        <v>10400</v>
      </c>
      <c r="M408" s="2">
        <v>10000</v>
      </c>
      <c r="N408" s="2">
        <v>9200</v>
      </c>
      <c r="O408" s="2">
        <v>9900</v>
      </c>
      <c r="P408" s="2">
        <v>9500</v>
      </c>
      <c r="Q408" s="2">
        <v>8900</v>
      </c>
      <c r="R408" s="1">
        <v>8600</v>
      </c>
      <c r="S408" s="1">
        <v>7600</v>
      </c>
      <c r="T408" s="1">
        <v>8700</v>
      </c>
      <c r="U408" s="1">
        <v>11600</v>
      </c>
      <c r="V408" s="1">
        <v>9300</v>
      </c>
      <c r="W408" s="1">
        <v>9700</v>
      </c>
      <c r="X408" s="1">
        <v>9700</v>
      </c>
      <c r="Y408" s="1">
        <v>9400</v>
      </c>
      <c r="Z408" s="1">
        <v>8700</v>
      </c>
      <c r="AA408" s="1">
        <v>7700</v>
      </c>
      <c r="AB408" s="1">
        <v>7600</v>
      </c>
      <c r="AC408" s="1"/>
      <c r="AD408" s="1"/>
      <c r="AE408" s="1" t="s">
        <v>9</v>
      </c>
      <c r="AF408" s="1" t="s">
        <v>9</v>
      </c>
      <c r="AG408" s="1"/>
      <c r="AH408" s="1"/>
      <c r="AI408" s="1"/>
      <c r="AJ408" s="1"/>
      <c r="AK408" s="1"/>
      <c r="AL408" s="1"/>
      <c r="AM408" s="1" t="e">
        <v>#N/A</v>
      </c>
      <c r="AN408" s="1"/>
      <c r="AO408" s="71"/>
      <c r="AP408" s="71" t="s">
        <v>9</v>
      </c>
      <c r="AQ408" s="71"/>
      <c r="AS408" s="4" t="str">
        <f>IFERROR(VLOOKUP(Table3[[#This Row],[Station '#]], $AV$3:$AW$141,2,FALSE),"")</f>
        <v/>
      </c>
    </row>
    <row r="409" spans="1:45" ht="16.5" hidden="1" customHeight="1" x14ac:dyDescent="0.3">
      <c r="A409" s="70"/>
      <c r="B409" s="2" t="s">
        <v>273</v>
      </c>
      <c r="C409" s="1">
        <v>350</v>
      </c>
      <c r="D409" s="2">
        <v>5200</v>
      </c>
      <c r="E409" s="2">
        <v>8900</v>
      </c>
      <c r="F409" s="2">
        <v>6400</v>
      </c>
      <c r="G409" s="2">
        <v>7200</v>
      </c>
      <c r="H409" s="2">
        <v>7900</v>
      </c>
      <c r="I409" s="2">
        <v>7500</v>
      </c>
      <c r="J409" s="2">
        <v>7800</v>
      </c>
      <c r="K409" s="2">
        <v>8200</v>
      </c>
      <c r="L409" s="2">
        <v>7800</v>
      </c>
      <c r="M409" s="2">
        <v>7000</v>
      </c>
      <c r="N409" s="2">
        <v>7500</v>
      </c>
      <c r="O409" s="2">
        <v>8900</v>
      </c>
      <c r="P409" s="2">
        <v>8400</v>
      </c>
      <c r="Q409" s="2">
        <v>8100</v>
      </c>
      <c r="R409" s="1">
        <v>8600</v>
      </c>
      <c r="S409" s="1">
        <v>7700</v>
      </c>
      <c r="T409" s="1">
        <v>9400</v>
      </c>
      <c r="U409" s="1">
        <v>9800</v>
      </c>
      <c r="V409" s="1">
        <v>10500</v>
      </c>
      <c r="W409" s="1">
        <v>10700</v>
      </c>
      <c r="X409" s="1">
        <v>10900</v>
      </c>
      <c r="Y409" s="1">
        <v>11100</v>
      </c>
      <c r="Z409" s="1">
        <v>10700</v>
      </c>
      <c r="AA409" s="1">
        <v>9500</v>
      </c>
      <c r="AB409" s="1">
        <v>9600</v>
      </c>
      <c r="AC409" s="1"/>
      <c r="AD409" s="1"/>
      <c r="AE409" s="1" t="s">
        <v>9</v>
      </c>
      <c r="AF409" s="1" t="s">
        <v>9</v>
      </c>
      <c r="AG409" s="1"/>
      <c r="AH409" s="1"/>
      <c r="AI409" s="1"/>
      <c r="AJ409" s="1"/>
      <c r="AK409" s="1"/>
      <c r="AL409" s="1"/>
      <c r="AM409" s="1" t="e">
        <v>#N/A</v>
      </c>
      <c r="AN409" s="1"/>
      <c r="AO409" s="71"/>
      <c r="AP409" s="71" t="s">
        <v>9</v>
      </c>
      <c r="AQ409" s="71"/>
      <c r="AS409" s="4" t="str">
        <f>IFERROR(VLOOKUP(Table3[[#This Row],[Station '#]], $AV$3:$AW$141,2,FALSE),"")</f>
        <v/>
      </c>
    </row>
    <row r="410" spans="1:45" x14ac:dyDescent="0.3">
      <c r="A410" s="70"/>
      <c r="B410" s="2"/>
      <c r="C410" s="1"/>
      <c r="D410" s="2"/>
      <c r="E410" s="2"/>
      <c r="F410" s="2"/>
      <c r="G410" s="2"/>
      <c r="H410" s="2"/>
      <c r="I410" s="2" t="s">
        <v>9</v>
      </c>
      <c r="J410" s="2" t="s">
        <v>9</v>
      </c>
      <c r="K410" s="2" t="s">
        <v>9</v>
      </c>
      <c r="L410" s="2"/>
      <c r="M410" s="2"/>
      <c r="N410" s="2"/>
      <c r="O410" s="2"/>
      <c r="P410" s="2"/>
      <c r="Q410" s="2"/>
      <c r="R410" s="1"/>
      <c r="S410" s="1" t="s">
        <v>7</v>
      </c>
      <c r="T410" s="1" t="s">
        <v>9</v>
      </c>
      <c r="U410" s="1" t="s">
        <v>7</v>
      </c>
      <c r="V410" s="1" t="s">
        <v>9</v>
      </c>
      <c r="W410" s="1"/>
      <c r="X410" s="1"/>
      <c r="Y410" s="1"/>
      <c r="Z410" s="1"/>
      <c r="AA410" s="1"/>
      <c r="AB410" s="1"/>
      <c r="AC410" s="1"/>
      <c r="AD410" s="1"/>
      <c r="AE410" s="1" t="s">
        <v>9</v>
      </c>
      <c r="AF410" s="1" t="s">
        <v>9</v>
      </c>
      <c r="AG410" s="1"/>
      <c r="AH410" s="1"/>
      <c r="AI410" s="1"/>
      <c r="AJ410" s="1"/>
      <c r="AK410" s="1"/>
      <c r="AL410" s="1"/>
      <c r="AM410" s="1"/>
      <c r="AN410" s="1"/>
      <c r="AO410" s="71"/>
      <c r="AP410" s="71" t="s">
        <v>9</v>
      </c>
      <c r="AQ410" s="71"/>
      <c r="AS410" s="4" t="str">
        <f>IFERROR(VLOOKUP(Table3[[#This Row],[Station '#]], $AV$3:$AW$141,2,FALSE),"")</f>
        <v/>
      </c>
    </row>
    <row r="411" spans="1:45" ht="15.75" customHeight="1" x14ac:dyDescent="0.3">
      <c r="A411" s="70" t="s">
        <v>274</v>
      </c>
      <c r="B411" s="2" t="s">
        <v>59</v>
      </c>
      <c r="C411" s="1">
        <v>353</v>
      </c>
      <c r="D411" s="2">
        <v>5700</v>
      </c>
      <c r="E411" s="2">
        <v>5600</v>
      </c>
      <c r="F411" s="2">
        <v>5800</v>
      </c>
      <c r="G411" s="2">
        <v>6600</v>
      </c>
      <c r="H411" s="2">
        <v>5800</v>
      </c>
      <c r="I411" s="2">
        <v>6700</v>
      </c>
      <c r="J411" s="2">
        <v>6700</v>
      </c>
      <c r="K411" s="2">
        <v>6200</v>
      </c>
      <c r="L411" s="2">
        <v>7200</v>
      </c>
      <c r="M411" s="2">
        <v>7200</v>
      </c>
      <c r="N411" s="2">
        <v>7200</v>
      </c>
      <c r="O411" s="2">
        <v>7500</v>
      </c>
      <c r="P411" s="2">
        <v>7400</v>
      </c>
      <c r="Q411" s="2">
        <v>7100</v>
      </c>
      <c r="R411" s="1">
        <v>7200</v>
      </c>
      <c r="S411" s="1">
        <v>6900</v>
      </c>
      <c r="T411" s="1">
        <v>7000</v>
      </c>
      <c r="U411" s="1">
        <v>7800</v>
      </c>
      <c r="V411" s="1">
        <v>7800</v>
      </c>
      <c r="W411" s="1">
        <v>7400</v>
      </c>
      <c r="X411" s="1">
        <v>8100</v>
      </c>
      <c r="Y411" s="1">
        <v>8900</v>
      </c>
      <c r="Z411" s="1">
        <v>8700</v>
      </c>
      <c r="AA411" s="1">
        <v>7800</v>
      </c>
      <c r="AB411" s="1">
        <v>7300</v>
      </c>
      <c r="AC411" s="1">
        <v>8000</v>
      </c>
      <c r="AD411" s="1">
        <v>7700</v>
      </c>
      <c r="AE411" s="1">
        <v>8000</v>
      </c>
      <c r="AF411" s="1">
        <v>7300</v>
      </c>
      <c r="AG411" s="1">
        <v>5800</v>
      </c>
      <c r="AH411" s="1">
        <v>8100</v>
      </c>
      <c r="AI411" s="1">
        <v>8400</v>
      </c>
      <c r="AJ411" s="1">
        <v>8600</v>
      </c>
      <c r="AK411" s="1">
        <v>8800</v>
      </c>
      <c r="AL411" s="1">
        <v>9700</v>
      </c>
      <c r="AM411" s="1">
        <v>10400</v>
      </c>
      <c r="AN411" s="1"/>
      <c r="AO411" s="71">
        <v>8300</v>
      </c>
      <c r="AP411" s="71" t="s">
        <v>9</v>
      </c>
      <c r="AQ411" s="71"/>
      <c r="AS411" s="4" t="str">
        <f>IFERROR(VLOOKUP(Table3[[#This Row],[Station '#]], $AV$3:$AW$141,2,FALSE),"")</f>
        <v/>
      </c>
    </row>
    <row r="412" spans="1:45" ht="16.5" hidden="1" customHeight="1" x14ac:dyDescent="0.3">
      <c r="A412" s="70" t="s">
        <v>274</v>
      </c>
      <c r="B412" s="2" t="s">
        <v>275</v>
      </c>
      <c r="C412" s="1">
        <v>352</v>
      </c>
      <c r="D412" s="2">
        <v>4400</v>
      </c>
      <c r="E412" s="2">
        <v>4300</v>
      </c>
      <c r="F412" s="2">
        <v>5300</v>
      </c>
      <c r="G412" s="2">
        <v>4900</v>
      </c>
      <c r="H412" s="2">
        <v>5400</v>
      </c>
      <c r="I412" s="2">
        <v>5200</v>
      </c>
      <c r="J412" s="2">
        <v>4600</v>
      </c>
      <c r="K412" s="2">
        <v>4700</v>
      </c>
      <c r="L412" s="2">
        <v>4100</v>
      </c>
      <c r="M412" s="2">
        <v>4700</v>
      </c>
      <c r="N412" s="2">
        <v>4600</v>
      </c>
      <c r="O412" s="2">
        <v>4500</v>
      </c>
      <c r="P412" s="2">
        <v>4800</v>
      </c>
      <c r="Q412" s="2">
        <v>4900</v>
      </c>
      <c r="R412" s="1">
        <v>5000</v>
      </c>
      <c r="S412" s="1">
        <v>4500</v>
      </c>
      <c r="T412" s="1">
        <v>4400</v>
      </c>
      <c r="U412" s="1">
        <v>5600</v>
      </c>
      <c r="V412" s="1">
        <v>5800</v>
      </c>
      <c r="W412" s="1">
        <v>5900</v>
      </c>
      <c r="X412" s="1">
        <v>7100</v>
      </c>
      <c r="Y412" s="1">
        <v>8300</v>
      </c>
      <c r="Z412" s="1">
        <v>7800</v>
      </c>
      <c r="AA412" s="1">
        <v>7700</v>
      </c>
      <c r="AB412" s="1">
        <v>6400</v>
      </c>
      <c r="AC412" s="1">
        <v>7300</v>
      </c>
      <c r="AD412" s="1"/>
      <c r="AE412" s="1" t="s">
        <v>9</v>
      </c>
      <c r="AF412" s="1" t="s">
        <v>9</v>
      </c>
      <c r="AG412" s="1"/>
      <c r="AH412" s="1"/>
      <c r="AI412" s="1"/>
      <c r="AJ412" s="1"/>
      <c r="AK412" s="1"/>
      <c r="AL412" s="1"/>
      <c r="AM412" s="1"/>
      <c r="AN412" s="1"/>
      <c r="AO412" s="71"/>
      <c r="AP412" s="71" t="s">
        <v>9</v>
      </c>
      <c r="AQ412" s="71"/>
      <c r="AS412" s="4" t="str">
        <f>IFERROR(VLOOKUP(Table3[[#This Row],[Station '#]], $AV$3:$AW$141,2,FALSE),"")</f>
        <v/>
      </c>
    </row>
    <row r="413" spans="1:45" ht="16.5" customHeight="1" x14ac:dyDescent="0.3">
      <c r="A413" s="70"/>
      <c r="B413" s="2"/>
      <c r="C413" s="1"/>
      <c r="D413" s="2"/>
      <c r="E413" s="2"/>
      <c r="F413" s="2"/>
      <c r="G413" s="2"/>
      <c r="H413" s="2"/>
      <c r="I413" s="2" t="s">
        <v>9</v>
      </c>
      <c r="J413" s="2" t="s">
        <v>9</v>
      </c>
      <c r="K413" s="2" t="s">
        <v>9</v>
      </c>
      <c r="L413" s="2"/>
      <c r="M413" s="2"/>
      <c r="N413" s="2"/>
      <c r="O413" s="2"/>
      <c r="P413" s="2"/>
      <c r="Q413" s="2"/>
      <c r="R413" s="1"/>
      <c r="S413" s="1" t="s">
        <v>7</v>
      </c>
      <c r="T413" s="1" t="s">
        <v>9</v>
      </c>
      <c r="U413" s="1" t="s">
        <v>7</v>
      </c>
      <c r="V413" s="1" t="s">
        <v>9</v>
      </c>
      <c r="W413" s="1"/>
      <c r="X413" s="1"/>
      <c r="Y413" s="1"/>
      <c r="Z413" s="1"/>
      <c r="AA413" s="1"/>
      <c r="AB413" s="1"/>
      <c r="AC413" s="1"/>
      <c r="AD413" s="1"/>
      <c r="AE413" s="1" t="s">
        <v>9</v>
      </c>
      <c r="AF413" s="1" t="s">
        <v>9</v>
      </c>
      <c r="AG413" s="1"/>
      <c r="AH413" s="1"/>
      <c r="AI413" s="1"/>
      <c r="AJ413" s="1"/>
      <c r="AK413" s="1"/>
      <c r="AL413" s="1"/>
      <c r="AM413" s="1"/>
      <c r="AN413" s="1"/>
      <c r="AO413" s="71"/>
      <c r="AP413" s="71" t="s">
        <v>9</v>
      </c>
      <c r="AQ413" s="71"/>
      <c r="AS413" s="4" t="str">
        <f>IFERROR(VLOOKUP(Table3[[#This Row],[Station '#]], $AV$3:$AW$141,2,FALSE),"")</f>
        <v/>
      </c>
    </row>
    <row r="414" spans="1:45" ht="16.5" hidden="1" customHeight="1" x14ac:dyDescent="0.3">
      <c r="A414" s="70" t="s">
        <v>276</v>
      </c>
      <c r="B414" s="2" t="s">
        <v>36</v>
      </c>
      <c r="C414" s="1">
        <v>462</v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>
        <v>1800</v>
      </c>
      <c r="Q414" s="2">
        <v>3000</v>
      </c>
      <c r="R414" s="1">
        <v>3000</v>
      </c>
      <c r="S414" s="1">
        <v>2500</v>
      </c>
      <c r="T414" s="1">
        <v>2900</v>
      </c>
      <c r="U414" s="1">
        <v>2600</v>
      </c>
      <c r="V414" s="1">
        <v>2600</v>
      </c>
      <c r="W414" s="1">
        <v>2300</v>
      </c>
      <c r="X414" s="1">
        <v>2400</v>
      </c>
      <c r="Y414" s="1">
        <v>2800</v>
      </c>
      <c r="Z414" s="1">
        <v>2500</v>
      </c>
      <c r="AA414" s="1">
        <v>2500</v>
      </c>
      <c r="AB414" s="1">
        <v>2600</v>
      </c>
      <c r="AC414" s="1">
        <v>2000</v>
      </c>
      <c r="AD414" s="1"/>
      <c r="AE414" s="1" t="s">
        <v>9</v>
      </c>
      <c r="AF414" s="1" t="s">
        <v>9</v>
      </c>
      <c r="AG414" s="1"/>
      <c r="AH414" s="1"/>
      <c r="AI414" s="1"/>
      <c r="AJ414" s="1"/>
      <c r="AK414" s="1"/>
      <c r="AL414" s="1"/>
      <c r="AM414" s="1"/>
      <c r="AN414" s="1"/>
      <c r="AO414" s="71"/>
      <c r="AP414" s="71" t="s">
        <v>9</v>
      </c>
      <c r="AQ414" s="71"/>
      <c r="AS414" s="4" t="str">
        <f>IFERROR(VLOOKUP(Table3[[#This Row],[Station '#]], $AV$3:$AW$141,2,FALSE),"")</f>
        <v/>
      </c>
    </row>
    <row r="415" spans="1:45" hidden="1" x14ac:dyDescent="0.3">
      <c r="A415" s="70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 t="s">
        <v>7</v>
      </c>
      <c r="T415" s="1" t="s">
        <v>9</v>
      </c>
      <c r="U415" s="1" t="s">
        <v>7</v>
      </c>
      <c r="V415" s="1" t="s">
        <v>9</v>
      </c>
      <c r="W415" s="1"/>
      <c r="X415" s="1"/>
      <c r="Y415" s="1"/>
      <c r="Z415" s="1"/>
      <c r="AA415" s="1"/>
      <c r="AB415" s="1"/>
      <c r="AC415" s="1"/>
      <c r="AD415" s="1"/>
      <c r="AE415" s="1" t="s">
        <v>9</v>
      </c>
      <c r="AF415" s="1" t="s">
        <v>9</v>
      </c>
      <c r="AG415" s="1"/>
      <c r="AH415" s="1"/>
      <c r="AI415" s="1"/>
      <c r="AJ415" s="1"/>
      <c r="AK415" s="1"/>
      <c r="AL415" s="1"/>
      <c r="AM415" s="1"/>
      <c r="AN415" s="1"/>
      <c r="AO415" s="71"/>
      <c r="AP415" s="71" t="s">
        <v>9</v>
      </c>
      <c r="AQ415" s="71"/>
      <c r="AS415" s="4" t="str">
        <f>IFERROR(VLOOKUP(Table3[[#This Row],[Station '#]], $AV$3:$AW$141,2,FALSE),"")</f>
        <v/>
      </c>
    </row>
    <row r="416" spans="1:45" x14ac:dyDescent="0.3">
      <c r="A416" s="70" t="s">
        <v>277</v>
      </c>
      <c r="B416" s="2" t="s">
        <v>145</v>
      </c>
      <c r="C416" s="1">
        <v>354</v>
      </c>
      <c r="D416" s="2">
        <v>6900</v>
      </c>
      <c r="E416" s="2">
        <v>7700</v>
      </c>
      <c r="F416" s="2">
        <v>10200</v>
      </c>
      <c r="G416" s="2">
        <v>9400</v>
      </c>
      <c r="H416" s="2">
        <v>10100</v>
      </c>
      <c r="I416" s="2">
        <v>10200</v>
      </c>
      <c r="J416" s="2">
        <v>8900</v>
      </c>
      <c r="K416" s="2">
        <v>8500</v>
      </c>
      <c r="L416" s="2">
        <v>8300</v>
      </c>
      <c r="M416" s="2">
        <v>9400</v>
      </c>
      <c r="N416" s="2">
        <v>9500</v>
      </c>
      <c r="O416" s="2">
        <v>10900</v>
      </c>
      <c r="P416" s="2">
        <v>11000</v>
      </c>
      <c r="Q416" s="2">
        <v>10400</v>
      </c>
      <c r="R416" s="1">
        <v>11700</v>
      </c>
      <c r="S416" s="1">
        <v>9900</v>
      </c>
      <c r="T416" s="1">
        <v>12800</v>
      </c>
      <c r="U416" s="1">
        <v>13500</v>
      </c>
      <c r="V416" s="1">
        <v>13700</v>
      </c>
      <c r="W416" s="1">
        <v>18100</v>
      </c>
      <c r="X416" s="1">
        <v>18300</v>
      </c>
      <c r="Y416" s="1">
        <v>17600</v>
      </c>
      <c r="Z416" s="1">
        <v>16000</v>
      </c>
      <c r="AA416" s="1">
        <v>12600</v>
      </c>
      <c r="AB416" s="1">
        <v>14200</v>
      </c>
      <c r="AC416" s="1">
        <v>12900</v>
      </c>
      <c r="AD416" s="1"/>
      <c r="AE416" s="1" t="s">
        <v>9</v>
      </c>
      <c r="AF416" s="1">
        <v>16400</v>
      </c>
      <c r="AG416" s="1">
        <v>15000</v>
      </c>
      <c r="AH416" s="1"/>
      <c r="AI416" s="1">
        <v>16300</v>
      </c>
      <c r="AJ416" s="1"/>
      <c r="AK416" s="1">
        <v>15500</v>
      </c>
      <c r="AL416" s="1"/>
      <c r="AM416" s="1">
        <v>14600</v>
      </c>
      <c r="AN416" s="1"/>
      <c r="AO416" s="71">
        <v>20600</v>
      </c>
      <c r="AP416" s="71" t="s">
        <v>9</v>
      </c>
      <c r="AQ416" s="71"/>
      <c r="AS416" s="4" t="str">
        <f>IFERROR(VLOOKUP(Table3[[#This Row],[Station '#]], $AV$3:$AW$141,2,FALSE),"")</f>
        <v/>
      </c>
    </row>
    <row r="417" spans="1:45" ht="16.5" customHeight="1" x14ac:dyDescent="0.3">
      <c r="A417" s="70" t="s">
        <v>277</v>
      </c>
      <c r="B417" s="2" t="s">
        <v>244</v>
      </c>
      <c r="C417" s="1">
        <v>355</v>
      </c>
      <c r="D417" s="2">
        <v>7800</v>
      </c>
      <c r="E417" s="2">
        <v>7900</v>
      </c>
      <c r="F417" s="2">
        <v>10700</v>
      </c>
      <c r="G417" s="2">
        <v>10300</v>
      </c>
      <c r="H417" s="2">
        <v>11000</v>
      </c>
      <c r="I417" s="2">
        <v>10600</v>
      </c>
      <c r="J417" s="2">
        <v>10500</v>
      </c>
      <c r="K417" s="2">
        <v>9600</v>
      </c>
      <c r="L417" s="2">
        <v>9400</v>
      </c>
      <c r="M417" s="2">
        <v>10900</v>
      </c>
      <c r="N417" s="2">
        <v>9400</v>
      </c>
      <c r="O417" s="2">
        <v>11400</v>
      </c>
      <c r="P417" s="2">
        <v>11700</v>
      </c>
      <c r="Q417" s="2">
        <v>11800</v>
      </c>
      <c r="R417" s="1">
        <v>12100</v>
      </c>
      <c r="S417" s="1">
        <v>11700</v>
      </c>
      <c r="T417" s="1">
        <v>13300</v>
      </c>
      <c r="U417" s="1">
        <v>13700</v>
      </c>
      <c r="V417" s="1" t="s">
        <v>8</v>
      </c>
      <c r="W417" s="1">
        <v>15100</v>
      </c>
      <c r="X417" s="1">
        <v>17000</v>
      </c>
      <c r="Y417" s="1">
        <v>17900</v>
      </c>
      <c r="Z417" s="1">
        <v>16800</v>
      </c>
      <c r="AA417" s="1">
        <v>17700</v>
      </c>
      <c r="AB417" s="1">
        <v>11900</v>
      </c>
      <c r="AC417" s="1">
        <v>14600</v>
      </c>
      <c r="AD417" s="1"/>
      <c r="AE417" s="1" t="s">
        <v>9</v>
      </c>
      <c r="AF417" s="1">
        <v>10400</v>
      </c>
      <c r="AG417" s="1">
        <v>14300</v>
      </c>
      <c r="AH417" s="1"/>
      <c r="AI417" s="1">
        <v>20600</v>
      </c>
      <c r="AJ417" s="1"/>
      <c r="AK417" s="1">
        <v>15200</v>
      </c>
      <c r="AL417" s="1"/>
      <c r="AM417" s="1"/>
      <c r="AN417" s="1"/>
      <c r="AO417" s="71">
        <v>17500</v>
      </c>
      <c r="AP417" s="71" t="s">
        <v>9</v>
      </c>
      <c r="AQ417" s="71"/>
      <c r="AS417" s="4" t="str">
        <f>IFERROR(VLOOKUP(Table3[[#This Row],[Station '#]], $AV$3:$AW$141,2,FALSE),"")</f>
        <v/>
      </c>
    </row>
    <row r="418" spans="1:45" ht="16.5" customHeight="1" x14ac:dyDescent="0.3">
      <c r="A418" s="70" t="s">
        <v>277</v>
      </c>
      <c r="B418" s="2" t="s">
        <v>278</v>
      </c>
      <c r="C418" s="1"/>
      <c r="D418" s="2">
        <v>8000</v>
      </c>
      <c r="E418" s="2">
        <v>8830</v>
      </c>
      <c r="F418" s="2">
        <v>11200</v>
      </c>
      <c r="G418" s="2">
        <v>11900</v>
      </c>
      <c r="H418" s="2">
        <v>14100</v>
      </c>
      <c r="I418" s="2">
        <v>10400</v>
      </c>
      <c r="J418" s="2">
        <v>11700</v>
      </c>
      <c r="K418" s="2">
        <v>11700</v>
      </c>
      <c r="L418" s="2">
        <v>11000</v>
      </c>
      <c r="M418" s="2">
        <v>11700</v>
      </c>
      <c r="N418" s="2">
        <v>11900</v>
      </c>
      <c r="O418" s="2"/>
      <c r="P418" s="2"/>
      <c r="Q418" s="2"/>
      <c r="R418" s="1"/>
      <c r="S418" s="1" t="s">
        <v>7</v>
      </c>
      <c r="T418" s="1" t="s">
        <v>9</v>
      </c>
      <c r="U418" s="1" t="s">
        <v>7</v>
      </c>
      <c r="V418" s="1" t="s">
        <v>9</v>
      </c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71"/>
      <c r="AP418" s="71" t="s">
        <v>9</v>
      </c>
      <c r="AQ418" s="71"/>
      <c r="AS418" s="4" t="str">
        <f>IFERROR(VLOOKUP(Table3[[#This Row],[Station '#]], $AV$3:$AW$141,2,FALSE),"")</f>
        <v/>
      </c>
    </row>
    <row r="419" spans="1:45" x14ac:dyDescent="0.3">
      <c r="A419" s="70" t="s">
        <v>277</v>
      </c>
      <c r="B419" s="2" t="s">
        <v>279</v>
      </c>
      <c r="C419" s="1">
        <v>356</v>
      </c>
      <c r="D419" s="2">
        <v>4200</v>
      </c>
      <c r="E419" s="2">
        <v>5100</v>
      </c>
      <c r="F419" s="2">
        <v>5300</v>
      </c>
      <c r="G419" s="2">
        <v>6700</v>
      </c>
      <c r="H419" s="2">
        <v>7300</v>
      </c>
      <c r="I419" s="2">
        <v>6700</v>
      </c>
      <c r="J419" s="2">
        <v>6600</v>
      </c>
      <c r="K419" s="2">
        <v>5900</v>
      </c>
      <c r="L419" s="2">
        <v>6400</v>
      </c>
      <c r="M419" s="2">
        <v>6700</v>
      </c>
      <c r="N419" s="2">
        <v>7200</v>
      </c>
      <c r="O419" s="2">
        <v>7300</v>
      </c>
      <c r="P419" s="2">
        <v>7500</v>
      </c>
      <c r="Q419" s="2">
        <v>8300</v>
      </c>
      <c r="R419" s="1">
        <v>8900</v>
      </c>
      <c r="S419" s="1">
        <v>8400</v>
      </c>
      <c r="T419" s="1">
        <v>8800</v>
      </c>
      <c r="U419" s="1">
        <v>9200</v>
      </c>
      <c r="V419" s="1">
        <v>8400</v>
      </c>
      <c r="W419" s="1">
        <v>9200</v>
      </c>
      <c r="X419" s="1">
        <v>9500</v>
      </c>
      <c r="Y419" s="1">
        <v>10100</v>
      </c>
      <c r="Z419" s="1">
        <v>8600</v>
      </c>
      <c r="AA419" s="1">
        <v>8900</v>
      </c>
      <c r="AB419" s="1">
        <v>6200</v>
      </c>
      <c r="AC419" s="1">
        <v>6900</v>
      </c>
      <c r="AD419" s="1">
        <v>5900</v>
      </c>
      <c r="AE419" s="1">
        <v>6400</v>
      </c>
      <c r="AF419" s="1">
        <v>6400</v>
      </c>
      <c r="AG419" s="1">
        <v>6800</v>
      </c>
      <c r="AH419" s="1">
        <v>6800</v>
      </c>
      <c r="AI419" s="1">
        <v>7400</v>
      </c>
      <c r="AJ419" s="1">
        <v>7000</v>
      </c>
      <c r="AK419" s="1">
        <v>7100</v>
      </c>
      <c r="AL419" s="1">
        <v>7100</v>
      </c>
      <c r="AM419" s="1">
        <v>6200</v>
      </c>
      <c r="AN419" s="1"/>
      <c r="AO419" s="71">
        <v>7500</v>
      </c>
      <c r="AP419" s="71" t="s">
        <v>9</v>
      </c>
      <c r="AQ419" s="71"/>
      <c r="AS419" s="4" t="str">
        <f>IFERROR(VLOOKUP(Table3[[#This Row],[Station '#]], $AV$3:$AW$141,2,FALSE),"")</f>
        <v/>
      </c>
    </row>
    <row r="420" spans="1:45" x14ac:dyDescent="0.3">
      <c r="A420" s="70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 t="s">
        <v>7</v>
      </c>
      <c r="T420" s="1" t="s">
        <v>9</v>
      </c>
      <c r="U420" s="1" t="s">
        <v>7</v>
      </c>
      <c r="V420" s="1" t="s">
        <v>9</v>
      </c>
      <c r="W420" s="1"/>
      <c r="X420" s="1"/>
      <c r="Y420" s="1"/>
      <c r="Z420" s="1"/>
      <c r="AA420" s="1"/>
      <c r="AB420" s="1"/>
      <c r="AC420" s="1"/>
      <c r="AD420" s="1"/>
      <c r="AE420" s="1" t="s">
        <v>9</v>
      </c>
      <c r="AF420" s="1" t="s">
        <v>9</v>
      </c>
      <c r="AG420" s="1"/>
      <c r="AH420" s="1"/>
      <c r="AI420" s="1"/>
      <c r="AJ420" s="1"/>
      <c r="AK420" s="1"/>
      <c r="AL420" s="1"/>
      <c r="AM420" s="1"/>
      <c r="AN420" s="1"/>
      <c r="AO420" s="71"/>
      <c r="AP420" s="71" t="s">
        <v>9</v>
      </c>
      <c r="AQ420" s="71"/>
      <c r="AS420" s="4" t="str">
        <f>IFERROR(VLOOKUP(Table3[[#This Row],[Station '#]], $AV$3:$AW$141,2,FALSE),"")</f>
        <v/>
      </c>
    </row>
    <row r="421" spans="1:45" hidden="1" x14ac:dyDescent="0.3">
      <c r="A421" s="70" t="s">
        <v>434</v>
      </c>
      <c r="B421" s="2" t="s">
        <v>280</v>
      </c>
      <c r="C421" s="1"/>
      <c r="D421" s="2">
        <v>23400</v>
      </c>
      <c r="E421" s="2">
        <v>18400</v>
      </c>
      <c r="F421" s="2">
        <v>19800</v>
      </c>
      <c r="G421" s="2">
        <v>15800</v>
      </c>
      <c r="H421" s="2">
        <v>20100</v>
      </c>
      <c r="I421" s="2">
        <v>21500</v>
      </c>
      <c r="J421" s="2">
        <v>21300</v>
      </c>
      <c r="K421" s="2" t="s">
        <v>7</v>
      </c>
      <c r="L421" s="2">
        <v>20900</v>
      </c>
      <c r="M421" s="2">
        <v>19200</v>
      </c>
      <c r="N421" s="2">
        <v>18600</v>
      </c>
      <c r="O421" s="2"/>
      <c r="P421" s="2"/>
      <c r="Q421" s="2"/>
      <c r="R421" s="1"/>
      <c r="S421" s="1" t="s">
        <v>7</v>
      </c>
      <c r="T421" s="1" t="s">
        <v>9</v>
      </c>
      <c r="U421" s="1" t="s">
        <v>7</v>
      </c>
      <c r="V421" s="1" t="s">
        <v>9</v>
      </c>
      <c r="W421" s="1"/>
      <c r="X421" s="1"/>
      <c r="Y421" s="1"/>
      <c r="Z421" s="1"/>
      <c r="AA421" s="1" t="e">
        <v>#N/A</v>
      </c>
      <c r="AB421" s="1" t="e">
        <v>#N/A</v>
      </c>
      <c r="AC421" s="1" t="e">
        <v>#N/A</v>
      </c>
      <c r="AD421" s="1"/>
      <c r="AE421" s="1" t="s">
        <v>9</v>
      </c>
      <c r="AF421" s="1" t="s">
        <v>9</v>
      </c>
      <c r="AG421" s="1"/>
      <c r="AH421" s="1"/>
      <c r="AI421" s="1"/>
      <c r="AJ421" s="1"/>
      <c r="AK421" s="1"/>
      <c r="AL421" s="1"/>
      <c r="AM421" s="1"/>
      <c r="AN421" s="1"/>
      <c r="AO421" s="71" t="s">
        <v>9</v>
      </c>
      <c r="AP421" s="71" t="s">
        <v>9</v>
      </c>
      <c r="AQ421" s="71"/>
      <c r="AS421" s="4" t="str">
        <f>IFERROR(VLOOKUP(Table3[[#This Row],[Station '#]], $AV$3:$AW$141,2,FALSE),"")</f>
        <v/>
      </c>
    </row>
    <row r="422" spans="1:45" x14ac:dyDescent="0.3">
      <c r="A422" s="70" t="s">
        <v>434</v>
      </c>
      <c r="B422" s="2" t="s">
        <v>131</v>
      </c>
      <c r="C422" s="1">
        <v>117</v>
      </c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>
        <v>14900</v>
      </c>
      <c r="AN422" s="1">
        <v>18600</v>
      </c>
      <c r="AO422" s="71">
        <v>19300</v>
      </c>
      <c r="AP422" s="71">
        <v>20600</v>
      </c>
      <c r="AQ422" s="71"/>
      <c r="AS422" s="4">
        <f>IFERROR(VLOOKUP(Table3[[#This Row],[Station '#]], $AV$3:$AW$141,2,FALSE),"")</f>
        <v>20600</v>
      </c>
    </row>
    <row r="423" spans="1:45" ht="16.5" hidden="1" customHeight="1" x14ac:dyDescent="0.3">
      <c r="A423" s="70" t="s">
        <v>434</v>
      </c>
      <c r="B423" s="2" t="s">
        <v>281</v>
      </c>
      <c r="C423" s="1">
        <v>452</v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>
        <v>23100</v>
      </c>
      <c r="P423" s="2">
        <v>24800</v>
      </c>
      <c r="Q423" s="2">
        <v>25500</v>
      </c>
      <c r="R423" s="1">
        <v>26300</v>
      </c>
      <c r="S423" s="1">
        <v>26400</v>
      </c>
      <c r="T423" s="1">
        <v>27100</v>
      </c>
      <c r="U423" s="1">
        <v>28700</v>
      </c>
      <c r="V423" s="1">
        <v>28700</v>
      </c>
      <c r="W423" s="1">
        <v>27800</v>
      </c>
      <c r="X423" s="1">
        <v>29100</v>
      </c>
      <c r="Y423" s="1">
        <v>30100</v>
      </c>
      <c r="Z423" s="1">
        <v>31400</v>
      </c>
      <c r="AA423" s="1">
        <v>20600</v>
      </c>
      <c r="AB423" s="1">
        <v>17900</v>
      </c>
      <c r="AC423" s="1">
        <v>20600</v>
      </c>
      <c r="AD423" s="1"/>
      <c r="AE423" s="1" t="s">
        <v>9</v>
      </c>
      <c r="AF423" s="1" t="s">
        <v>9</v>
      </c>
      <c r="AG423" s="1"/>
      <c r="AH423" s="1"/>
      <c r="AI423" s="1"/>
      <c r="AJ423" s="1"/>
      <c r="AK423" s="1"/>
      <c r="AL423" s="1"/>
      <c r="AM423" s="1"/>
      <c r="AN423" s="1"/>
      <c r="AO423" s="71"/>
      <c r="AP423" s="71" t="s">
        <v>9</v>
      </c>
      <c r="AQ423" s="71"/>
      <c r="AS423" s="4" t="str">
        <f>IFERROR(VLOOKUP(Table3[[#This Row],[Station '#]], $AV$3:$AW$141,2,FALSE),"")</f>
        <v/>
      </c>
    </row>
    <row r="424" spans="1:45" ht="16.5" hidden="1" customHeight="1" x14ac:dyDescent="0.3">
      <c r="A424" s="70" t="s">
        <v>434</v>
      </c>
      <c r="B424" s="2" t="s">
        <v>282</v>
      </c>
      <c r="C424" s="1">
        <v>359</v>
      </c>
      <c r="D424" s="2">
        <v>23000</v>
      </c>
      <c r="E424" s="2">
        <v>22100</v>
      </c>
      <c r="F424" s="2">
        <v>23500</v>
      </c>
      <c r="G424" s="2">
        <v>23000</v>
      </c>
      <c r="H424" s="2">
        <v>26500</v>
      </c>
      <c r="I424" s="2">
        <v>21800</v>
      </c>
      <c r="J424" s="2">
        <v>21600</v>
      </c>
      <c r="K424" s="2" t="s">
        <v>7</v>
      </c>
      <c r="L424" s="2">
        <v>19700</v>
      </c>
      <c r="M424" s="2">
        <v>21700</v>
      </c>
      <c r="N424" s="2">
        <v>22300</v>
      </c>
      <c r="O424" s="2">
        <v>24500</v>
      </c>
      <c r="P424" s="2">
        <v>24300</v>
      </c>
      <c r="Q424" s="2">
        <v>26700</v>
      </c>
      <c r="R424" s="1">
        <v>26700</v>
      </c>
      <c r="S424" s="1">
        <v>27000</v>
      </c>
      <c r="T424" s="1">
        <v>25800</v>
      </c>
      <c r="U424" s="1">
        <v>27400</v>
      </c>
      <c r="V424" s="1">
        <v>29200</v>
      </c>
      <c r="W424" s="1">
        <v>27000</v>
      </c>
      <c r="X424" s="1">
        <v>26000</v>
      </c>
      <c r="Y424" s="1">
        <v>28400</v>
      </c>
      <c r="Z424" s="1">
        <v>26800</v>
      </c>
      <c r="AA424" s="1">
        <v>22400</v>
      </c>
      <c r="AB424" s="1">
        <v>19500</v>
      </c>
      <c r="AC424" s="1">
        <v>21700</v>
      </c>
      <c r="AD424" s="1"/>
      <c r="AE424" s="1" t="s">
        <v>9</v>
      </c>
      <c r="AF424" s="1" t="s">
        <v>9</v>
      </c>
      <c r="AG424" s="1"/>
      <c r="AH424" s="1"/>
      <c r="AI424" s="1"/>
      <c r="AJ424" s="1"/>
      <c r="AK424" s="1"/>
      <c r="AL424" s="1"/>
      <c r="AM424" s="1"/>
      <c r="AN424" s="1"/>
      <c r="AO424" s="71"/>
      <c r="AP424" s="71" t="s">
        <v>9</v>
      </c>
      <c r="AQ424" s="71"/>
      <c r="AS424" s="4" t="str">
        <f>IFERROR(VLOOKUP(Table3[[#This Row],[Station '#]], $AV$3:$AW$141,2,FALSE),"")</f>
        <v/>
      </c>
    </row>
    <row r="425" spans="1:45" x14ac:dyDescent="0.3">
      <c r="A425" s="70" t="s">
        <v>434</v>
      </c>
      <c r="B425" s="2" t="s">
        <v>283</v>
      </c>
      <c r="C425" s="1">
        <v>5</v>
      </c>
      <c r="D425" s="2"/>
      <c r="E425" s="2"/>
      <c r="F425" s="2"/>
      <c r="G425" s="2"/>
      <c r="H425" s="2"/>
      <c r="I425" s="2" t="s">
        <v>9</v>
      </c>
      <c r="J425" s="2"/>
      <c r="K425" s="2">
        <v>19500</v>
      </c>
      <c r="L425" s="2">
        <v>18500</v>
      </c>
      <c r="M425" s="2">
        <v>21000</v>
      </c>
      <c r="N425" s="2">
        <v>22200</v>
      </c>
      <c r="O425" s="2">
        <v>22100</v>
      </c>
      <c r="P425" s="2">
        <v>22700</v>
      </c>
      <c r="Q425" s="2">
        <v>23800</v>
      </c>
      <c r="R425" s="1">
        <v>24500</v>
      </c>
      <c r="S425" s="1">
        <v>24900</v>
      </c>
      <c r="T425" s="1">
        <v>25300</v>
      </c>
      <c r="U425" s="1">
        <v>25000</v>
      </c>
      <c r="V425" s="1">
        <v>22800</v>
      </c>
      <c r="W425" s="1">
        <v>25800</v>
      </c>
      <c r="X425" s="1">
        <v>23900</v>
      </c>
      <c r="Y425" s="1">
        <v>28100</v>
      </c>
      <c r="Z425" s="1" t="s">
        <v>8</v>
      </c>
      <c r="AA425" s="1">
        <v>27100</v>
      </c>
      <c r="AB425" s="1">
        <v>25900</v>
      </c>
      <c r="AC425" s="1">
        <v>26900</v>
      </c>
      <c r="AD425" s="1">
        <v>21400</v>
      </c>
      <c r="AE425" s="1">
        <v>26300</v>
      </c>
      <c r="AF425" s="1">
        <v>26400</v>
      </c>
      <c r="AG425" s="1">
        <v>27600</v>
      </c>
      <c r="AH425" s="1">
        <v>30100</v>
      </c>
      <c r="AI425" s="1">
        <v>32900</v>
      </c>
      <c r="AJ425" s="1">
        <v>33700</v>
      </c>
      <c r="AK425" s="1">
        <v>35200</v>
      </c>
      <c r="AL425" s="1">
        <v>36700</v>
      </c>
      <c r="AM425" s="1">
        <v>34000</v>
      </c>
      <c r="AN425" s="1">
        <v>39200</v>
      </c>
      <c r="AO425" s="71"/>
      <c r="AP425" s="71"/>
      <c r="AQ425" s="71"/>
      <c r="AS425" s="4" t="str">
        <f>IFERROR(VLOOKUP(Table3[[#This Row],[Station '#]], $AV$3:$AW$141,2,FALSE),"")</f>
        <v/>
      </c>
    </row>
    <row r="426" spans="1:45" ht="15.75" customHeight="1" x14ac:dyDescent="0.3">
      <c r="A426" s="70" t="s">
        <v>434</v>
      </c>
      <c r="B426" s="2" t="s">
        <v>587</v>
      </c>
      <c r="C426" s="1">
        <v>118</v>
      </c>
      <c r="D426" s="80"/>
      <c r="E426" s="80"/>
      <c r="F426" s="80"/>
      <c r="G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1">
        <v>26500</v>
      </c>
      <c r="AN426" s="1">
        <v>34700</v>
      </c>
      <c r="AO426" s="71">
        <v>36500</v>
      </c>
      <c r="AP426" s="71">
        <v>36200</v>
      </c>
      <c r="AQ426" s="71"/>
      <c r="AS426" s="4">
        <f>IFERROR(VLOOKUP(Table3[[#This Row],[Station '#]], $AV$3:$AW$141,2,FALSE),"")</f>
        <v>36200</v>
      </c>
    </row>
    <row r="427" spans="1:45" ht="16.5" hidden="1" customHeight="1" x14ac:dyDescent="0.3">
      <c r="A427" s="70" t="s">
        <v>434</v>
      </c>
      <c r="B427" s="2" t="s">
        <v>262</v>
      </c>
      <c r="C427" s="1">
        <v>360</v>
      </c>
      <c r="D427" s="2">
        <v>16300</v>
      </c>
      <c r="E427" s="2">
        <v>17700</v>
      </c>
      <c r="F427" s="2">
        <v>18400</v>
      </c>
      <c r="G427" s="2">
        <v>20500</v>
      </c>
      <c r="H427" s="2">
        <v>21600</v>
      </c>
      <c r="I427" s="2">
        <v>23500</v>
      </c>
      <c r="J427" s="2">
        <v>23100</v>
      </c>
      <c r="K427" s="2">
        <v>22600</v>
      </c>
      <c r="L427" s="2">
        <v>24000</v>
      </c>
      <c r="M427" s="2">
        <v>23600</v>
      </c>
      <c r="N427" s="2">
        <v>24100</v>
      </c>
      <c r="O427" s="2">
        <v>22200</v>
      </c>
      <c r="P427" s="2">
        <v>24700</v>
      </c>
      <c r="Q427" s="2">
        <v>24700</v>
      </c>
      <c r="R427" s="1">
        <v>26000</v>
      </c>
      <c r="S427" s="1">
        <v>25200</v>
      </c>
      <c r="T427" s="1">
        <v>27000</v>
      </c>
      <c r="U427" s="1">
        <v>27900</v>
      </c>
      <c r="V427" s="1">
        <v>27900</v>
      </c>
      <c r="W427" s="1">
        <v>29400</v>
      </c>
      <c r="X427" s="1">
        <v>31700</v>
      </c>
      <c r="Y427" s="1">
        <v>35200</v>
      </c>
      <c r="Z427" s="1">
        <v>34400</v>
      </c>
      <c r="AA427" s="1">
        <v>34200</v>
      </c>
      <c r="AB427" s="1">
        <v>30400</v>
      </c>
      <c r="AC427" s="1"/>
      <c r="AD427" s="1"/>
      <c r="AE427" s="1" t="s">
        <v>9</v>
      </c>
      <c r="AF427" s="1" t="s">
        <v>9</v>
      </c>
      <c r="AG427" s="1"/>
      <c r="AH427" s="1"/>
      <c r="AI427" s="1"/>
      <c r="AJ427" s="1"/>
      <c r="AK427" s="1"/>
      <c r="AL427" s="1"/>
      <c r="AM427" s="1" t="e">
        <v>#N/A</v>
      </c>
      <c r="AN427" s="1"/>
      <c r="AO427" s="71"/>
      <c r="AP427" s="71" t="s">
        <v>9</v>
      </c>
      <c r="AQ427" s="71"/>
      <c r="AS427" s="4" t="str">
        <f>IFERROR(VLOOKUP(Table3[[#This Row],[Station '#]], $AV$3:$AW$141,2,FALSE),"")</f>
        <v/>
      </c>
    </row>
    <row r="428" spans="1:45" ht="16.5" hidden="1" customHeight="1" x14ac:dyDescent="0.3">
      <c r="A428" s="70" t="s">
        <v>434</v>
      </c>
      <c r="B428" s="2" t="s">
        <v>77</v>
      </c>
      <c r="C428" s="1">
        <v>362</v>
      </c>
      <c r="D428" s="2">
        <v>8400</v>
      </c>
      <c r="E428" s="2">
        <v>10200</v>
      </c>
      <c r="F428" s="2">
        <v>11600</v>
      </c>
      <c r="G428" s="2">
        <v>0</v>
      </c>
      <c r="H428" s="2">
        <v>12200</v>
      </c>
      <c r="I428" s="2">
        <v>14200</v>
      </c>
      <c r="J428" s="2">
        <v>14400</v>
      </c>
      <c r="K428" s="2">
        <v>14000</v>
      </c>
      <c r="L428" s="2">
        <v>13600</v>
      </c>
      <c r="M428" s="2">
        <v>12200</v>
      </c>
      <c r="N428" s="2">
        <v>13400</v>
      </c>
      <c r="O428" s="2">
        <v>12600</v>
      </c>
      <c r="P428" s="2">
        <v>13700</v>
      </c>
      <c r="Q428" s="2">
        <v>14200</v>
      </c>
      <c r="R428" s="1">
        <v>15400</v>
      </c>
      <c r="S428" s="1">
        <v>14900</v>
      </c>
      <c r="T428" s="1">
        <v>15800</v>
      </c>
      <c r="U428" s="1">
        <v>16800</v>
      </c>
      <c r="V428" s="1">
        <v>18100</v>
      </c>
      <c r="W428" s="1">
        <v>18900</v>
      </c>
      <c r="X428" s="1">
        <v>21900</v>
      </c>
      <c r="Y428" s="1">
        <v>25700</v>
      </c>
      <c r="Z428" s="1">
        <v>22900</v>
      </c>
      <c r="AA428" s="1">
        <v>16400</v>
      </c>
      <c r="AB428" s="1">
        <v>20900</v>
      </c>
      <c r="AC428" s="1"/>
      <c r="AD428" s="1"/>
      <c r="AE428" s="1" t="s">
        <v>9</v>
      </c>
      <c r="AF428" s="1" t="s">
        <v>9</v>
      </c>
      <c r="AG428" s="1"/>
      <c r="AH428" s="1"/>
      <c r="AI428" s="1"/>
      <c r="AJ428" s="1"/>
      <c r="AK428" s="1"/>
      <c r="AL428" s="1"/>
      <c r="AM428" s="1" t="e">
        <v>#N/A</v>
      </c>
      <c r="AN428" s="1"/>
      <c r="AO428" s="71"/>
      <c r="AP428" s="71" t="s">
        <v>9</v>
      </c>
      <c r="AQ428" s="71"/>
      <c r="AS428" s="4" t="str">
        <f>IFERROR(VLOOKUP(Table3[[#This Row],[Station '#]], $AV$3:$AW$141,2,FALSE),"")</f>
        <v/>
      </c>
    </row>
    <row r="429" spans="1:45" ht="16.5" hidden="1" customHeight="1" x14ac:dyDescent="0.3">
      <c r="A429" s="70" t="s">
        <v>434</v>
      </c>
      <c r="B429" s="2" t="s">
        <v>264</v>
      </c>
      <c r="C429" s="1">
        <v>358</v>
      </c>
      <c r="D429" s="2">
        <v>23400</v>
      </c>
      <c r="E429" s="2">
        <v>18400</v>
      </c>
      <c r="F429" s="2">
        <v>19800</v>
      </c>
      <c r="G429" s="2">
        <v>15800</v>
      </c>
      <c r="H429" s="2">
        <v>20100</v>
      </c>
      <c r="I429" s="2">
        <v>8300</v>
      </c>
      <c r="J429" s="2">
        <v>8300</v>
      </c>
      <c r="K429" s="2">
        <v>8300</v>
      </c>
      <c r="L429" s="2">
        <v>9000</v>
      </c>
      <c r="M429" s="2">
        <v>8700</v>
      </c>
      <c r="N429" s="2">
        <v>8700</v>
      </c>
      <c r="O429" s="2">
        <v>8500</v>
      </c>
      <c r="P429" s="2">
        <v>9200</v>
      </c>
      <c r="Q429" s="2">
        <v>9700</v>
      </c>
      <c r="R429" s="1">
        <v>10500</v>
      </c>
      <c r="S429" s="1">
        <v>9300</v>
      </c>
      <c r="T429" s="1">
        <v>9000</v>
      </c>
      <c r="U429" s="1">
        <v>11200</v>
      </c>
      <c r="V429" s="1">
        <v>12100</v>
      </c>
      <c r="W429" s="1"/>
      <c r="X429" s="1">
        <v>15700</v>
      </c>
      <c r="Y429" s="1">
        <v>17500</v>
      </c>
      <c r="Z429" s="1">
        <v>15100</v>
      </c>
      <c r="AA429" s="1">
        <v>16000</v>
      </c>
      <c r="AB429" s="1">
        <v>12300</v>
      </c>
      <c r="AC429" s="1"/>
      <c r="AD429" s="1"/>
      <c r="AE429" s="1" t="s">
        <v>9</v>
      </c>
      <c r="AF429" s="1" t="s">
        <v>9</v>
      </c>
      <c r="AG429" s="1"/>
      <c r="AH429" s="1"/>
      <c r="AI429" s="1"/>
      <c r="AJ429" s="1"/>
      <c r="AK429" s="1"/>
      <c r="AL429" s="1"/>
      <c r="AM429" s="1" t="e">
        <v>#N/A</v>
      </c>
      <c r="AN429" s="1"/>
      <c r="AO429" s="71"/>
      <c r="AP429" s="71" t="s">
        <v>9</v>
      </c>
      <c r="AQ429" s="71"/>
      <c r="AS429" s="4" t="str">
        <f>IFERROR(VLOOKUP(Table3[[#This Row],[Station '#]], $AV$3:$AW$141,2,FALSE),"")</f>
        <v/>
      </c>
    </row>
    <row r="430" spans="1:45" x14ac:dyDescent="0.3">
      <c r="A430" s="70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 t="s">
        <v>7</v>
      </c>
      <c r="T430" s="1" t="s">
        <v>9</v>
      </c>
      <c r="U430" s="1" t="s">
        <v>7</v>
      </c>
      <c r="V430" s="1" t="s">
        <v>9</v>
      </c>
      <c r="W430" s="1"/>
      <c r="X430" s="1"/>
      <c r="Y430" s="1"/>
      <c r="Z430" s="1"/>
      <c r="AA430" s="1"/>
      <c r="AB430" s="1"/>
      <c r="AC430" s="1"/>
      <c r="AD430" s="1"/>
      <c r="AE430" s="1" t="s">
        <v>9</v>
      </c>
      <c r="AF430" s="1" t="s">
        <v>9</v>
      </c>
      <c r="AG430" s="1"/>
      <c r="AH430" s="1"/>
      <c r="AI430" s="1"/>
      <c r="AJ430" s="1"/>
      <c r="AK430" s="1"/>
      <c r="AL430" s="1"/>
      <c r="AM430" s="1"/>
      <c r="AN430" s="1"/>
      <c r="AO430" s="71"/>
      <c r="AP430" s="71" t="s">
        <v>9</v>
      </c>
      <c r="AQ430" s="71"/>
      <c r="AS430" s="4" t="str">
        <f>IFERROR(VLOOKUP(Table3[[#This Row],[Station '#]], $AV$3:$AW$141,2,FALSE),"")</f>
        <v/>
      </c>
    </row>
    <row r="431" spans="1:45" x14ac:dyDescent="0.3">
      <c r="A431" s="70" t="s">
        <v>284</v>
      </c>
      <c r="B431" s="2" t="s">
        <v>285</v>
      </c>
      <c r="C431" s="1">
        <v>501</v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>
        <v>600</v>
      </c>
      <c r="Q431" s="2">
        <v>800</v>
      </c>
      <c r="R431" s="1">
        <v>600</v>
      </c>
      <c r="S431" s="1">
        <v>700</v>
      </c>
      <c r="T431" s="1">
        <v>700</v>
      </c>
      <c r="U431" s="1">
        <v>2100</v>
      </c>
      <c r="V431" s="1"/>
      <c r="W431" s="1"/>
      <c r="X431" s="1">
        <v>5000</v>
      </c>
      <c r="Y431" s="1">
        <v>4500</v>
      </c>
      <c r="Z431" s="1">
        <v>5100</v>
      </c>
      <c r="AA431" s="1">
        <v>3800</v>
      </c>
      <c r="AB431" s="1">
        <v>4600</v>
      </c>
      <c r="AC431" s="1">
        <v>4300</v>
      </c>
      <c r="AD431" s="1"/>
      <c r="AE431" s="1" t="s">
        <v>9</v>
      </c>
      <c r="AF431" s="1" t="s">
        <v>9</v>
      </c>
      <c r="AG431" s="1">
        <v>6700</v>
      </c>
      <c r="AH431" s="1"/>
      <c r="AI431" s="1">
        <v>8200</v>
      </c>
      <c r="AJ431" s="1"/>
      <c r="AK431" s="1">
        <v>8900</v>
      </c>
      <c r="AL431" s="1"/>
      <c r="AM431" s="1">
        <v>8600</v>
      </c>
      <c r="AN431" s="1"/>
      <c r="AO431" s="71">
        <v>8300</v>
      </c>
      <c r="AP431" s="71" t="s">
        <v>9</v>
      </c>
      <c r="AQ431" s="71"/>
      <c r="AS431" s="4" t="str">
        <f>IFERROR(VLOOKUP(Table3[[#This Row],[Station '#]], $AV$3:$AW$141,2,FALSE),"")</f>
        <v/>
      </c>
    </row>
    <row r="432" spans="1:45" x14ac:dyDescent="0.3">
      <c r="A432" s="70"/>
      <c r="B432" s="2"/>
      <c r="C432" s="1"/>
      <c r="D432" s="2"/>
      <c r="E432" s="2"/>
      <c r="F432" s="2"/>
      <c r="G432" s="2"/>
      <c r="H432" s="2"/>
      <c r="I432" s="2" t="s">
        <v>9</v>
      </c>
      <c r="J432" s="2" t="s">
        <v>9</v>
      </c>
      <c r="K432" s="2" t="s">
        <v>9</v>
      </c>
      <c r="L432" s="2"/>
      <c r="M432" s="2"/>
      <c r="N432" s="2"/>
      <c r="O432" s="2"/>
      <c r="P432" s="2"/>
      <c r="Q432" s="2"/>
      <c r="R432" s="1"/>
      <c r="S432" s="1" t="s">
        <v>7</v>
      </c>
      <c r="T432" s="1" t="s">
        <v>9</v>
      </c>
      <c r="U432" s="1" t="s">
        <v>7</v>
      </c>
      <c r="V432" s="1" t="s">
        <v>9</v>
      </c>
      <c r="W432" s="1"/>
      <c r="X432" s="1"/>
      <c r="Y432" s="1"/>
      <c r="Z432" s="1"/>
      <c r="AA432" s="1"/>
      <c r="AB432" s="1"/>
      <c r="AC432" s="1"/>
      <c r="AD432" s="1"/>
      <c r="AE432" s="1" t="s">
        <v>9</v>
      </c>
      <c r="AF432" s="1" t="s">
        <v>9</v>
      </c>
      <c r="AG432" s="1"/>
      <c r="AH432" s="1"/>
      <c r="AI432" s="1"/>
      <c r="AJ432" s="1"/>
      <c r="AK432" s="1"/>
      <c r="AL432" s="1"/>
      <c r="AM432" s="1"/>
      <c r="AN432" s="1"/>
      <c r="AO432" s="71"/>
      <c r="AP432" s="71" t="s">
        <v>9</v>
      </c>
      <c r="AQ432" s="71"/>
      <c r="AS432" s="4" t="str">
        <f>IFERROR(VLOOKUP(Table3[[#This Row],[Station '#]], $AV$3:$AW$141,2,FALSE),"")</f>
        <v/>
      </c>
    </row>
    <row r="433" spans="1:45" ht="15" customHeight="1" x14ac:dyDescent="0.3">
      <c r="A433" s="70" t="s">
        <v>286</v>
      </c>
      <c r="B433" s="2" t="s">
        <v>81</v>
      </c>
      <c r="C433" s="1">
        <v>51</v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>
        <v>1600</v>
      </c>
      <c r="V433" s="1">
        <v>1700</v>
      </c>
      <c r="W433" s="1">
        <v>1400</v>
      </c>
      <c r="X433" s="1">
        <v>1000</v>
      </c>
      <c r="Y433" s="1">
        <v>800</v>
      </c>
      <c r="Z433" s="1">
        <v>1300</v>
      </c>
      <c r="AA433" s="1"/>
      <c r="AB433" s="1"/>
      <c r="AC433" s="1">
        <v>1400</v>
      </c>
      <c r="AD433" s="1"/>
      <c r="AE433" s="1">
        <v>2300</v>
      </c>
      <c r="AF433" s="1">
        <v>1600</v>
      </c>
      <c r="AG433" s="1">
        <v>1800</v>
      </c>
      <c r="AH433" s="1"/>
      <c r="AI433" s="1"/>
      <c r="AJ433" s="1"/>
      <c r="AK433" s="1"/>
      <c r="AL433" s="1"/>
      <c r="AM433" s="1"/>
      <c r="AN433" s="1"/>
      <c r="AO433" s="71"/>
      <c r="AP433" s="71" t="s">
        <v>9</v>
      </c>
      <c r="AQ433" s="71"/>
      <c r="AS433" s="4" t="str">
        <f>IFERROR(VLOOKUP(Table3[[#This Row],[Station '#]], $AV$3:$AW$141,2,FALSE),"")</f>
        <v/>
      </c>
    </row>
    <row r="434" spans="1:45" ht="15.75" customHeight="1" x14ac:dyDescent="0.3">
      <c r="A434" s="70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 t="s">
        <v>9</v>
      </c>
      <c r="AF434" s="1" t="s">
        <v>9</v>
      </c>
      <c r="AG434" s="1"/>
      <c r="AH434" s="1"/>
      <c r="AI434" s="1"/>
      <c r="AJ434" s="1"/>
      <c r="AK434" s="1"/>
      <c r="AL434" s="1"/>
      <c r="AM434" s="1"/>
      <c r="AN434" s="1"/>
      <c r="AO434" s="71"/>
      <c r="AP434" s="71" t="s">
        <v>9</v>
      </c>
      <c r="AQ434" s="71"/>
      <c r="AS434" s="4" t="str">
        <f>IFERROR(VLOOKUP(Table3[[#This Row],[Station '#]], $AV$3:$AW$141,2,FALSE),"")</f>
        <v/>
      </c>
    </row>
    <row r="435" spans="1:45" ht="16.5" hidden="1" customHeight="1" x14ac:dyDescent="0.3">
      <c r="A435" s="70" t="s">
        <v>287</v>
      </c>
      <c r="B435" s="2" t="s">
        <v>48</v>
      </c>
      <c r="C435" s="1">
        <v>363</v>
      </c>
      <c r="D435" s="2"/>
      <c r="E435" s="2"/>
      <c r="F435" s="2"/>
      <c r="G435" s="2"/>
      <c r="H435" s="2"/>
      <c r="I435" s="2">
        <v>5100</v>
      </c>
      <c r="J435" s="2">
        <v>4800</v>
      </c>
      <c r="K435" s="2">
        <v>4900</v>
      </c>
      <c r="L435" s="2">
        <v>6200</v>
      </c>
      <c r="M435" s="2">
        <v>5200</v>
      </c>
      <c r="N435" s="2">
        <v>4400</v>
      </c>
      <c r="O435" s="2">
        <v>4300</v>
      </c>
      <c r="P435" s="2">
        <v>4500</v>
      </c>
      <c r="Q435" s="2">
        <v>4300</v>
      </c>
      <c r="R435" s="1">
        <v>4200</v>
      </c>
      <c r="S435" s="1">
        <v>4200</v>
      </c>
      <c r="T435" s="1">
        <v>4700</v>
      </c>
      <c r="U435" s="1">
        <v>3900</v>
      </c>
      <c r="V435" s="1">
        <v>3400</v>
      </c>
      <c r="W435" s="1">
        <v>3900</v>
      </c>
      <c r="X435" s="1">
        <v>4000</v>
      </c>
      <c r="Y435" s="1">
        <v>3800</v>
      </c>
      <c r="Z435" s="1">
        <v>3700</v>
      </c>
      <c r="AA435" s="1">
        <v>3500</v>
      </c>
      <c r="AB435" s="1">
        <v>3700</v>
      </c>
      <c r="AC435" s="1">
        <v>3100</v>
      </c>
      <c r="AD435" s="1"/>
      <c r="AE435" s="1" t="s">
        <v>9</v>
      </c>
      <c r="AF435" s="1" t="s">
        <v>9</v>
      </c>
      <c r="AG435" s="1"/>
      <c r="AH435" s="1"/>
      <c r="AI435" s="1"/>
      <c r="AJ435" s="1"/>
      <c r="AK435" s="1"/>
      <c r="AL435" s="1"/>
      <c r="AM435" s="1"/>
      <c r="AN435" s="1"/>
      <c r="AO435" s="71"/>
      <c r="AP435" s="71" t="s">
        <v>9</v>
      </c>
      <c r="AQ435" s="71"/>
      <c r="AS435" s="4" t="str">
        <f>IFERROR(VLOOKUP(Table3[[#This Row],[Station '#]], $AV$3:$AW$141,2,FALSE),"")</f>
        <v/>
      </c>
    </row>
    <row r="436" spans="1:45" ht="16.5" hidden="1" customHeight="1" x14ac:dyDescent="0.3">
      <c r="A436" s="70"/>
      <c r="B436" s="2"/>
      <c r="C436" s="1"/>
      <c r="D436" s="2"/>
      <c r="E436" s="2"/>
      <c r="F436" s="2"/>
      <c r="G436" s="2"/>
      <c r="H436" s="2"/>
      <c r="I436" s="2" t="s">
        <v>9</v>
      </c>
      <c r="J436" s="2" t="s">
        <v>9</v>
      </c>
      <c r="K436" s="2" t="s">
        <v>9</v>
      </c>
      <c r="L436" s="2"/>
      <c r="M436" s="2"/>
      <c r="N436" s="2"/>
      <c r="O436" s="2"/>
      <c r="P436" s="2"/>
      <c r="Q436" s="2"/>
      <c r="R436" s="1"/>
      <c r="S436" s="1" t="s">
        <v>7</v>
      </c>
      <c r="T436" s="1" t="s">
        <v>9</v>
      </c>
      <c r="U436" s="1" t="s">
        <v>7</v>
      </c>
      <c r="V436" s="1" t="s">
        <v>9</v>
      </c>
      <c r="W436" s="1"/>
      <c r="X436" s="1"/>
      <c r="Y436" s="1"/>
      <c r="Z436" s="1"/>
      <c r="AA436" s="1"/>
      <c r="AB436" s="1"/>
      <c r="AC436" s="1"/>
      <c r="AD436" s="1"/>
      <c r="AE436" s="1" t="s">
        <v>9</v>
      </c>
      <c r="AF436" s="1" t="s">
        <v>9</v>
      </c>
      <c r="AG436" s="1"/>
      <c r="AH436" s="1"/>
      <c r="AI436" s="1"/>
      <c r="AJ436" s="1"/>
      <c r="AK436" s="1"/>
      <c r="AL436" s="1"/>
      <c r="AM436" s="1"/>
      <c r="AN436" s="1"/>
      <c r="AO436" s="71"/>
      <c r="AP436" s="71" t="s">
        <v>9</v>
      </c>
      <c r="AQ436" s="71"/>
      <c r="AS436" s="4" t="str">
        <f>IFERROR(VLOOKUP(Table3[[#This Row],[Station '#]], $AV$3:$AW$141,2,FALSE),"")</f>
        <v/>
      </c>
    </row>
    <row r="437" spans="1:45" ht="16.5" hidden="1" customHeight="1" x14ac:dyDescent="0.3">
      <c r="A437" s="70" t="s">
        <v>288</v>
      </c>
      <c r="B437" s="2" t="s">
        <v>289</v>
      </c>
      <c r="C437" s="1">
        <v>494</v>
      </c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>
        <v>3900</v>
      </c>
      <c r="Q437" s="2">
        <v>2700</v>
      </c>
      <c r="R437" s="1">
        <v>4000</v>
      </c>
      <c r="S437" s="1">
        <v>3700</v>
      </c>
      <c r="T437" s="1">
        <v>3400</v>
      </c>
      <c r="U437" s="1">
        <v>4100</v>
      </c>
      <c r="V437" s="1">
        <v>4100</v>
      </c>
      <c r="W437" s="1">
        <v>4000</v>
      </c>
      <c r="X437" s="1">
        <v>4900</v>
      </c>
      <c r="Y437" s="1">
        <v>4500</v>
      </c>
      <c r="Z437" s="1">
        <v>4300</v>
      </c>
      <c r="AA437" s="1">
        <v>3000</v>
      </c>
      <c r="AB437" s="1">
        <v>3200</v>
      </c>
      <c r="AC437" s="1"/>
      <c r="AD437" s="1"/>
      <c r="AE437" s="1" t="s">
        <v>9</v>
      </c>
      <c r="AF437" s="1" t="s">
        <v>9</v>
      </c>
      <c r="AG437" s="1"/>
      <c r="AH437" s="1"/>
      <c r="AI437" s="1"/>
      <c r="AJ437" s="1"/>
      <c r="AK437" s="1"/>
      <c r="AL437" s="1"/>
      <c r="AM437" s="1"/>
      <c r="AN437" s="1"/>
      <c r="AO437" s="71"/>
      <c r="AP437" s="71" t="s">
        <v>9</v>
      </c>
      <c r="AQ437" s="71"/>
      <c r="AS437" s="4" t="str">
        <f>IFERROR(VLOOKUP(Table3[[#This Row],[Station '#]], $AV$3:$AW$141,2,FALSE),"")</f>
        <v/>
      </c>
    </row>
    <row r="438" spans="1:45" ht="16.5" hidden="1" customHeight="1" x14ac:dyDescent="0.3">
      <c r="A438" s="70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 t="s">
        <v>7</v>
      </c>
      <c r="T438" s="1" t="s">
        <v>9</v>
      </c>
      <c r="U438" s="1" t="s">
        <v>7</v>
      </c>
      <c r="V438" s="1" t="s">
        <v>9</v>
      </c>
      <c r="W438" s="1"/>
      <c r="X438" s="1"/>
      <c r="Y438" s="1"/>
      <c r="Z438" s="1"/>
      <c r="AA438" s="1"/>
      <c r="AB438" s="1"/>
      <c r="AC438" s="1"/>
      <c r="AD438" s="1"/>
      <c r="AE438" s="1" t="s">
        <v>9</v>
      </c>
      <c r="AF438" s="1" t="s">
        <v>9</v>
      </c>
      <c r="AG438" s="1"/>
      <c r="AH438" s="1"/>
      <c r="AI438" s="1"/>
      <c r="AJ438" s="1"/>
      <c r="AK438" s="1"/>
      <c r="AL438" s="1"/>
      <c r="AM438" s="1"/>
      <c r="AN438" s="1"/>
      <c r="AO438" s="71"/>
      <c r="AP438" s="71" t="s">
        <v>9</v>
      </c>
      <c r="AQ438" s="71"/>
      <c r="AS438" s="4" t="str">
        <f>IFERROR(VLOOKUP(Table3[[#This Row],[Station '#]], $AV$3:$AW$141,2,FALSE),"")</f>
        <v/>
      </c>
    </row>
    <row r="439" spans="1:45" ht="16.5" hidden="1" customHeight="1" x14ac:dyDescent="0.3">
      <c r="A439" s="70" t="s">
        <v>290</v>
      </c>
      <c r="B439" s="2" t="s">
        <v>291</v>
      </c>
      <c r="C439" s="1">
        <v>483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>
        <v>900</v>
      </c>
      <c r="Q439" s="2">
        <v>1000</v>
      </c>
      <c r="R439" s="1">
        <v>1200</v>
      </c>
      <c r="S439" s="1">
        <v>1100</v>
      </c>
      <c r="T439" s="1">
        <v>1500</v>
      </c>
      <c r="U439" s="1">
        <v>1600</v>
      </c>
      <c r="V439" s="1">
        <v>2100</v>
      </c>
      <c r="W439" s="1">
        <v>2500</v>
      </c>
      <c r="X439" s="1">
        <v>2300</v>
      </c>
      <c r="Y439" s="1">
        <v>2400</v>
      </c>
      <c r="Z439" s="1">
        <v>2300</v>
      </c>
      <c r="AA439" s="1"/>
      <c r="AB439" s="1">
        <v>2300</v>
      </c>
      <c r="AC439" s="1">
        <v>2200</v>
      </c>
      <c r="AD439" s="1"/>
      <c r="AE439" s="1" t="s">
        <v>9</v>
      </c>
      <c r="AF439" s="1" t="s">
        <v>9</v>
      </c>
      <c r="AG439" s="1"/>
      <c r="AH439" s="1"/>
      <c r="AI439" s="1"/>
      <c r="AJ439" s="1"/>
      <c r="AK439" s="1"/>
      <c r="AL439" s="1"/>
      <c r="AM439" s="1"/>
      <c r="AN439" s="1"/>
      <c r="AO439" s="71"/>
      <c r="AP439" s="71" t="s">
        <v>9</v>
      </c>
      <c r="AQ439" s="71"/>
      <c r="AS439" s="4" t="str">
        <f>IFERROR(VLOOKUP(Table3[[#This Row],[Station '#]], $AV$3:$AW$141,2,FALSE),"")</f>
        <v/>
      </c>
    </row>
    <row r="440" spans="1:45" ht="12.6" hidden="1" customHeight="1" x14ac:dyDescent="0.3">
      <c r="A440" s="70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 t="s">
        <v>7</v>
      </c>
      <c r="T440" s="1" t="s">
        <v>9</v>
      </c>
      <c r="U440" s="1" t="s">
        <v>7</v>
      </c>
      <c r="V440" s="1" t="s">
        <v>9</v>
      </c>
      <c r="W440" s="1"/>
      <c r="X440" s="1"/>
      <c r="Y440" s="1"/>
      <c r="Z440" s="1"/>
      <c r="AA440" s="1"/>
      <c r="AB440" s="1"/>
      <c r="AC440" s="1"/>
      <c r="AD440" s="1"/>
      <c r="AE440" s="1" t="s">
        <v>9</v>
      </c>
      <c r="AF440" s="1" t="s">
        <v>9</v>
      </c>
      <c r="AG440" s="1"/>
      <c r="AH440" s="1"/>
      <c r="AI440" s="1"/>
      <c r="AJ440" s="1"/>
      <c r="AK440" s="1"/>
      <c r="AL440" s="1"/>
      <c r="AM440" s="1"/>
      <c r="AN440" s="1"/>
      <c r="AO440" s="71"/>
      <c r="AP440" s="71" t="s">
        <v>9</v>
      </c>
      <c r="AQ440" s="71"/>
      <c r="AS440" s="4" t="str">
        <f>IFERROR(VLOOKUP(Table3[[#This Row],[Station '#]], $AV$3:$AW$141,2,FALSE),"")</f>
        <v/>
      </c>
    </row>
    <row r="441" spans="1:45" ht="16.5" hidden="1" customHeight="1" x14ac:dyDescent="0.3">
      <c r="A441" s="70" t="s">
        <v>292</v>
      </c>
      <c r="B441" s="2" t="s">
        <v>293</v>
      </c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>
        <v>4800</v>
      </c>
      <c r="W441" s="1"/>
      <c r="X441" s="1"/>
      <c r="Y441" s="1"/>
      <c r="Z441" s="1"/>
      <c r="AA441" s="1"/>
      <c r="AB441" s="1"/>
      <c r="AC441" s="1"/>
      <c r="AD441" s="1"/>
      <c r="AE441" s="1" t="s">
        <v>9</v>
      </c>
      <c r="AF441" s="1" t="s">
        <v>9</v>
      </c>
      <c r="AG441" s="1"/>
      <c r="AH441" s="1"/>
      <c r="AI441" s="1"/>
      <c r="AJ441" s="1"/>
      <c r="AK441" s="1"/>
      <c r="AL441" s="1"/>
      <c r="AM441" s="1" t="e">
        <v>#N/A</v>
      </c>
      <c r="AN441" s="1"/>
      <c r="AO441" s="71"/>
      <c r="AP441" s="71" t="s">
        <v>9</v>
      </c>
      <c r="AQ441" s="71"/>
      <c r="AS441" s="4" t="str">
        <f>IFERROR(VLOOKUP(Table3[[#This Row],[Station '#]], $AV$3:$AW$141,2,FALSE),"")</f>
        <v/>
      </c>
    </row>
    <row r="442" spans="1:45" ht="16.5" hidden="1" customHeight="1" x14ac:dyDescent="0.3">
      <c r="A442" s="70"/>
      <c r="B442" s="2" t="s">
        <v>294</v>
      </c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>
        <v>17800</v>
      </c>
      <c r="W442" s="1"/>
      <c r="X442" s="1"/>
      <c r="Y442" s="1"/>
      <c r="Z442" s="1"/>
      <c r="AA442" s="1"/>
      <c r="AB442" s="1"/>
      <c r="AC442" s="1"/>
      <c r="AD442" s="1"/>
      <c r="AE442" s="1" t="s">
        <v>9</v>
      </c>
      <c r="AF442" s="1" t="s">
        <v>9</v>
      </c>
      <c r="AG442" s="1"/>
      <c r="AH442" s="1"/>
      <c r="AI442" s="1"/>
      <c r="AJ442" s="1"/>
      <c r="AK442" s="1"/>
      <c r="AL442" s="1"/>
      <c r="AM442" s="1" t="e">
        <v>#N/A</v>
      </c>
      <c r="AN442" s="1"/>
      <c r="AO442" s="71"/>
      <c r="AP442" s="71" t="s">
        <v>9</v>
      </c>
      <c r="AQ442" s="71"/>
      <c r="AS442" s="4" t="str">
        <f>IFERROR(VLOOKUP(Table3[[#This Row],[Station '#]], $AV$3:$AW$141,2,FALSE),"")</f>
        <v/>
      </c>
    </row>
    <row r="443" spans="1:45" hidden="1" x14ac:dyDescent="0.3">
      <c r="A443" s="70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 t="s">
        <v>9</v>
      </c>
      <c r="W443" s="1"/>
      <c r="X443" s="1"/>
      <c r="Y443" s="1"/>
      <c r="Z443" s="1"/>
      <c r="AA443" s="1"/>
      <c r="AB443" s="1"/>
      <c r="AC443" s="1"/>
      <c r="AD443" s="1"/>
      <c r="AE443" s="1" t="s">
        <v>9</v>
      </c>
      <c r="AF443" s="1" t="s">
        <v>9</v>
      </c>
      <c r="AG443" s="1"/>
      <c r="AH443" s="1"/>
      <c r="AI443" s="1"/>
      <c r="AJ443" s="1"/>
      <c r="AK443" s="1"/>
      <c r="AL443" s="1"/>
      <c r="AM443" s="1"/>
      <c r="AN443" s="1"/>
      <c r="AO443" s="71"/>
      <c r="AP443" s="71" t="s">
        <v>9</v>
      </c>
      <c r="AQ443" s="71"/>
      <c r="AS443" s="4" t="str">
        <f>IFERROR(VLOOKUP(Table3[[#This Row],[Station '#]], $AV$3:$AW$141,2,FALSE),"")</f>
        <v/>
      </c>
    </row>
    <row r="444" spans="1:45" x14ac:dyDescent="0.3">
      <c r="A444" s="70" t="s">
        <v>295</v>
      </c>
      <c r="B444" s="2" t="s">
        <v>296</v>
      </c>
      <c r="C444" s="1">
        <v>3</v>
      </c>
      <c r="D444" s="2"/>
      <c r="E444" s="2"/>
      <c r="F444" s="2"/>
      <c r="G444" s="2"/>
      <c r="H444" s="2"/>
      <c r="I444" s="2">
        <v>8500</v>
      </c>
      <c r="J444" s="2">
        <v>8900</v>
      </c>
      <c r="K444" s="2">
        <v>8600</v>
      </c>
      <c r="L444" s="2">
        <v>8400</v>
      </c>
      <c r="M444" s="2">
        <v>9000</v>
      </c>
      <c r="N444" s="2">
        <v>9200</v>
      </c>
      <c r="O444" s="2">
        <v>9400</v>
      </c>
      <c r="P444" s="2">
        <v>10000</v>
      </c>
      <c r="Q444" s="2">
        <v>10300</v>
      </c>
      <c r="R444" s="1">
        <v>10400</v>
      </c>
      <c r="S444" s="1">
        <v>10600</v>
      </c>
      <c r="T444" s="1">
        <v>10900</v>
      </c>
      <c r="U444" s="1">
        <v>11200</v>
      </c>
      <c r="V444" s="1">
        <v>11500</v>
      </c>
      <c r="W444" s="1">
        <v>12200</v>
      </c>
      <c r="X444" s="1">
        <v>11900</v>
      </c>
      <c r="Y444" s="1">
        <v>11500</v>
      </c>
      <c r="Z444" s="1">
        <v>10500</v>
      </c>
      <c r="AA444" s="1">
        <v>10300</v>
      </c>
      <c r="AB444" s="1">
        <v>10500</v>
      </c>
      <c r="AC444" s="1">
        <v>10300</v>
      </c>
      <c r="AD444" s="1">
        <v>10100</v>
      </c>
      <c r="AE444" s="1">
        <v>10200</v>
      </c>
      <c r="AF444" s="1">
        <v>10600</v>
      </c>
      <c r="AG444" s="1">
        <v>10800</v>
      </c>
      <c r="AH444" s="1">
        <v>11400</v>
      </c>
      <c r="AI444" s="1">
        <v>11500</v>
      </c>
      <c r="AJ444" s="1">
        <v>11500</v>
      </c>
      <c r="AK444" s="1">
        <v>11600</v>
      </c>
      <c r="AL444" s="1">
        <v>11800</v>
      </c>
      <c r="AM444" s="1">
        <v>11300</v>
      </c>
      <c r="AN444" s="1"/>
      <c r="AO444" s="71"/>
      <c r="AP444" s="71" t="s">
        <v>9</v>
      </c>
      <c r="AQ444" s="71"/>
      <c r="AS444" s="4" t="str">
        <f>IFERROR(VLOOKUP(Table3[[#This Row],[Station '#]], $AV$3:$AW$141,2,FALSE),"")</f>
        <v/>
      </c>
    </row>
    <row r="445" spans="1:45" x14ac:dyDescent="0.3">
      <c r="A445" s="70"/>
      <c r="B445" s="2"/>
      <c r="C445" s="1"/>
      <c r="D445" s="2"/>
      <c r="E445" s="2"/>
      <c r="F445" s="2"/>
      <c r="G445" s="2"/>
      <c r="H445" s="2"/>
      <c r="I445" s="2" t="s">
        <v>9</v>
      </c>
      <c r="J445" s="2" t="s">
        <v>9</v>
      </c>
      <c r="K445" s="2" t="s">
        <v>9</v>
      </c>
      <c r="L445" s="2"/>
      <c r="M445" s="2"/>
      <c r="N445" s="2"/>
      <c r="O445" s="2"/>
      <c r="P445" s="2"/>
      <c r="Q445" s="2"/>
      <c r="R445" s="1"/>
      <c r="S445" s="1" t="s">
        <v>7</v>
      </c>
      <c r="T445" s="1" t="s">
        <v>9</v>
      </c>
      <c r="U445" s="1" t="s">
        <v>7</v>
      </c>
      <c r="V445" s="1" t="s">
        <v>9</v>
      </c>
      <c r="W445" s="1"/>
      <c r="X445" s="1"/>
      <c r="Y445" s="1"/>
      <c r="Z445" s="1"/>
      <c r="AA445" s="1"/>
      <c r="AB445" s="1"/>
      <c r="AC445" s="1"/>
      <c r="AD445" s="1"/>
      <c r="AE445" s="1" t="s">
        <v>9</v>
      </c>
      <c r="AF445" s="1" t="s">
        <v>9</v>
      </c>
      <c r="AG445" s="1"/>
      <c r="AH445" s="1"/>
      <c r="AI445" s="1"/>
      <c r="AJ445" s="1"/>
      <c r="AK445" s="1"/>
      <c r="AL445" s="1"/>
      <c r="AM445" s="1"/>
      <c r="AN445" s="1"/>
      <c r="AO445" s="71"/>
      <c r="AP445" s="71" t="s">
        <v>9</v>
      </c>
      <c r="AQ445" s="71"/>
      <c r="AS445" s="4" t="str">
        <f>IFERROR(VLOOKUP(Table3[[#This Row],[Station '#]], $AV$3:$AW$141,2,FALSE),"")</f>
        <v/>
      </c>
    </row>
    <row r="446" spans="1:45" ht="16.5" hidden="1" customHeight="1" x14ac:dyDescent="0.3">
      <c r="A446" s="70" t="s">
        <v>435</v>
      </c>
      <c r="B446" s="2" t="s">
        <v>297</v>
      </c>
      <c r="C446" s="1">
        <v>366</v>
      </c>
      <c r="D446" s="2">
        <v>8100</v>
      </c>
      <c r="E446" s="2">
        <v>12800</v>
      </c>
      <c r="F446" s="2">
        <v>10900</v>
      </c>
      <c r="G446" s="2">
        <v>11400</v>
      </c>
      <c r="H446" s="2">
        <v>15900</v>
      </c>
      <c r="I446" s="2">
        <v>15900</v>
      </c>
      <c r="J446" s="2">
        <v>15400</v>
      </c>
      <c r="K446" s="2">
        <v>16400</v>
      </c>
      <c r="L446" s="2">
        <v>18700</v>
      </c>
      <c r="M446" s="2">
        <v>15100</v>
      </c>
      <c r="N446" s="2">
        <v>17300</v>
      </c>
      <c r="O446" s="2">
        <v>14700</v>
      </c>
      <c r="P446" s="2">
        <v>18600</v>
      </c>
      <c r="Q446" s="2">
        <v>19700</v>
      </c>
      <c r="R446" s="1">
        <v>23500</v>
      </c>
      <c r="S446" s="1">
        <v>20100</v>
      </c>
      <c r="T446" s="1">
        <v>23700</v>
      </c>
      <c r="U446" s="1">
        <v>27700</v>
      </c>
      <c r="V446" s="1">
        <v>28900</v>
      </c>
      <c r="W446" s="1">
        <v>31400</v>
      </c>
      <c r="X446" s="1">
        <v>35400</v>
      </c>
      <c r="Y446" s="1">
        <v>39900</v>
      </c>
      <c r="Z446" s="1">
        <v>38300</v>
      </c>
      <c r="AA446" s="1">
        <v>37200</v>
      </c>
      <c r="AB446" s="1">
        <v>36600</v>
      </c>
      <c r="AC446" s="1"/>
      <c r="AD446" s="1"/>
      <c r="AE446" s="1" t="s">
        <v>9</v>
      </c>
      <c r="AF446" s="1" t="s">
        <v>9</v>
      </c>
      <c r="AG446" s="1"/>
      <c r="AH446" s="1"/>
      <c r="AI446" s="1"/>
      <c r="AJ446" s="1"/>
      <c r="AK446" s="1"/>
      <c r="AL446" s="1"/>
      <c r="AM446" s="1"/>
      <c r="AN446" s="1"/>
      <c r="AO446" s="71"/>
      <c r="AP446" s="71" t="s">
        <v>9</v>
      </c>
      <c r="AQ446" s="71"/>
      <c r="AS446" s="4" t="str">
        <f>IFERROR(VLOOKUP(Table3[[#This Row],[Station '#]], $AV$3:$AW$141,2,FALSE),"")</f>
        <v/>
      </c>
    </row>
    <row r="447" spans="1:45" x14ac:dyDescent="0.3">
      <c r="A447" s="70" t="s">
        <v>435</v>
      </c>
      <c r="B447" s="2" t="s">
        <v>298</v>
      </c>
      <c r="C447" s="1">
        <v>49</v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>
        <v>13500</v>
      </c>
      <c r="P447" s="2">
        <v>15900</v>
      </c>
      <c r="Q447" s="2">
        <v>16100</v>
      </c>
      <c r="R447" s="1">
        <v>17600</v>
      </c>
      <c r="S447" s="1">
        <v>18900</v>
      </c>
      <c r="T447" s="1">
        <v>19300</v>
      </c>
      <c r="U447" s="1">
        <v>20900</v>
      </c>
      <c r="V447" s="1">
        <v>22100</v>
      </c>
      <c r="W447" s="1">
        <v>24700</v>
      </c>
      <c r="X447" s="1">
        <v>25900</v>
      </c>
      <c r="Y447" s="1">
        <v>26000</v>
      </c>
      <c r="Z447" s="1">
        <v>26200</v>
      </c>
      <c r="AA447" s="1">
        <v>25800</v>
      </c>
      <c r="AB447" s="1">
        <v>25100</v>
      </c>
      <c r="AC447" s="1">
        <v>22800</v>
      </c>
      <c r="AD447" s="1">
        <v>23000</v>
      </c>
      <c r="AE447" s="1">
        <v>22800</v>
      </c>
      <c r="AF447" s="1">
        <v>23100</v>
      </c>
      <c r="AG447" s="1">
        <v>25000</v>
      </c>
      <c r="AH447" s="1">
        <v>26800</v>
      </c>
      <c r="AI447" s="1">
        <v>28000</v>
      </c>
      <c r="AJ447" s="1">
        <v>29100</v>
      </c>
      <c r="AK447" s="1">
        <v>29900</v>
      </c>
      <c r="AL447" s="1">
        <v>29700</v>
      </c>
      <c r="AM447" s="1">
        <v>27400</v>
      </c>
      <c r="AN447" s="1">
        <v>30000</v>
      </c>
      <c r="AO447" s="71">
        <v>30800</v>
      </c>
      <c r="AP447" s="71">
        <v>32300</v>
      </c>
      <c r="AQ447" s="71"/>
      <c r="AS447" s="4">
        <f>IFERROR(VLOOKUP(Table3[[#This Row],[Station '#]], $AV$3:$AW$141,2,FALSE),"")</f>
        <v>32300</v>
      </c>
    </row>
    <row r="448" spans="1:45" ht="16.5" hidden="1" customHeight="1" x14ac:dyDescent="0.3">
      <c r="A448" s="70" t="s">
        <v>435</v>
      </c>
      <c r="B448" s="2" t="s">
        <v>48</v>
      </c>
      <c r="C448" s="1"/>
      <c r="D448" s="2">
        <v>10300</v>
      </c>
      <c r="E448" s="2">
        <v>12300</v>
      </c>
      <c r="F448" s="2">
        <v>13800</v>
      </c>
      <c r="G448" s="2">
        <v>16700</v>
      </c>
      <c r="H448" s="2">
        <v>19700</v>
      </c>
      <c r="I448" s="2">
        <v>15500</v>
      </c>
      <c r="J448" s="2">
        <v>15900</v>
      </c>
      <c r="K448" s="2">
        <v>17900</v>
      </c>
      <c r="L448" s="2">
        <v>18300</v>
      </c>
      <c r="M448" s="2">
        <v>21400</v>
      </c>
      <c r="N448" s="2">
        <v>17800</v>
      </c>
      <c r="O448" s="2">
        <v>18700</v>
      </c>
      <c r="P448" s="2"/>
      <c r="Q448" s="2"/>
      <c r="R448" s="1"/>
      <c r="S448" s="1" t="s">
        <v>7</v>
      </c>
      <c r="T448" s="1" t="s">
        <v>9</v>
      </c>
      <c r="U448" s="1" t="s">
        <v>7</v>
      </c>
      <c r="V448" s="1" t="s">
        <v>9</v>
      </c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 t="e">
        <v>#N/A</v>
      </c>
      <c r="AN448" s="1"/>
      <c r="AO448" s="71"/>
      <c r="AP448" s="71" t="s">
        <v>9</v>
      </c>
      <c r="AQ448" s="71"/>
      <c r="AS448" s="4" t="str">
        <f>IFERROR(VLOOKUP(Table3[[#This Row],[Station '#]], $AV$3:$AW$141,2,FALSE),"")</f>
        <v/>
      </c>
    </row>
    <row r="449" spans="1:45" ht="16.5" hidden="1" customHeight="1" x14ac:dyDescent="0.3">
      <c r="A449" s="70" t="s">
        <v>435</v>
      </c>
      <c r="B449" s="2" t="s">
        <v>214</v>
      </c>
      <c r="C449" s="1">
        <v>365</v>
      </c>
      <c r="D449" s="2">
        <v>14000</v>
      </c>
      <c r="E449" s="2">
        <v>15500</v>
      </c>
      <c r="F449" s="2">
        <v>16100</v>
      </c>
      <c r="G449" s="2">
        <v>25900</v>
      </c>
      <c r="H449" s="2">
        <v>19600</v>
      </c>
      <c r="I449" s="2">
        <v>22600</v>
      </c>
      <c r="J449" s="2">
        <v>19200</v>
      </c>
      <c r="K449" s="2">
        <v>20800</v>
      </c>
      <c r="L449" s="2">
        <v>13700</v>
      </c>
      <c r="M449" s="2">
        <v>22100</v>
      </c>
      <c r="N449" s="2">
        <v>21100</v>
      </c>
      <c r="O449" s="2">
        <v>20000</v>
      </c>
      <c r="P449" s="2">
        <v>24300</v>
      </c>
      <c r="Q449" s="2">
        <v>20600</v>
      </c>
      <c r="R449" s="1">
        <v>21400</v>
      </c>
      <c r="S449" s="1">
        <v>24800</v>
      </c>
      <c r="T449" s="1">
        <v>25600</v>
      </c>
      <c r="U449" s="1">
        <v>26900</v>
      </c>
      <c r="V449" s="1">
        <v>28300</v>
      </c>
      <c r="W449" s="1">
        <v>30800</v>
      </c>
      <c r="X449" s="1">
        <v>30200</v>
      </c>
      <c r="Y449" s="1">
        <v>31800</v>
      </c>
      <c r="Z449" s="1">
        <v>29500</v>
      </c>
      <c r="AA449" s="1">
        <v>26800</v>
      </c>
      <c r="AB449" s="1">
        <v>26200</v>
      </c>
      <c r="AC449" s="1"/>
      <c r="AD449" s="1"/>
      <c r="AE449" s="1" t="s">
        <v>9</v>
      </c>
      <c r="AF449" s="1" t="s">
        <v>9</v>
      </c>
      <c r="AG449" s="1"/>
      <c r="AH449" s="1"/>
      <c r="AI449" s="1"/>
      <c r="AJ449" s="1"/>
      <c r="AK449" s="1"/>
      <c r="AL449" s="1"/>
      <c r="AM449" s="1" t="e">
        <v>#N/A</v>
      </c>
      <c r="AN449" s="1"/>
      <c r="AO449" s="71"/>
      <c r="AP449" s="71" t="s">
        <v>9</v>
      </c>
      <c r="AQ449" s="71"/>
      <c r="AS449" s="4" t="str">
        <f>IFERROR(VLOOKUP(Table3[[#This Row],[Station '#]], $AV$3:$AW$141,2,FALSE),"")</f>
        <v/>
      </c>
    </row>
    <row r="450" spans="1:45" x14ac:dyDescent="0.3">
      <c r="A450" s="70" t="s">
        <v>435</v>
      </c>
      <c r="B450" s="2" t="s">
        <v>441</v>
      </c>
      <c r="C450" s="1">
        <v>108</v>
      </c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>
        <v>26100</v>
      </c>
      <c r="AI450" s="1">
        <v>28500</v>
      </c>
      <c r="AJ450" s="1">
        <v>30400</v>
      </c>
      <c r="AK450" s="1">
        <v>30100</v>
      </c>
      <c r="AL450" s="1">
        <v>29300</v>
      </c>
      <c r="AM450" s="1">
        <v>28300</v>
      </c>
      <c r="AN450" s="1">
        <v>29600</v>
      </c>
      <c r="AO450" s="71">
        <v>27000</v>
      </c>
      <c r="AP450" s="71">
        <v>26700</v>
      </c>
      <c r="AQ450" s="71"/>
      <c r="AS450" s="4">
        <f>IFERROR(VLOOKUP(Table3[[#This Row],[Station '#]], $AV$3:$AW$141,2,FALSE),"")</f>
        <v>26700</v>
      </c>
    </row>
    <row r="451" spans="1:45" x14ac:dyDescent="0.3">
      <c r="A451" s="70" t="s">
        <v>435</v>
      </c>
      <c r="B451" s="2" t="s">
        <v>299</v>
      </c>
      <c r="C451" s="1">
        <v>57</v>
      </c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>
        <v>10900</v>
      </c>
      <c r="W451" s="1">
        <v>11500</v>
      </c>
      <c r="X451" s="1">
        <v>10700</v>
      </c>
      <c r="Y451" s="1">
        <v>12100</v>
      </c>
      <c r="Z451" s="1">
        <v>9500</v>
      </c>
      <c r="AA451" s="1">
        <v>11600</v>
      </c>
      <c r="AB451" s="1">
        <v>9900</v>
      </c>
      <c r="AC451" s="1">
        <v>12000</v>
      </c>
      <c r="AD451" s="1"/>
      <c r="AE451" s="1" t="s">
        <v>9</v>
      </c>
      <c r="AF451" s="1" t="s">
        <v>9</v>
      </c>
      <c r="AG451" s="1"/>
      <c r="AH451" s="1">
        <v>13300</v>
      </c>
      <c r="AI451" s="1">
        <v>13700</v>
      </c>
      <c r="AJ451" s="1">
        <v>14400</v>
      </c>
      <c r="AK451" s="1">
        <v>14200</v>
      </c>
      <c r="AL451" s="1">
        <v>13400</v>
      </c>
      <c r="AM451" s="1"/>
      <c r="AN451" s="1">
        <v>18600</v>
      </c>
      <c r="AO451" s="71">
        <v>20400</v>
      </c>
      <c r="AP451" s="71">
        <v>21800</v>
      </c>
      <c r="AQ451" s="71"/>
      <c r="AS451" s="4">
        <f>IFERROR(VLOOKUP(Table3[[#This Row],[Station '#]], $AV$3:$AW$141,2,FALSE),"")</f>
        <v>21800</v>
      </c>
    </row>
    <row r="452" spans="1:45" x14ac:dyDescent="0.3">
      <c r="A452" s="70" t="s">
        <v>435</v>
      </c>
      <c r="B452" s="2" t="s">
        <v>585</v>
      </c>
      <c r="C452" s="1">
        <v>113</v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>
        <v>30300</v>
      </c>
      <c r="AN452" s="1">
        <v>36900</v>
      </c>
      <c r="AO452" s="71">
        <v>39000</v>
      </c>
      <c r="AP452" s="71">
        <v>39900</v>
      </c>
      <c r="AQ452" s="71"/>
      <c r="AS452" s="4">
        <f>IFERROR(VLOOKUP(Table3[[#This Row],[Station '#]], $AV$3:$AW$141,2,FALSE),"")</f>
        <v>39900</v>
      </c>
    </row>
    <row r="453" spans="1:45" x14ac:dyDescent="0.3">
      <c r="A453" s="70"/>
      <c r="B453" s="2"/>
      <c r="C453" s="1"/>
      <c r="D453" s="2"/>
      <c r="E453" s="2"/>
      <c r="F453" s="2"/>
      <c r="G453" s="2"/>
      <c r="H453" s="2"/>
      <c r="I453" s="2" t="s">
        <v>9</v>
      </c>
      <c r="J453" s="2" t="s">
        <v>9</v>
      </c>
      <c r="K453" s="2" t="s">
        <v>9</v>
      </c>
      <c r="L453" s="2"/>
      <c r="M453" s="2"/>
      <c r="N453" s="2"/>
      <c r="O453" s="2"/>
      <c r="P453" s="2"/>
      <c r="Q453" s="2"/>
      <c r="R453" s="1"/>
      <c r="S453" s="1" t="s">
        <v>7</v>
      </c>
      <c r="T453" s="1" t="s">
        <v>9</v>
      </c>
      <c r="U453" s="1" t="s">
        <v>7</v>
      </c>
      <c r="V453" s="1" t="s">
        <v>9</v>
      </c>
      <c r="W453" s="1"/>
      <c r="X453" s="1"/>
      <c r="Y453" s="1"/>
      <c r="Z453" s="1"/>
      <c r="AA453" s="1"/>
      <c r="AB453" s="1"/>
      <c r="AC453" s="1"/>
      <c r="AD453" s="1"/>
      <c r="AE453" s="1" t="s">
        <v>9</v>
      </c>
      <c r="AF453" s="1" t="s">
        <v>9</v>
      </c>
      <c r="AG453" s="1"/>
      <c r="AH453" s="1"/>
      <c r="AI453" s="1"/>
      <c r="AJ453" s="1"/>
      <c r="AK453" s="1"/>
      <c r="AL453" s="1"/>
      <c r="AM453" s="1"/>
      <c r="AN453" s="1"/>
      <c r="AO453" s="71"/>
      <c r="AP453" s="71" t="s">
        <v>9</v>
      </c>
      <c r="AQ453" s="71"/>
      <c r="AS453" s="4" t="str">
        <f>IFERROR(VLOOKUP(Table3[[#This Row],[Station '#]], $AV$3:$AW$141,2,FALSE),"")</f>
        <v/>
      </c>
    </row>
    <row r="454" spans="1:45" ht="16.5" hidden="1" customHeight="1" x14ac:dyDescent="0.3">
      <c r="A454" s="70" t="s">
        <v>300</v>
      </c>
      <c r="B454" s="2" t="s">
        <v>198</v>
      </c>
      <c r="C454" s="1">
        <v>369</v>
      </c>
      <c r="D454" s="2"/>
      <c r="E454" s="2"/>
      <c r="F454" s="2"/>
      <c r="G454" s="2"/>
      <c r="H454" s="2"/>
      <c r="I454" s="2">
        <v>6800</v>
      </c>
      <c r="J454" s="2">
        <v>8300</v>
      </c>
      <c r="K454" s="2">
        <v>8900</v>
      </c>
      <c r="L454" s="2">
        <v>8500</v>
      </c>
      <c r="M454" s="2">
        <v>7700</v>
      </c>
      <c r="N454" s="2">
        <v>7800</v>
      </c>
      <c r="O454" s="2">
        <v>8600</v>
      </c>
      <c r="P454" s="2">
        <v>8400</v>
      </c>
      <c r="Q454" s="2">
        <v>8700</v>
      </c>
      <c r="R454" s="1">
        <v>11300</v>
      </c>
      <c r="S454" s="1">
        <v>10100</v>
      </c>
      <c r="T454" s="1">
        <v>10900</v>
      </c>
      <c r="U454" s="1">
        <v>10200</v>
      </c>
      <c r="V454" s="1">
        <v>10300</v>
      </c>
      <c r="W454" s="1">
        <v>12000</v>
      </c>
      <c r="X454" s="1">
        <v>10600</v>
      </c>
      <c r="Y454" s="1">
        <v>10500</v>
      </c>
      <c r="Z454" s="1">
        <v>10100</v>
      </c>
      <c r="AA454" s="1">
        <v>10400</v>
      </c>
      <c r="AB454" s="1">
        <v>9700</v>
      </c>
      <c r="AC454" s="1">
        <v>9500</v>
      </c>
      <c r="AD454" s="1"/>
      <c r="AE454" s="1" t="s">
        <v>9</v>
      </c>
      <c r="AF454" s="1" t="s">
        <v>9</v>
      </c>
      <c r="AG454" s="1"/>
      <c r="AH454" s="1"/>
      <c r="AI454" s="1"/>
      <c r="AJ454" s="1"/>
      <c r="AK454" s="1"/>
      <c r="AL454" s="1"/>
      <c r="AM454" s="1"/>
      <c r="AN454" s="1"/>
      <c r="AO454" s="71"/>
      <c r="AP454" s="71" t="s">
        <v>9</v>
      </c>
      <c r="AQ454" s="71"/>
      <c r="AS454" s="4" t="str">
        <f>IFERROR(VLOOKUP(Table3[[#This Row],[Station '#]], $AV$3:$AW$141,2,FALSE),"")</f>
        <v/>
      </c>
    </row>
    <row r="455" spans="1:45" x14ac:dyDescent="0.3">
      <c r="A455" s="70" t="s">
        <v>300</v>
      </c>
      <c r="B455" s="2" t="s">
        <v>31</v>
      </c>
      <c r="C455" s="1">
        <v>368</v>
      </c>
      <c r="D455" s="2"/>
      <c r="E455" s="2"/>
      <c r="F455" s="2"/>
      <c r="G455" s="2"/>
      <c r="H455" s="2"/>
      <c r="I455" s="2">
        <v>1800</v>
      </c>
      <c r="J455" s="2">
        <v>2300</v>
      </c>
      <c r="K455" s="2">
        <v>2800</v>
      </c>
      <c r="L455" s="2">
        <v>2400</v>
      </c>
      <c r="M455" s="2">
        <v>2900</v>
      </c>
      <c r="N455" s="2">
        <v>3000</v>
      </c>
      <c r="O455" s="2">
        <v>2900</v>
      </c>
      <c r="P455" s="2">
        <v>3400</v>
      </c>
      <c r="Q455" s="2">
        <v>3300</v>
      </c>
      <c r="R455" s="1">
        <v>5600</v>
      </c>
      <c r="S455" s="1">
        <v>4900</v>
      </c>
      <c r="T455" s="1">
        <v>5800</v>
      </c>
      <c r="U455" s="1">
        <v>4800</v>
      </c>
      <c r="V455" s="1">
        <v>4900</v>
      </c>
      <c r="W455" s="1">
        <v>6100</v>
      </c>
      <c r="X455" s="1">
        <v>5400</v>
      </c>
      <c r="Y455" s="1">
        <v>5600</v>
      </c>
      <c r="Z455" s="1">
        <v>5500</v>
      </c>
      <c r="AA455" s="1">
        <v>4700</v>
      </c>
      <c r="AB455" s="1">
        <v>5600</v>
      </c>
      <c r="AC455" s="1">
        <v>5200</v>
      </c>
      <c r="AD455" s="1">
        <v>4300</v>
      </c>
      <c r="AE455" s="1" t="s">
        <v>9</v>
      </c>
      <c r="AF455" s="1">
        <v>5000</v>
      </c>
      <c r="AG455" s="1"/>
      <c r="AH455" s="1">
        <v>5600</v>
      </c>
      <c r="AI455" s="1"/>
      <c r="AJ455" s="1">
        <v>5600</v>
      </c>
      <c r="AK455" s="1"/>
      <c r="AL455" s="1"/>
      <c r="AM455" s="1"/>
      <c r="AN455" s="1"/>
      <c r="AO455" s="71"/>
      <c r="AP455" s="71">
        <v>6400</v>
      </c>
      <c r="AQ455" s="71"/>
      <c r="AS455" s="4">
        <f>IFERROR(VLOOKUP(Table3[[#This Row],[Station '#]], $AV$3:$AW$141,2,FALSE),"")</f>
        <v>6400</v>
      </c>
    </row>
    <row r="456" spans="1:45" x14ac:dyDescent="0.3">
      <c r="A456" s="70" t="s">
        <v>300</v>
      </c>
      <c r="B456" s="2" t="s">
        <v>301</v>
      </c>
      <c r="C456" s="1">
        <v>367</v>
      </c>
      <c r="D456" s="2"/>
      <c r="E456" s="2"/>
      <c r="F456" s="2"/>
      <c r="G456" s="2"/>
      <c r="H456" s="2"/>
      <c r="I456" s="2">
        <v>1300</v>
      </c>
      <c r="J456" s="2">
        <v>1600</v>
      </c>
      <c r="K456" s="2">
        <v>1800</v>
      </c>
      <c r="L456" s="2">
        <v>1800</v>
      </c>
      <c r="M456" s="2">
        <v>2200</v>
      </c>
      <c r="N456" s="2">
        <v>2700</v>
      </c>
      <c r="O456" s="2">
        <v>2400</v>
      </c>
      <c r="P456" s="2">
        <v>3000</v>
      </c>
      <c r="Q456" s="2">
        <v>3300</v>
      </c>
      <c r="R456" s="1">
        <v>4700</v>
      </c>
      <c r="S456" s="1">
        <v>3200</v>
      </c>
      <c r="T456" s="1">
        <v>4800</v>
      </c>
      <c r="U456" s="1">
        <v>4200</v>
      </c>
      <c r="V456" s="1">
        <v>4900</v>
      </c>
      <c r="W456" s="1">
        <v>6200</v>
      </c>
      <c r="X456" s="1">
        <v>5600</v>
      </c>
      <c r="Y456" s="1">
        <v>6300</v>
      </c>
      <c r="Z456" s="1">
        <v>6000</v>
      </c>
      <c r="AA456" s="1">
        <v>5400</v>
      </c>
      <c r="AB456" s="1">
        <v>5900</v>
      </c>
      <c r="AC456" s="1">
        <v>5700</v>
      </c>
      <c r="AD456" s="1">
        <v>5500</v>
      </c>
      <c r="AE456" s="1">
        <v>5700</v>
      </c>
      <c r="AF456" s="1">
        <v>5600</v>
      </c>
      <c r="AG456" s="1">
        <v>4600</v>
      </c>
      <c r="AH456" s="1">
        <v>5500</v>
      </c>
      <c r="AI456" s="1">
        <v>5600</v>
      </c>
      <c r="AJ456" s="1">
        <v>5200</v>
      </c>
      <c r="AK456" s="1">
        <v>5300</v>
      </c>
      <c r="AL456" s="1">
        <v>5800</v>
      </c>
      <c r="AM456" s="1">
        <v>5500</v>
      </c>
      <c r="AN456" s="1"/>
      <c r="AO456" s="71">
        <v>5400</v>
      </c>
      <c r="AP456" s="71">
        <v>5400</v>
      </c>
      <c r="AQ456" s="71"/>
      <c r="AS456" s="4">
        <f>IFERROR(VLOOKUP(Table3[[#This Row],[Station '#]], $AV$3:$AW$141,2,FALSE),"")</f>
        <v>5400</v>
      </c>
    </row>
    <row r="457" spans="1:45" x14ac:dyDescent="0.3">
      <c r="A457" s="70"/>
      <c r="B457" s="2"/>
      <c r="C457" s="1"/>
      <c r="D457" s="2"/>
      <c r="E457" s="2"/>
      <c r="F457" s="2"/>
      <c r="G457" s="2"/>
      <c r="H457" s="2"/>
      <c r="I457" s="2" t="s">
        <v>9</v>
      </c>
      <c r="J457" s="2" t="s">
        <v>9</v>
      </c>
      <c r="K457" s="2" t="s">
        <v>9</v>
      </c>
      <c r="L457" s="2"/>
      <c r="M457" s="2"/>
      <c r="N457" s="2"/>
      <c r="O457" s="2"/>
      <c r="P457" s="2"/>
      <c r="Q457" s="2"/>
      <c r="R457" s="1"/>
      <c r="S457" s="1" t="s">
        <v>7</v>
      </c>
      <c r="T457" s="1" t="s">
        <v>9</v>
      </c>
      <c r="U457" s="1" t="s">
        <v>7</v>
      </c>
      <c r="V457" s="1" t="s">
        <v>9</v>
      </c>
      <c r="W457" s="1"/>
      <c r="X457" s="1"/>
      <c r="Y457" s="1"/>
      <c r="Z457" s="1"/>
      <c r="AA457" s="1"/>
      <c r="AB457" s="1"/>
      <c r="AC457" s="1"/>
      <c r="AD457" s="1"/>
      <c r="AE457" s="1" t="s">
        <v>9</v>
      </c>
      <c r="AF457" s="1" t="s">
        <v>9</v>
      </c>
      <c r="AG457" s="1"/>
      <c r="AH457" s="1"/>
      <c r="AI457" s="1"/>
      <c r="AJ457" s="1"/>
      <c r="AK457" s="1"/>
      <c r="AL457" s="1"/>
      <c r="AM457" s="1"/>
      <c r="AN457" s="1"/>
      <c r="AO457" s="71"/>
      <c r="AP457" s="71" t="s">
        <v>9</v>
      </c>
      <c r="AQ457" s="71"/>
      <c r="AS457" s="4" t="str">
        <f>IFERROR(VLOOKUP(Table3[[#This Row],[Station '#]], $AV$3:$AW$141,2,FALSE),"")</f>
        <v/>
      </c>
    </row>
    <row r="458" spans="1:45" x14ac:dyDescent="0.3">
      <c r="A458" s="70" t="s">
        <v>302</v>
      </c>
      <c r="B458" s="2" t="s">
        <v>232</v>
      </c>
      <c r="C458" s="1">
        <v>328</v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>
        <v>4400</v>
      </c>
      <c r="AC458" s="1">
        <v>5800</v>
      </c>
      <c r="AD458" s="1">
        <v>8000</v>
      </c>
      <c r="AE458" s="1" t="s">
        <v>9</v>
      </c>
      <c r="AF458" s="1">
        <v>11500</v>
      </c>
      <c r="AG458" s="1"/>
      <c r="AH458" s="1">
        <v>11000</v>
      </c>
      <c r="AI458" s="1">
        <v>14300</v>
      </c>
      <c r="AJ458" s="1">
        <v>13100</v>
      </c>
      <c r="AK458" s="1">
        <v>12700</v>
      </c>
      <c r="AL458" s="1">
        <v>14900</v>
      </c>
      <c r="AM458" s="1">
        <v>8400</v>
      </c>
      <c r="AN458" s="1">
        <v>12100</v>
      </c>
      <c r="AO458" s="71"/>
      <c r="AP458" s="71" t="s">
        <v>9</v>
      </c>
      <c r="AQ458" s="71"/>
      <c r="AS458" s="4" t="str">
        <f>IFERROR(VLOOKUP(Table3[[#This Row],[Station '#]], $AV$3:$AW$141,2,FALSE),"")</f>
        <v/>
      </c>
    </row>
    <row r="459" spans="1:45" x14ac:dyDescent="0.3">
      <c r="A459" s="70" t="s">
        <v>302</v>
      </c>
      <c r="B459" s="2" t="s">
        <v>237</v>
      </c>
      <c r="C459" s="1">
        <v>370</v>
      </c>
      <c r="D459" s="2"/>
      <c r="E459" s="2"/>
      <c r="F459" s="2"/>
      <c r="G459" s="2"/>
      <c r="H459" s="2"/>
      <c r="I459" s="2">
        <v>2600</v>
      </c>
      <c r="J459" s="2">
        <v>2800</v>
      </c>
      <c r="K459" s="2">
        <v>2700</v>
      </c>
      <c r="L459" s="2">
        <v>2800</v>
      </c>
      <c r="M459" s="2">
        <v>2900</v>
      </c>
      <c r="N459" s="2">
        <v>3100</v>
      </c>
      <c r="O459" s="2">
        <v>3200</v>
      </c>
      <c r="P459" s="2">
        <v>4100</v>
      </c>
      <c r="Q459" s="2">
        <v>6100</v>
      </c>
      <c r="R459" s="1">
        <v>6400</v>
      </c>
      <c r="S459" s="1">
        <v>6500</v>
      </c>
      <c r="T459" s="1">
        <v>6200</v>
      </c>
      <c r="U459" s="1">
        <v>8000</v>
      </c>
      <c r="V459" s="1">
        <v>7400</v>
      </c>
      <c r="W459" s="1">
        <v>8000</v>
      </c>
      <c r="X459" s="1">
        <v>8700</v>
      </c>
      <c r="Y459" s="1"/>
      <c r="Z459" s="1">
        <v>6700</v>
      </c>
      <c r="AA459" s="1">
        <v>9500</v>
      </c>
      <c r="AB459" s="1">
        <v>9800</v>
      </c>
      <c r="AC459" s="1">
        <v>11600</v>
      </c>
      <c r="AD459" s="1"/>
      <c r="AE459" s="1" t="s">
        <v>9</v>
      </c>
      <c r="AF459" s="1" t="s">
        <v>9</v>
      </c>
      <c r="AG459" s="1">
        <v>12400</v>
      </c>
      <c r="AH459" s="1"/>
      <c r="AI459" s="1">
        <v>14200</v>
      </c>
      <c r="AJ459" s="1"/>
      <c r="AK459" s="1">
        <v>11900</v>
      </c>
      <c r="AL459" s="1"/>
      <c r="AM459" s="1">
        <v>12200</v>
      </c>
      <c r="AN459" s="1"/>
      <c r="AO459" s="71">
        <v>11700</v>
      </c>
      <c r="AP459" s="71" t="s">
        <v>9</v>
      </c>
      <c r="AQ459" s="71"/>
      <c r="AS459" s="4" t="str">
        <f>IFERROR(VLOOKUP(Table3[[#This Row],[Station '#]], $AV$3:$AW$141,2,FALSE),"")</f>
        <v/>
      </c>
    </row>
    <row r="460" spans="1:45" x14ac:dyDescent="0.3">
      <c r="A460" s="70" t="s">
        <v>302</v>
      </c>
      <c r="B460" s="2" t="s">
        <v>303</v>
      </c>
      <c r="C460" s="1">
        <v>521</v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>
        <v>1300</v>
      </c>
      <c r="T460" s="1">
        <v>1600</v>
      </c>
      <c r="U460" s="1">
        <v>2100</v>
      </c>
      <c r="V460" s="1">
        <v>2100</v>
      </c>
      <c r="W460" s="1">
        <v>2700</v>
      </c>
      <c r="X460" s="1">
        <v>3200</v>
      </c>
      <c r="Y460" s="1">
        <v>3500</v>
      </c>
      <c r="Z460" s="1">
        <v>4200</v>
      </c>
      <c r="AA460" s="1">
        <v>3600</v>
      </c>
      <c r="AB460" s="1">
        <v>4000</v>
      </c>
      <c r="AC460" s="1">
        <v>4700</v>
      </c>
      <c r="AD460" s="1"/>
      <c r="AE460" s="1" t="s">
        <v>9</v>
      </c>
      <c r="AF460" s="1" t="s">
        <v>9</v>
      </c>
      <c r="AG460" s="1">
        <v>5500</v>
      </c>
      <c r="AH460" s="1"/>
      <c r="AI460" s="1">
        <v>6400</v>
      </c>
      <c r="AJ460" s="1"/>
      <c r="AK460" s="1">
        <v>5100</v>
      </c>
      <c r="AL460" s="1"/>
      <c r="AM460" s="1">
        <v>4700</v>
      </c>
      <c r="AN460" s="1"/>
      <c r="AO460" s="71">
        <v>5700</v>
      </c>
      <c r="AP460" s="71" t="s">
        <v>9</v>
      </c>
      <c r="AQ460" s="71"/>
      <c r="AS460" s="4" t="str">
        <f>IFERROR(VLOOKUP(Table3[[#This Row],[Station '#]], $AV$3:$AW$141,2,FALSE),"")</f>
        <v/>
      </c>
    </row>
    <row r="461" spans="1:45" x14ac:dyDescent="0.3">
      <c r="A461" s="70"/>
      <c r="B461" s="2"/>
      <c r="C461" s="1"/>
      <c r="D461" s="2"/>
      <c r="E461" s="2"/>
      <c r="F461" s="2"/>
      <c r="G461" s="2"/>
      <c r="H461" s="2"/>
      <c r="I461" s="2" t="s">
        <v>9</v>
      </c>
      <c r="J461" s="2" t="s">
        <v>9</v>
      </c>
      <c r="K461" s="2" t="s">
        <v>9</v>
      </c>
      <c r="L461" s="2"/>
      <c r="M461" s="2"/>
      <c r="N461" s="2"/>
      <c r="O461" s="2"/>
      <c r="P461" s="2"/>
      <c r="Q461" s="2"/>
      <c r="R461" s="1"/>
      <c r="S461" s="1" t="s">
        <v>7</v>
      </c>
      <c r="T461" s="1" t="s">
        <v>9</v>
      </c>
      <c r="U461" s="1" t="s">
        <v>7</v>
      </c>
      <c r="V461" s="1" t="s">
        <v>9</v>
      </c>
      <c r="W461" s="1"/>
      <c r="X461" s="1"/>
      <c r="Y461" s="1"/>
      <c r="Z461" s="1"/>
      <c r="AA461" s="1"/>
      <c r="AB461" s="1"/>
      <c r="AC461" s="1"/>
      <c r="AD461" s="1"/>
      <c r="AE461" s="1" t="s">
        <v>9</v>
      </c>
      <c r="AF461" s="1" t="s">
        <v>9</v>
      </c>
      <c r="AG461" s="1"/>
      <c r="AH461" s="1"/>
      <c r="AI461" s="1"/>
      <c r="AJ461" s="1"/>
      <c r="AK461" s="1"/>
      <c r="AL461" s="1"/>
      <c r="AM461" s="1"/>
      <c r="AN461" s="1"/>
      <c r="AO461" s="71"/>
      <c r="AP461" s="71" t="s">
        <v>9</v>
      </c>
      <c r="AQ461" s="71"/>
      <c r="AS461" s="4" t="str">
        <f>IFERROR(VLOOKUP(Table3[[#This Row],[Station '#]], $AV$3:$AW$141,2,FALSE),"")</f>
        <v/>
      </c>
    </row>
    <row r="462" spans="1:45" x14ac:dyDescent="0.3">
      <c r="A462" s="70" t="s">
        <v>304</v>
      </c>
      <c r="B462" s="2" t="s">
        <v>305</v>
      </c>
      <c r="C462" s="1">
        <v>373</v>
      </c>
      <c r="D462" s="2">
        <v>5500</v>
      </c>
      <c r="E462" s="2">
        <v>8600</v>
      </c>
      <c r="F462" s="2">
        <v>6400</v>
      </c>
      <c r="G462" s="2">
        <v>7300</v>
      </c>
      <c r="H462" s="2">
        <v>7500</v>
      </c>
      <c r="I462" s="2">
        <v>7800</v>
      </c>
      <c r="J462" s="2">
        <v>7500</v>
      </c>
      <c r="K462" s="2">
        <v>7900</v>
      </c>
      <c r="L462" s="2">
        <v>7000</v>
      </c>
      <c r="M462" s="2">
        <v>4700</v>
      </c>
      <c r="N462" s="2">
        <v>6800</v>
      </c>
      <c r="O462" s="2">
        <v>8100</v>
      </c>
      <c r="P462" s="2">
        <v>8400</v>
      </c>
      <c r="Q462" s="2">
        <v>7900</v>
      </c>
      <c r="R462" s="1">
        <v>8600</v>
      </c>
      <c r="S462" s="1">
        <v>8300</v>
      </c>
      <c r="T462" s="1">
        <v>10000</v>
      </c>
      <c r="U462" s="1">
        <v>10800</v>
      </c>
      <c r="V462" s="1">
        <v>10900</v>
      </c>
      <c r="W462" s="1">
        <v>12700</v>
      </c>
      <c r="X462" s="1">
        <v>15300</v>
      </c>
      <c r="Y462" s="1">
        <v>16600</v>
      </c>
      <c r="Z462" s="1">
        <v>12300</v>
      </c>
      <c r="AA462" s="1">
        <v>14100</v>
      </c>
      <c r="AB462" s="1">
        <v>13800</v>
      </c>
      <c r="AC462" s="1">
        <v>14400</v>
      </c>
      <c r="AD462" s="1"/>
      <c r="AE462" s="1" t="s">
        <v>9</v>
      </c>
      <c r="AF462" s="1" t="s">
        <v>9</v>
      </c>
      <c r="AG462" s="1"/>
      <c r="AH462" s="1">
        <v>12000</v>
      </c>
      <c r="AI462" s="1"/>
      <c r="AJ462" s="1">
        <v>14900</v>
      </c>
      <c r="AK462" s="1"/>
      <c r="AL462" s="1"/>
      <c r="AM462" s="1"/>
      <c r="AN462" s="1">
        <v>18200</v>
      </c>
      <c r="AO462" s="71"/>
      <c r="AP462" s="71">
        <v>20500</v>
      </c>
      <c r="AQ462" s="71"/>
      <c r="AS462" s="4">
        <f>IFERROR(VLOOKUP(Table3[[#This Row],[Station '#]], $AV$3:$AW$141,2,FALSE),"")</f>
        <v>20500</v>
      </c>
    </row>
    <row r="463" spans="1:45" ht="16.5" customHeight="1" x14ac:dyDescent="0.3">
      <c r="A463" s="70" t="s">
        <v>304</v>
      </c>
      <c r="B463" s="2" t="s">
        <v>306</v>
      </c>
      <c r="C463" s="1"/>
      <c r="D463" s="2">
        <v>8800</v>
      </c>
      <c r="E463" s="2">
        <v>9200</v>
      </c>
      <c r="F463" s="2">
        <v>8900</v>
      </c>
      <c r="G463" s="2">
        <v>10200</v>
      </c>
      <c r="H463" s="2">
        <v>10800</v>
      </c>
      <c r="I463" s="2">
        <v>11000</v>
      </c>
      <c r="J463" s="2">
        <v>10900</v>
      </c>
      <c r="K463" s="2">
        <v>11500</v>
      </c>
      <c r="L463" s="2">
        <v>11900</v>
      </c>
      <c r="M463" s="2">
        <v>10300</v>
      </c>
      <c r="N463" s="2">
        <v>16400</v>
      </c>
      <c r="O463" s="2"/>
      <c r="P463" s="2"/>
      <c r="Q463" s="2"/>
      <c r="R463" s="1"/>
      <c r="S463" s="1" t="s">
        <v>7</v>
      </c>
      <c r="T463" s="1" t="s">
        <v>9</v>
      </c>
      <c r="U463" s="1" t="s">
        <v>7</v>
      </c>
      <c r="V463" s="1" t="s">
        <v>9</v>
      </c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71"/>
      <c r="AP463" s="71" t="s">
        <v>9</v>
      </c>
      <c r="AQ463" s="71"/>
      <c r="AS463" s="4" t="str">
        <f>IFERROR(VLOOKUP(Table3[[#This Row],[Station '#]], $AV$3:$AW$141,2,FALSE),"")</f>
        <v/>
      </c>
    </row>
    <row r="464" spans="1:45" x14ac:dyDescent="0.3">
      <c r="A464" s="70" t="s">
        <v>304</v>
      </c>
      <c r="B464" s="2" t="s">
        <v>307</v>
      </c>
      <c r="C464" s="1">
        <v>34</v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>
        <v>15400</v>
      </c>
      <c r="O464" s="2">
        <v>16700</v>
      </c>
      <c r="P464" s="2">
        <v>17200</v>
      </c>
      <c r="Q464" s="2">
        <v>16100</v>
      </c>
      <c r="R464" s="1">
        <v>15100</v>
      </c>
      <c r="S464" s="1">
        <v>15800</v>
      </c>
      <c r="T464" s="1">
        <v>16400</v>
      </c>
      <c r="U464" s="1">
        <v>17100</v>
      </c>
      <c r="V464" s="1">
        <v>17200</v>
      </c>
      <c r="W464" s="1">
        <v>20200</v>
      </c>
      <c r="X464" s="1">
        <v>22600</v>
      </c>
      <c r="Y464" s="1">
        <v>24300</v>
      </c>
      <c r="Z464" s="1">
        <v>21900</v>
      </c>
      <c r="AA464" s="1">
        <v>19800</v>
      </c>
      <c r="AB464" s="1">
        <v>18200</v>
      </c>
      <c r="AC464" s="1">
        <v>18000</v>
      </c>
      <c r="AD464" s="1">
        <v>17800</v>
      </c>
      <c r="AE464" s="1">
        <v>17700</v>
      </c>
      <c r="AF464" s="1">
        <v>18000</v>
      </c>
      <c r="AG464" s="1">
        <v>19000</v>
      </c>
      <c r="AH464" s="1">
        <v>20000</v>
      </c>
      <c r="AI464" s="1">
        <v>21000</v>
      </c>
      <c r="AJ464" s="1">
        <v>21300</v>
      </c>
      <c r="AK464" s="1">
        <v>21600</v>
      </c>
      <c r="AL464" s="1">
        <v>22000</v>
      </c>
      <c r="AM464" s="1">
        <v>20800</v>
      </c>
      <c r="AN464" s="1">
        <v>23600</v>
      </c>
      <c r="AO464" s="71">
        <v>24900</v>
      </c>
      <c r="AP464" s="71">
        <v>25400</v>
      </c>
      <c r="AQ464" s="71"/>
      <c r="AS464" s="4">
        <f>IFERROR(VLOOKUP(Table3[[#This Row],[Station '#]], $AV$3:$AW$141,2,FALSE),"")</f>
        <v>25400</v>
      </c>
    </row>
    <row r="465" spans="1:45" x14ac:dyDescent="0.3">
      <c r="A465" s="70" t="s">
        <v>304</v>
      </c>
      <c r="B465" s="2" t="s">
        <v>214</v>
      </c>
      <c r="C465" s="1">
        <v>374</v>
      </c>
      <c r="D465" s="2">
        <v>15300</v>
      </c>
      <c r="E465" s="2">
        <v>16600</v>
      </c>
      <c r="F465" s="2">
        <v>17200</v>
      </c>
      <c r="G465" s="2">
        <v>19900</v>
      </c>
      <c r="H465" s="2">
        <v>19700</v>
      </c>
      <c r="I465" s="2">
        <v>16400</v>
      </c>
      <c r="J465" s="2">
        <v>16300</v>
      </c>
      <c r="K465" s="2">
        <v>15900</v>
      </c>
      <c r="L465" s="2">
        <v>16000</v>
      </c>
      <c r="M465" s="2">
        <v>9100</v>
      </c>
      <c r="N465" s="2">
        <v>14500</v>
      </c>
      <c r="O465" s="2">
        <v>16000</v>
      </c>
      <c r="P465" s="2">
        <v>15900</v>
      </c>
      <c r="Q465" s="2">
        <v>15500</v>
      </c>
      <c r="R465" s="1">
        <v>16500</v>
      </c>
      <c r="S465" s="1">
        <v>14700</v>
      </c>
      <c r="T465" s="1">
        <v>16700</v>
      </c>
      <c r="U465" s="1">
        <v>17200</v>
      </c>
      <c r="V465" s="1">
        <v>18200</v>
      </c>
      <c r="W465" s="1">
        <v>19400</v>
      </c>
      <c r="X465" s="1">
        <v>20000</v>
      </c>
      <c r="Y465" s="1">
        <v>21300</v>
      </c>
      <c r="Z465" s="1">
        <v>18700</v>
      </c>
      <c r="AA465" s="1">
        <v>15700</v>
      </c>
      <c r="AB465" s="1">
        <v>17700</v>
      </c>
      <c r="AC465" s="1">
        <v>19000</v>
      </c>
      <c r="AD465" s="1">
        <v>17500</v>
      </c>
      <c r="AE465" s="1" t="s">
        <v>9</v>
      </c>
      <c r="AF465" s="1">
        <v>17100</v>
      </c>
      <c r="AG465" s="1">
        <v>17100</v>
      </c>
      <c r="AH465" s="1"/>
      <c r="AI465" s="1">
        <v>19800</v>
      </c>
      <c r="AJ465" s="1"/>
      <c r="AK465" s="1"/>
      <c r="AL465" s="1"/>
      <c r="AM465" s="1"/>
      <c r="AN465" s="1">
        <v>24500</v>
      </c>
      <c r="AO465" s="71"/>
      <c r="AP465" s="71" t="s">
        <v>9</v>
      </c>
      <c r="AQ465" s="71"/>
      <c r="AS465" s="4" t="str">
        <f>IFERROR(VLOOKUP(Table3[[#This Row],[Station '#]], $AV$3:$AW$141,2,FALSE),"")</f>
        <v/>
      </c>
    </row>
    <row r="466" spans="1:45" ht="16.5" customHeight="1" x14ac:dyDescent="0.3">
      <c r="A466" s="70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 t="s">
        <v>9</v>
      </c>
      <c r="W466" s="1"/>
      <c r="X466" s="1"/>
      <c r="Y466" s="1"/>
      <c r="Z466" s="1"/>
      <c r="AA466" s="1"/>
      <c r="AB466" s="1"/>
      <c r="AC466" s="1"/>
      <c r="AD466" s="1"/>
      <c r="AE466" s="1" t="s">
        <v>9</v>
      </c>
      <c r="AF466" s="1" t="s">
        <v>9</v>
      </c>
      <c r="AG466" s="1"/>
      <c r="AH466" s="1"/>
      <c r="AI466" s="1"/>
      <c r="AJ466" s="1"/>
      <c r="AK466" s="1"/>
      <c r="AL466" s="1"/>
      <c r="AM466" s="1"/>
      <c r="AN466" s="1"/>
      <c r="AO466" s="71"/>
      <c r="AP466" s="71" t="s">
        <v>9</v>
      </c>
      <c r="AQ466" s="71"/>
      <c r="AS466" s="4" t="str">
        <f>IFERROR(VLOOKUP(Table3[[#This Row],[Station '#]], $AV$3:$AW$141,2,FALSE),"")</f>
        <v/>
      </c>
    </row>
    <row r="467" spans="1:45" ht="16.5" hidden="1" customHeight="1" x14ac:dyDescent="0.3">
      <c r="A467" s="70" t="s">
        <v>308</v>
      </c>
      <c r="B467" s="2" t="s">
        <v>118</v>
      </c>
      <c r="C467" s="1">
        <v>531</v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>
        <v>2600</v>
      </c>
      <c r="W467" s="1"/>
      <c r="X467" s="1"/>
      <c r="Y467" s="1"/>
      <c r="Z467" s="1"/>
      <c r="AA467" s="1"/>
      <c r="AB467" s="1"/>
      <c r="AC467" s="1"/>
      <c r="AD467" s="1"/>
      <c r="AE467" s="1" t="s">
        <v>9</v>
      </c>
      <c r="AF467" s="1" t="s">
        <v>9</v>
      </c>
      <c r="AG467" s="1"/>
      <c r="AH467" s="1"/>
      <c r="AI467" s="1"/>
      <c r="AJ467" s="1"/>
      <c r="AK467" s="1"/>
      <c r="AL467" s="1"/>
      <c r="AM467" s="1"/>
      <c r="AN467" s="1"/>
      <c r="AO467" s="71"/>
      <c r="AP467" s="71" t="s">
        <v>9</v>
      </c>
      <c r="AQ467" s="71"/>
      <c r="AS467" s="4" t="str">
        <f>IFERROR(VLOOKUP(Table3[[#This Row],[Station '#]], $AV$3:$AW$141,2,FALSE),"")</f>
        <v/>
      </c>
    </row>
    <row r="468" spans="1:45" ht="13.5" hidden="1" customHeight="1" x14ac:dyDescent="0.3">
      <c r="A468" s="70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 t="s">
        <v>7</v>
      </c>
      <c r="T468" s="1" t="s">
        <v>9</v>
      </c>
      <c r="U468" s="1" t="s">
        <v>7</v>
      </c>
      <c r="V468" s="1" t="s">
        <v>9</v>
      </c>
      <c r="W468" s="1"/>
      <c r="X468" s="1"/>
      <c r="Y468" s="1"/>
      <c r="Z468" s="1"/>
      <c r="AA468" s="1"/>
      <c r="AB468" s="1"/>
      <c r="AC468" s="1"/>
      <c r="AD468" s="1"/>
      <c r="AE468" s="1" t="s">
        <v>9</v>
      </c>
      <c r="AF468" s="1" t="s">
        <v>9</v>
      </c>
      <c r="AG468" s="1"/>
      <c r="AH468" s="1"/>
      <c r="AI468" s="1"/>
      <c r="AJ468" s="1"/>
      <c r="AK468" s="1"/>
      <c r="AL468" s="1"/>
      <c r="AM468" s="1"/>
      <c r="AN468" s="1"/>
      <c r="AO468" s="71"/>
      <c r="AP468" s="71" t="s">
        <v>9</v>
      </c>
      <c r="AQ468" s="71"/>
      <c r="AS468" s="4" t="str">
        <f>IFERROR(VLOOKUP(Table3[[#This Row],[Station '#]], $AV$3:$AW$141,2,FALSE),"")</f>
        <v/>
      </c>
    </row>
    <row r="469" spans="1:45" ht="16.5" hidden="1" customHeight="1" x14ac:dyDescent="0.3">
      <c r="A469" s="70" t="s">
        <v>309</v>
      </c>
      <c r="B469" s="2" t="s">
        <v>255</v>
      </c>
      <c r="C469" s="1">
        <v>488</v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>
        <v>1300</v>
      </c>
      <c r="Q469" s="2">
        <v>1500</v>
      </c>
      <c r="R469" s="1">
        <v>1400</v>
      </c>
      <c r="S469" s="1">
        <v>1400</v>
      </c>
      <c r="T469" s="1">
        <v>1200</v>
      </c>
      <c r="U469" s="1">
        <v>1700</v>
      </c>
      <c r="V469" s="1">
        <v>1700</v>
      </c>
      <c r="W469" s="1"/>
      <c r="X469" s="1">
        <v>2000</v>
      </c>
      <c r="Y469" s="1">
        <v>2300</v>
      </c>
      <c r="Z469" s="1">
        <v>2000</v>
      </c>
      <c r="AA469" s="1">
        <v>1700</v>
      </c>
      <c r="AB469" s="1">
        <v>1500</v>
      </c>
      <c r="AC469" s="1"/>
      <c r="AD469" s="1"/>
      <c r="AE469" s="1" t="s">
        <v>9</v>
      </c>
      <c r="AF469" s="1" t="s">
        <v>9</v>
      </c>
      <c r="AG469" s="1"/>
      <c r="AH469" s="1"/>
      <c r="AI469" s="1"/>
      <c r="AJ469" s="1"/>
      <c r="AK469" s="1"/>
      <c r="AL469" s="1"/>
      <c r="AM469" s="1"/>
      <c r="AN469" s="1"/>
      <c r="AO469" s="71"/>
      <c r="AP469" s="71" t="s">
        <v>9</v>
      </c>
      <c r="AQ469" s="71"/>
      <c r="AS469" s="4" t="str">
        <f>IFERROR(VLOOKUP(Table3[[#This Row],[Station '#]], $AV$3:$AW$141,2,FALSE),"")</f>
        <v/>
      </c>
    </row>
    <row r="470" spans="1:45" ht="16.5" hidden="1" customHeight="1" x14ac:dyDescent="0.3">
      <c r="A470" s="70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 t="s">
        <v>7</v>
      </c>
      <c r="T470" s="1" t="s">
        <v>9</v>
      </c>
      <c r="U470" s="1" t="s">
        <v>7</v>
      </c>
      <c r="V470" s="1" t="s">
        <v>9</v>
      </c>
      <c r="W470" s="1"/>
      <c r="X470" s="1"/>
      <c r="Y470" s="1"/>
      <c r="Z470" s="1"/>
      <c r="AA470" s="1"/>
      <c r="AB470" s="1"/>
      <c r="AC470" s="1"/>
      <c r="AD470" s="1"/>
      <c r="AE470" s="1" t="s">
        <v>9</v>
      </c>
      <c r="AF470" s="1" t="s">
        <v>9</v>
      </c>
      <c r="AG470" s="1"/>
      <c r="AH470" s="1"/>
      <c r="AI470" s="1"/>
      <c r="AJ470" s="1"/>
      <c r="AK470" s="1"/>
      <c r="AL470" s="1"/>
      <c r="AM470" s="1"/>
      <c r="AN470" s="1"/>
      <c r="AO470" s="71"/>
      <c r="AP470" s="71" t="s">
        <v>9</v>
      </c>
      <c r="AQ470" s="71"/>
      <c r="AS470" s="4" t="str">
        <f>IFERROR(VLOOKUP(Table3[[#This Row],[Station '#]], $AV$3:$AW$141,2,FALSE),"")</f>
        <v/>
      </c>
    </row>
    <row r="471" spans="1:45" ht="16.5" hidden="1" customHeight="1" x14ac:dyDescent="0.3">
      <c r="A471" s="70" t="s">
        <v>310</v>
      </c>
      <c r="B471" s="2" t="s">
        <v>311</v>
      </c>
      <c r="C471" s="1">
        <v>482</v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>
        <v>900</v>
      </c>
      <c r="Q471" s="2">
        <v>1100</v>
      </c>
      <c r="R471" s="1">
        <v>1100</v>
      </c>
      <c r="S471" s="1">
        <v>1500</v>
      </c>
      <c r="T471" s="1">
        <v>1500</v>
      </c>
      <c r="U471" s="1">
        <v>1300</v>
      </c>
      <c r="V471" s="1">
        <v>1400</v>
      </c>
      <c r="W471" s="1">
        <v>1900</v>
      </c>
      <c r="X471" s="1"/>
      <c r="Y471" s="1">
        <v>1400</v>
      </c>
      <c r="Z471" s="1">
        <v>2000</v>
      </c>
      <c r="AA471" s="1">
        <v>1400</v>
      </c>
      <c r="AB471" s="1">
        <v>1700</v>
      </c>
      <c r="AC471" s="1">
        <v>1500</v>
      </c>
      <c r="AD471" s="1"/>
      <c r="AE471" s="1" t="s">
        <v>9</v>
      </c>
      <c r="AF471" s="1" t="s">
        <v>9</v>
      </c>
      <c r="AG471" s="1"/>
      <c r="AH471" s="1"/>
      <c r="AI471" s="1"/>
      <c r="AJ471" s="1"/>
      <c r="AK471" s="1"/>
      <c r="AL471" s="1"/>
      <c r="AM471" s="1"/>
      <c r="AN471" s="1"/>
      <c r="AO471" s="71"/>
      <c r="AP471" s="71" t="s">
        <v>9</v>
      </c>
      <c r="AQ471" s="71"/>
      <c r="AS471" s="4" t="str">
        <f>IFERROR(VLOOKUP(Table3[[#This Row],[Station '#]], $AV$3:$AW$141,2,FALSE),"")</f>
        <v/>
      </c>
    </row>
    <row r="472" spans="1:45" hidden="1" x14ac:dyDescent="0.3">
      <c r="A472" s="70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71"/>
      <c r="AP472" s="71" t="s">
        <v>9</v>
      </c>
      <c r="AQ472" s="71"/>
      <c r="AS472" s="4" t="str">
        <f>IFERROR(VLOOKUP(Table3[[#This Row],[Station '#]], $AV$3:$AW$141,2,FALSE),"")</f>
        <v/>
      </c>
    </row>
    <row r="473" spans="1:45" x14ac:dyDescent="0.3">
      <c r="A473" s="70" t="s">
        <v>581</v>
      </c>
      <c r="B473" s="2" t="s">
        <v>582</v>
      </c>
      <c r="C473" s="1">
        <v>533</v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>
        <v>4900</v>
      </c>
      <c r="AM473" s="1"/>
      <c r="AN473" s="1"/>
      <c r="AO473" s="71"/>
      <c r="AP473" s="71" t="s">
        <v>9</v>
      </c>
      <c r="AQ473" s="71"/>
      <c r="AS473" s="4" t="str">
        <f>IFERROR(VLOOKUP(Table3[[#This Row],[Station '#]], $AV$3:$AW$141,2,FALSE),"")</f>
        <v/>
      </c>
    </row>
    <row r="474" spans="1:45" x14ac:dyDescent="0.3">
      <c r="A474" s="70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 t="s">
        <v>7</v>
      </c>
      <c r="T474" s="1" t="s">
        <v>9</v>
      </c>
      <c r="U474" s="1" t="s">
        <v>7</v>
      </c>
      <c r="V474" s="1" t="s">
        <v>9</v>
      </c>
      <c r="W474" s="1"/>
      <c r="X474" s="1"/>
      <c r="Y474" s="1"/>
      <c r="Z474" s="1"/>
      <c r="AA474" s="1"/>
      <c r="AB474" s="1"/>
      <c r="AC474" s="1"/>
      <c r="AD474" s="1"/>
      <c r="AE474" s="1" t="s">
        <v>9</v>
      </c>
      <c r="AF474" s="1" t="s">
        <v>9</v>
      </c>
      <c r="AG474" s="1"/>
      <c r="AH474" s="1"/>
      <c r="AI474" s="1"/>
      <c r="AJ474" s="1"/>
      <c r="AK474" s="1"/>
      <c r="AL474" s="1"/>
      <c r="AM474" s="1"/>
      <c r="AN474" s="1"/>
      <c r="AO474" s="71"/>
      <c r="AP474" s="71" t="s">
        <v>9</v>
      </c>
      <c r="AQ474" s="71"/>
      <c r="AS474" s="4" t="str">
        <f>IFERROR(VLOOKUP(Table3[[#This Row],[Station '#]], $AV$3:$AW$141,2,FALSE),"")</f>
        <v/>
      </c>
    </row>
    <row r="475" spans="1:45" ht="16.5" hidden="1" customHeight="1" x14ac:dyDescent="0.3">
      <c r="A475" s="70" t="s">
        <v>312</v>
      </c>
      <c r="B475" s="2" t="s">
        <v>313</v>
      </c>
      <c r="C475" s="1">
        <v>489</v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>
        <v>600</v>
      </c>
      <c r="Q475" s="2">
        <v>800</v>
      </c>
      <c r="R475" s="1">
        <v>800</v>
      </c>
      <c r="S475" s="1">
        <v>800</v>
      </c>
      <c r="T475" s="1">
        <v>1000</v>
      </c>
      <c r="U475" s="1">
        <v>1300</v>
      </c>
      <c r="V475" s="1">
        <v>1200</v>
      </c>
      <c r="W475" s="1">
        <v>1200</v>
      </c>
      <c r="X475" s="1">
        <v>1300</v>
      </c>
      <c r="Y475" s="1">
        <v>1800</v>
      </c>
      <c r="Z475" s="1">
        <v>1200</v>
      </c>
      <c r="AA475" s="1">
        <v>1000</v>
      </c>
      <c r="AB475" s="1">
        <v>900</v>
      </c>
      <c r="AC475" s="1"/>
      <c r="AD475" s="1"/>
      <c r="AE475" s="1" t="s">
        <v>9</v>
      </c>
      <c r="AF475" s="1" t="s">
        <v>9</v>
      </c>
      <c r="AG475" s="1"/>
      <c r="AH475" s="1"/>
      <c r="AI475" s="1"/>
      <c r="AJ475" s="1"/>
      <c r="AK475" s="1"/>
      <c r="AL475" s="1"/>
      <c r="AM475" s="1"/>
      <c r="AN475" s="1"/>
      <c r="AO475" s="71"/>
      <c r="AP475" s="71" t="s">
        <v>9</v>
      </c>
      <c r="AQ475" s="71"/>
      <c r="AS475" s="4" t="str">
        <f>IFERROR(VLOOKUP(Table3[[#This Row],[Station '#]], $AV$3:$AW$141,2,FALSE),"")</f>
        <v/>
      </c>
    </row>
    <row r="476" spans="1:45" ht="16.5" hidden="1" customHeight="1" x14ac:dyDescent="0.3">
      <c r="A476" s="70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 t="s">
        <v>7</v>
      </c>
      <c r="T476" s="1" t="s">
        <v>9</v>
      </c>
      <c r="U476" s="1" t="s">
        <v>7</v>
      </c>
      <c r="V476" s="1" t="s">
        <v>9</v>
      </c>
      <c r="W476" s="1"/>
      <c r="X476" s="1"/>
      <c r="Y476" s="1"/>
      <c r="Z476" s="1"/>
      <c r="AA476" s="1"/>
      <c r="AB476" s="1"/>
      <c r="AC476" s="1"/>
      <c r="AD476" s="1"/>
      <c r="AE476" s="1" t="s">
        <v>9</v>
      </c>
      <c r="AF476" s="1" t="s">
        <v>9</v>
      </c>
      <c r="AG476" s="1"/>
      <c r="AH476" s="1"/>
      <c r="AI476" s="1"/>
      <c r="AJ476" s="1"/>
      <c r="AK476" s="1"/>
      <c r="AL476" s="1"/>
      <c r="AM476" s="1"/>
      <c r="AN476" s="1"/>
      <c r="AO476" s="71"/>
      <c r="AP476" s="71" t="s">
        <v>9</v>
      </c>
      <c r="AQ476" s="71"/>
      <c r="AS476" s="4" t="str">
        <f>IFERROR(VLOOKUP(Table3[[#This Row],[Station '#]], $AV$3:$AW$141,2,FALSE),"")</f>
        <v/>
      </c>
    </row>
    <row r="477" spans="1:45" ht="16.5" hidden="1" customHeight="1" x14ac:dyDescent="0.3">
      <c r="A477" s="70" t="s">
        <v>314</v>
      </c>
      <c r="B477" s="2" t="s">
        <v>315</v>
      </c>
      <c r="C477" s="1">
        <v>377</v>
      </c>
      <c r="D477" s="2"/>
      <c r="E477" s="2"/>
      <c r="F477" s="2"/>
      <c r="G477" s="2"/>
      <c r="H477" s="2"/>
      <c r="I477" s="2">
        <v>1600</v>
      </c>
      <c r="J477" s="2">
        <v>1600</v>
      </c>
      <c r="K477" s="2">
        <v>1500</v>
      </c>
      <c r="L477" s="2">
        <v>1200</v>
      </c>
      <c r="M477" s="2">
        <v>1200</v>
      </c>
      <c r="N477" s="2">
        <v>1000</v>
      </c>
      <c r="O477" s="2">
        <v>900</v>
      </c>
      <c r="P477" s="2">
        <v>1000</v>
      </c>
      <c r="Q477" s="2">
        <v>1000</v>
      </c>
      <c r="R477" s="1">
        <v>1100</v>
      </c>
      <c r="S477" s="1" t="s">
        <v>7</v>
      </c>
      <c r="T477" s="1">
        <v>1000</v>
      </c>
      <c r="U477" s="1">
        <v>1200</v>
      </c>
      <c r="V477" s="1">
        <v>1200</v>
      </c>
      <c r="W477" s="1">
        <v>1200</v>
      </c>
      <c r="X477" s="1">
        <v>1400</v>
      </c>
      <c r="Y477" s="1">
        <v>1900</v>
      </c>
      <c r="Z477" s="1">
        <v>1800</v>
      </c>
      <c r="AA477" s="1">
        <v>1600</v>
      </c>
      <c r="AB477" s="1">
        <v>1500</v>
      </c>
      <c r="AC477" s="1">
        <v>1500</v>
      </c>
      <c r="AD477" s="1"/>
      <c r="AE477" s="1" t="s">
        <v>9</v>
      </c>
      <c r="AF477" s="1" t="s">
        <v>9</v>
      </c>
      <c r="AG477" s="1"/>
      <c r="AH477" s="1"/>
      <c r="AI477" s="1"/>
      <c r="AJ477" s="1"/>
      <c r="AK477" s="1"/>
      <c r="AL477" s="1"/>
      <c r="AM477" s="1"/>
      <c r="AN477" s="1"/>
      <c r="AO477" s="71"/>
      <c r="AP477" s="71" t="s">
        <v>9</v>
      </c>
      <c r="AQ477" s="71"/>
      <c r="AS477" s="4" t="str">
        <f>IFERROR(VLOOKUP(Table3[[#This Row],[Station '#]], $AV$3:$AW$141,2,FALSE),"")</f>
        <v/>
      </c>
    </row>
    <row r="478" spans="1:45" ht="16.5" hidden="1" customHeight="1" x14ac:dyDescent="0.3">
      <c r="A478" s="70" t="s">
        <v>314</v>
      </c>
      <c r="B478" s="2" t="s">
        <v>316</v>
      </c>
      <c r="C478" s="1">
        <v>375</v>
      </c>
      <c r="D478" s="2"/>
      <c r="E478" s="2"/>
      <c r="F478" s="2"/>
      <c r="G478" s="2"/>
      <c r="H478" s="2"/>
      <c r="I478" s="2">
        <v>400</v>
      </c>
      <c r="J478" s="2">
        <v>400</v>
      </c>
      <c r="K478" s="2">
        <v>350</v>
      </c>
      <c r="L478" s="2">
        <v>400</v>
      </c>
      <c r="M478" s="2">
        <v>350</v>
      </c>
      <c r="N478" s="2">
        <v>700</v>
      </c>
      <c r="O478" s="2">
        <v>700</v>
      </c>
      <c r="P478" s="2">
        <v>600</v>
      </c>
      <c r="Q478" s="2">
        <v>600</v>
      </c>
      <c r="R478" s="1">
        <v>700</v>
      </c>
      <c r="S478" s="1">
        <v>600</v>
      </c>
      <c r="T478" s="1">
        <v>600</v>
      </c>
      <c r="U478" s="1">
        <v>800</v>
      </c>
      <c r="V478" s="1">
        <v>800</v>
      </c>
      <c r="W478" s="1">
        <v>900</v>
      </c>
      <c r="X478" s="1">
        <v>1100</v>
      </c>
      <c r="Y478" s="1">
        <v>1300</v>
      </c>
      <c r="Z478" s="1">
        <v>1300</v>
      </c>
      <c r="AA478" s="1">
        <v>1200</v>
      </c>
      <c r="AB478" s="1">
        <v>1200</v>
      </c>
      <c r="AC478" s="1">
        <v>1200</v>
      </c>
      <c r="AD478" s="1"/>
      <c r="AE478" s="1" t="s">
        <v>9</v>
      </c>
      <c r="AF478" s="1" t="s">
        <v>9</v>
      </c>
      <c r="AG478" s="1"/>
      <c r="AH478" s="1"/>
      <c r="AI478" s="1"/>
      <c r="AJ478" s="1"/>
      <c r="AK478" s="1"/>
      <c r="AL478" s="1"/>
      <c r="AM478" s="1"/>
      <c r="AN478" s="1"/>
      <c r="AO478" s="71"/>
      <c r="AP478" s="71" t="s">
        <v>9</v>
      </c>
      <c r="AQ478" s="71"/>
      <c r="AS478" s="4" t="str">
        <f>IFERROR(VLOOKUP(Table3[[#This Row],[Station '#]], $AV$3:$AW$141,2,FALSE),"")</f>
        <v/>
      </c>
    </row>
    <row r="479" spans="1:45" hidden="1" x14ac:dyDescent="0.3">
      <c r="A479" s="70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 t="s">
        <v>9</v>
      </c>
      <c r="AF479" s="1" t="s">
        <v>9</v>
      </c>
      <c r="AG479" s="1"/>
      <c r="AH479" s="1"/>
      <c r="AI479" s="1"/>
      <c r="AJ479" s="1"/>
      <c r="AK479" s="1"/>
      <c r="AL479" s="1"/>
      <c r="AM479" s="1"/>
      <c r="AN479" s="1"/>
      <c r="AO479" s="71"/>
      <c r="AP479" s="71" t="s">
        <v>9</v>
      </c>
      <c r="AQ479" s="71"/>
      <c r="AS479" s="4" t="str">
        <f>IFERROR(VLOOKUP(Table3[[#This Row],[Station '#]], $AV$3:$AW$141,2,FALSE),"")</f>
        <v/>
      </c>
    </row>
    <row r="480" spans="1:45" x14ac:dyDescent="0.3">
      <c r="A480" s="70" t="s">
        <v>317</v>
      </c>
      <c r="B480" s="2" t="s">
        <v>318</v>
      </c>
      <c r="C480" s="1">
        <v>466</v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2200</v>
      </c>
      <c r="Q480" s="2">
        <v>2400</v>
      </c>
      <c r="R480" s="1">
        <v>1900</v>
      </c>
      <c r="S480" s="1">
        <v>3000</v>
      </c>
      <c r="T480" s="1">
        <v>3700</v>
      </c>
      <c r="U480" s="1">
        <v>1800</v>
      </c>
      <c r="V480" s="1">
        <v>2000</v>
      </c>
      <c r="W480" s="1">
        <v>1700</v>
      </c>
      <c r="X480" s="1">
        <v>1600</v>
      </c>
      <c r="Y480" s="1">
        <v>2500</v>
      </c>
      <c r="Z480" s="1">
        <v>3000</v>
      </c>
      <c r="AA480" s="1">
        <v>2700</v>
      </c>
      <c r="AB480" s="1">
        <v>2000</v>
      </c>
      <c r="AC480" s="1">
        <v>2000</v>
      </c>
      <c r="AD480" s="1"/>
      <c r="AE480" s="1" t="s">
        <v>9</v>
      </c>
      <c r="AF480" s="1" t="s">
        <v>9</v>
      </c>
      <c r="AG480" s="1"/>
      <c r="AH480" s="1"/>
      <c r="AI480" s="1"/>
      <c r="AJ480" s="1"/>
      <c r="AK480" s="1"/>
      <c r="AL480" s="1"/>
      <c r="AM480" s="1"/>
      <c r="AN480" s="1">
        <v>2200</v>
      </c>
      <c r="AO480" s="71"/>
      <c r="AP480" s="71" t="s">
        <v>9</v>
      </c>
      <c r="AQ480" s="71"/>
      <c r="AS480" s="4" t="str">
        <f>IFERROR(VLOOKUP(Table3[[#This Row],[Station '#]], $AV$3:$AW$141,2,FALSE),"")</f>
        <v/>
      </c>
    </row>
    <row r="481" spans="1:45" x14ac:dyDescent="0.3">
      <c r="A481" s="70"/>
      <c r="B481" s="2"/>
      <c r="C481" s="1"/>
      <c r="D481" s="2"/>
      <c r="E481" s="2"/>
      <c r="F481" s="2"/>
      <c r="G481" s="2"/>
      <c r="H481" s="2"/>
      <c r="I481" s="2" t="s">
        <v>9</v>
      </c>
      <c r="J481" s="2" t="s">
        <v>9</v>
      </c>
      <c r="K481" s="2" t="s">
        <v>9</v>
      </c>
      <c r="L481" s="2"/>
      <c r="M481" s="2"/>
      <c r="N481" s="2"/>
      <c r="O481" s="2"/>
      <c r="P481" s="2"/>
      <c r="Q481" s="2"/>
      <c r="R481" s="1"/>
      <c r="S481" s="1" t="s">
        <v>7</v>
      </c>
      <c r="T481" s="1" t="s">
        <v>9</v>
      </c>
      <c r="U481" s="1" t="s">
        <v>7</v>
      </c>
      <c r="V481" s="1" t="s">
        <v>9</v>
      </c>
      <c r="W481" s="1"/>
      <c r="X481" s="1"/>
      <c r="Y481" s="1"/>
      <c r="Z481" s="1"/>
      <c r="AA481" s="1"/>
      <c r="AB481" s="1"/>
      <c r="AC481" s="1"/>
      <c r="AD481" s="1"/>
      <c r="AE481" s="1" t="s">
        <v>9</v>
      </c>
      <c r="AF481" s="1" t="s">
        <v>9</v>
      </c>
      <c r="AG481" s="1"/>
      <c r="AH481" s="1"/>
      <c r="AI481" s="1"/>
      <c r="AJ481" s="1"/>
      <c r="AK481" s="1"/>
      <c r="AL481" s="1"/>
      <c r="AM481" s="1"/>
      <c r="AN481" s="1"/>
      <c r="AO481" s="71"/>
      <c r="AP481" s="71" t="s">
        <v>9</v>
      </c>
      <c r="AQ481" s="71"/>
      <c r="AS481" s="4" t="str">
        <f>IFERROR(VLOOKUP(Table3[[#This Row],[Station '#]], $AV$3:$AW$141,2,FALSE),"")</f>
        <v/>
      </c>
    </row>
    <row r="482" spans="1:45" ht="16.5" hidden="1" customHeight="1" x14ac:dyDescent="0.3">
      <c r="A482" s="70" t="s">
        <v>320</v>
      </c>
      <c r="B482" s="2" t="s">
        <v>319</v>
      </c>
      <c r="C482" s="1"/>
      <c r="D482" s="2">
        <v>27000</v>
      </c>
      <c r="E482" s="2">
        <v>36200</v>
      </c>
      <c r="F482" s="2">
        <v>15600</v>
      </c>
      <c r="G482" s="2">
        <v>21600</v>
      </c>
      <c r="H482" s="2">
        <v>21400</v>
      </c>
      <c r="I482" s="2">
        <v>23200</v>
      </c>
      <c r="J482" s="2">
        <v>22700</v>
      </c>
      <c r="K482" s="2">
        <v>23500</v>
      </c>
      <c r="L482" s="2">
        <v>21800</v>
      </c>
      <c r="M482" s="2">
        <v>22500</v>
      </c>
      <c r="N482" s="2">
        <v>15600</v>
      </c>
      <c r="O482" s="2">
        <v>20700</v>
      </c>
      <c r="P482" s="2">
        <v>23100</v>
      </c>
      <c r="Q482" s="2"/>
      <c r="R482" s="1"/>
      <c r="S482" s="1" t="s">
        <v>7</v>
      </c>
      <c r="T482" s="1" t="s">
        <v>9</v>
      </c>
      <c r="U482" s="1" t="s">
        <v>7</v>
      </c>
      <c r="V482" s="1" t="s">
        <v>9</v>
      </c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 t="e">
        <v>#N/A</v>
      </c>
      <c r="AN482" s="1"/>
      <c r="AO482" s="71"/>
      <c r="AP482" s="71" t="s">
        <v>9</v>
      </c>
      <c r="AQ482" s="71"/>
      <c r="AS482" s="4" t="str">
        <f>IFERROR(VLOOKUP(Table3[[#This Row],[Station '#]], $AV$3:$AW$141,2,FALSE),"")</f>
        <v/>
      </c>
    </row>
    <row r="483" spans="1:45" ht="16.5" hidden="1" customHeight="1" x14ac:dyDescent="0.3">
      <c r="A483" s="70" t="s">
        <v>320</v>
      </c>
      <c r="B483" s="2" t="s">
        <v>321</v>
      </c>
      <c r="C483" s="1"/>
      <c r="D483" s="2"/>
      <c r="E483" s="2"/>
      <c r="F483" s="2"/>
      <c r="G483" s="2"/>
      <c r="H483" s="2"/>
      <c r="I483" s="2">
        <v>25500</v>
      </c>
      <c r="J483" s="2">
        <v>25900</v>
      </c>
      <c r="K483" s="2">
        <v>26400</v>
      </c>
      <c r="L483" s="2">
        <v>25300</v>
      </c>
      <c r="M483" s="2">
        <v>27000</v>
      </c>
      <c r="N483" s="2">
        <v>27400</v>
      </c>
      <c r="O483" s="2"/>
      <c r="P483" s="2"/>
      <c r="Q483" s="2"/>
      <c r="R483" s="1"/>
      <c r="S483" s="1" t="s">
        <v>7</v>
      </c>
      <c r="T483" s="1" t="s">
        <v>9</v>
      </c>
      <c r="U483" s="1" t="s">
        <v>7</v>
      </c>
      <c r="V483" s="1" t="s">
        <v>9</v>
      </c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 t="e">
        <v>#N/A</v>
      </c>
      <c r="AN483" s="1"/>
      <c r="AO483" s="71"/>
      <c r="AP483" s="71" t="s">
        <v>9</v>
      </c>
      <c r="AQ483" s="71"/>
      <c r="AS483" s="4" t="str">
        <f>IFERROR(VLOOKUP(Table3[[#This Row],[Station '#]], $AV$3:$AW$141,2,FALSE),"")</f>
        <v/>
      </c>
    </row>
    <row r="484" spans="1:45" x14ac:dyDescent="0.3">
      <c r="A484" s="70" t="s">
        <v>320</v>
      </c>
      <c r="B484" s="2" t="s">
        <v>322</v>
      </c>
      <c r="C484" s="1">
        <v>8</v>
      </c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>
        <v>20200</v>
      </c>
      <c r="Q484" s="2">
        <v>23900</v>
      </c>
      <c r="R484" s="1">
        <v>24400</v>
      </c>
      <c r="S484" s="1">
        <v>24400</v>
      </c>
      <c r="T484" s="1">
        <v>24700</v>
      </c>
      <c r="U484" s="1">
        <v>25100</v>
      </c>
      <c r="V484" s="1">
        <v>24900</v>
      </c>
      <c r="W484" s="1">
        <v>22900</v>
      </c>
      <c r="X484" s="1">
        <v>27000</v>
      </c>
      <c r="Y484" s="1">
        <v>26200</v>
      </c>
      <c r="Z484" s="1">
        <v>23500</v>
      </c>
      <c r="AA484" s="1">
        <v>25000</v>
      </c>
      <c r="AB484" s="1">
        <v>22500</v>
      </c>
      <c r="AC484" s="1">
        <v>21600</v>
      </c>
      <c r="AD484" s="1">
        <v>22300</v>
      </c>
      <c r="AE484" s="1">
        <v>22200</v>
      </c>
      <c r="AF484" s="1">
        <v>22500</v>
      </c>
      <c r="AG484" s="1">
        <v>22800</v>
      </c>
      <c r="AH484" s="1">
        <v>22400</v>
      </c>
      <c r="AI484" s="1">
        <v>22400</v>
      </c>
      <c r="AJ484" s="1">
        <v>22800</v>
      </c>
      <c r="AK484" s="1">
        <v>22000</v>
      </c>
      <c r="AL484" s="1">
        <v>22100</v>
      </c>
      <c r="AM484" s="1">
        <v>22700</v>
      </c>
      <c r="AN484" s="1">
        <v>24000</v>
      </c>
      <c r="AO484" s="71"/>
      <c r="AP484" s="71" t="s">
        <v>9</v>
      </c>
      <c r="AQ484" s="71"/>
      <c r="AS484" s="4" t="str">
        <f>IFERROR(VLOOKUP(Table3[[#This Row],[Station '#]], $AV$3:$AW$141,2,FALSE),"")</f>
        <v/>
      </c>
    </row>
    <row r="485" spans="1:45" x14ac:dyDescent="0.3">
      <c r="A485" s="70" t="s">
        <v>320</v>
      </c>
      <c r="B485" s="2" t="s">
        <v>591</v>
      </c>
      <c r="C485" s="1">
        <v>127</v>
      </c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>
        <v>23200</v>
      </c>
      <c r="AN485" s="1">
        <v>28000</v>
      </c>
      <c r="AO485" s="71">
        <v>28400</v>
      </c>
      <c r="AP485" s="71" t="s">
        <v>9</v>
      </c>
      <c r="AQ485" s="71"/>
      <c r="AS485" s="4" t="str">
        <f>IFERROR(VLOOKUP(Table3[[#This Row],[Station '#]], $AV$3:$AW$141,2,FALSE),"")</f>
        <v/>
      </c>
    </row>
    <row r="486" spans="1:45" ht="16.5" hidden="1" customHeight="1" x14ac:dyDescent="0.3">
      <c r="A486" s="70" t="s">
        <v>320</v>
      </c>
      <c r="B486" s="2" t="s">
        <v>31</v>
      </c>
      <c r="C486" s="1">
        <v>379</v>
      </c>
      <c r="D486" s="2">
        <v>13400</v>
      </c>
      <c r="E486" s="2">
        <v>15000</v>
      </c>
      <c r="F486" s="2">
        <v>16000</v>
      </c>
      <c r="G486" s="2">
        <v>14000</v>
      </c>
      <c r="H486" s="2">
        <v>16500</v>
      </c>
      <c r="I486" s="2">
        <v>15600</v>
      </c>
      <c r="J486" s="2">
        <v>14800</v>
      </c>
      <c r="K486" s="2">
        <v>15100</v>
      </c>
      <c r="L486" s="2">
        <v>14800</v>
      </c>
      <c r="M486" s="2">
        <v>14700</v>
      </c>
      <c r="N486" s="2">
        <v>15000</v>
      </c>
      <c r="O486" s="2">
        <v>14900</v>
      </c>
      <c r="P486" s="2">
        <v>17000</v>
      </c>
      <c r="Q486" s="2">
        <v>14900</v>
      </c>
      <c r="R486" s="1">
        <v>14300</v>
      </c>
      <c r="S486" s="1">
        <v>13000</v>
      </c>
      <c r="T486" s="1">
        <v>14800</v>
      </c>
      <c r="U486" s="1">
        <v>12600</v>
      </c>
      <c r="V486" s="1">
        <v>16000</v>
      </c>
      <c r="W486" s="1">
        <v>15900</v>
      </c>
      <c r="X486" s="1">
        <v>17200</v>
      </c>
      <c r="Y486" s="1">
        <v>16400</v>
      </c>
      <c r="Z486" s="1">
        <v>15300</v>
      </c>
      <c r="AA486" s="1">
        <v>14500</v>
      </c>
      <c r="AB486" s="1">
        <v>15300</v>
      </c>
      <c r="AC486" s="1">
        <v>13700</v>
      </c>
      <c r="AD486" s="1"/>
      <c r="AE486" s="1" t="s">
        <v>9</v>
      </c>
      <c r="AF486" s="1" t="s">
        <v>9</v>
      </c>
      <c r="AG486" s="1"/>
      <c r="AH486" s="1"/>
      <c r="AI486" s="1"/>
      <c r="AJ486" s="1"/>
      <c r="AK486" s="1"/>
      <c r="AL486" s="1"/>
      <c r="AM486" s="1"/>
      <c r="AN486" s="1"/>
      <c r="AO486" s="71"/>
      <c r="AP486" s="71" t="s">
        <v>9</v>
      </c>
      <c r="AQ486" s="71"/>
      <c r="AS486" s="4" t="str">
        <f>IFERROR(VLOOKUP(Table3[[#This Row],[Station '#]], $AV$3:$AW$141,2,FALSE),"")</f>
        <v/>
      </c>
    </row>
    <row r="487" spans="1:45" ht="16.5" hidden="1" customHeight="1" x14ac:dyDescent="0.3">
      <c r="A487" s="70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 t="s">
        <v>7</v>
      </c>
      <c r="T487" s="1" t="s">
        <v>9</v>
      </c>
      <c r="U487" s="1" t="s">
        <v>7</v>
      </c>
      <c r="V487" s="1" t="s">
        <v>9</v>
      </c>
      <c r="W487" s="1"/>
      <c r="X487" s="1"/>
      <c r="Y487" s="1"/>
      <c r="Z487" s="1"/>
      <c r="AA487" s="1"/>
      <c r="AB487" s="1"/>
      <c r="AC487" s="1"/>
      <c r="AD487" s="1"/>
      <c r="AE487" s="1" t="s">
        <v>9</v>
      </c>
      <c r="AF487" s="1" t="s">
        <v>9</v>
      </c>
      <c r="AG487" s="1"/>
      <c r="AH487" s="1"/>
      <c r="AI487" s="1"/>
      <c r="AJ487" s="1"/>
      <c r="AK487" s="1"/>
      <c r="AL487" s="1"/>
      <c r="AM487" s="1"/>
      <c r="AN487" s="1"/>
      <c r="AO487" s="71"/>
      <c r="AP487" s="71" t="s">
        <v>9</v>
      </c>
      <c r="AQ487" s="71"/>
      <c r="AS487" s="4" t="str">
        <f>IFERROR(VLOOKUP(Table3[[#This Row],[Station '#]], $AV$3:$AW$141,2,FALSE),"")</f>
        <v/>
      </c>
    </row>
    <row r="488" spans="1:45" ht="16.5" hidden="1" customHeight="1" x14ac:dyDescent="0.3">
      <c r="A488" s="70" t="s">
        <v>436</v>
      </c>
      <c r="B488" s="2" t="s">
        <v>16</v>
      </c>
      <c r="C488" s="1">
        <v>423</v>
      </c>
      <c r="D488" s="2"/>
      <c r="E488" s="2"/>
      <c r="F488" s="2"/>
      <c r="G488" s="2"/>
      <c r="H488" s="2"/>
      <c r="I488" s="2" t="s">
        <v>9</v>
      </c>
      <c r="J488" s="2" t="s">
        <v>9</v>
      </c>
      <c r="K488" s="2" t="s">
        <v>9</v>
      </c>
      <c r="L488" s="2"/>
      <c r="M488" s="2"/>
      <c r="N488" s="2">
        <v>5400</v>
      </c>
      <c r="O488" s="2">
        <v>5500</v>
      </c>
      <c r="P488" s="2">
        <v>4800</v>
      </c>
      <c r="Q488" s="2">
        <v>5100</v>
      </c>
      <c r="R488" s="1">
        <v>4700</v>
      </c>
      <c r="S488" s="1">
        <v>5200</v>
      </c>
      <c r="T488" s="1">
        <v>5600</v>
      </c>
      <c r="U488" s="1">
        <v>4900</v>
      </c>
      <c r="V488" s="1">
        <v>5000</v>
      </c>
      <c r="W488" s="1">
        <v>5500</v>
      </c>
      <c r="X488" s="1">
        <v>5300</v>
      </c>
      <c r="Y488" s="1">
        <v>5100</v>
      </c>
      <c r="Z488" s="1">
        <v>5000</v>
      </c>
      <c r="AA488" s="1">
        <v>4500</v>
      </c>
      <c r="AB488" s="1">
        <v>4400</v>
      </c>
      <c r="AC488" s="1">
        <v>3700</v>
      </c>
      <c r="AD488" s="1"/>
      <c r="AE488" s="1" t="s">
        <v>9</v>
      </c>
      <c r="AF488" s="1" t="s">
        <v>9</v>
      </c>
      <c r="AG488" s="1"/>
      <c r="AH488" s="1"/>
      <c r="AI488" s="1"/>
      <c r="AJ488" s="1"/>
      <c r="AK488" s="1"/>
      <c r="AL488" s="1"/>
      <c r="AM488" s="1"/>
      <c r="AN488" s="1"/>
      <c r="AO488" s="71"/>
      <c r="AP488" s="71" t="s">
        <v>9</v>
      </c>
      <c r="AQ488" s="71"/>
      <c r="AS488" s="4" t="str">
        <f>IFERROR(VLOOKUP(Table3[[#This Row],[Station '#]], $AV$3:$AW$141,2,FALSE),"")</f>
        <v/>
      </c>
    </row>
    <row r="489" spans="1:45" ht="16.5" hidden="1" customHeight="1" x14ac:dyDescent="0.3">
      <c r="A489" s="70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 t="s">
        <v>9</v>
      </c>
      <c r="AF489" s="1" t="s">
        <v>9</v>
      </c>
      <c r="AG489" s="1"/>
      <c r="AH489" s="1"/>
      <c r="AI489" s="1"/>
      <c r="AJ489" s="1"/>
      <c r="AK489" s="1"/>
      <c r="AL489" s="1"/>
      <c r="AM489" s="1"/>
      <c r="AN489" s="1"/>
      <c r="AO489" s="71"/>
      <c r="AP489" s="71" t="s">
        <v>9</v>
      </c>
      <c r="AQ489" s="71"/>
      <c r="AS489" s="4" t="str">
        <f>IFERROR(VLOOKUP(Table3[[#This Row],[Station '#]], $AV$3:$AW$141,2,FALSE),"")</f>
        <v/>
      </c>
    </row>
    <row r="490" spans="1:45" ht="15" hidden="1" customHeight="1" x14ac:dyDescent="0.3">
      <c r="A490" s="70" t="s">
        <v>323</v>
      </c>
      <c r="B490" s="2" t="s">
        <v>324</v>
      </c>
      <c r="C490" s="1">
        <v>383</v>
      </c>
      <c r="D490" s="2"/>
      <c r="E490" s="2"/>
      <c r="F490" s="2"/>
      <c r="G490" s="2"/>
      <c r="H490" s="2"/>
      <c r="I490" s="2">
        <v>10000</v>
      </c>
      <c r="J490" s="2">
        <v>9800</v>
      </c>
      <c r="K490" s="2">
        <v>10800</v>
      </c>
      <c r="L490" s="2">
        <v>10400</v>
      </c>
      <c r="M490" s="2">
        <v>10600</v>
      </c>
      <c r="N490" s="2">
        <v>11800</v>
      </c>
      <c r="O490" s="2">
        <v>10700</v>
      </c>
      <c r="P490" s="2">
        <v>10400</v>
      </c>
      <c r="Q490" s="2">
        <v>10400</v>
      </c>
      <c r="R490" s="1">
        <v>10500</v>
      </c>
      <c r="S490" s="1">
        <v>10000</v>
      </c>
      <c r="T490" s="1">
        <v>10300</v>
      </c>
      <c r="U490" s="1">
        <v>9600</v>
      </c>
      <c r="V490" s="1">
        <v>10400</v>
      </c>
      <c r="W490" s="1">
        <v>9300</v>
      </c>
      <c r="X490" s="1">
        <v>9200</v>
      </c>
      <c r="Y490" s="1">
        <v>8000</v>
      </c>
      <c r="Z490" s="1">
        <v>9800</v>
      </c>
      <c r="AA490" s="1">
        <v>5200</v>
      </c>
      <c r="AB490" s="1">
        <v>9000</v>
      </c>
      <c r="AC490" s="1">
        <v>8900</v>
      </c>
      <c r="AD490" s="1"/>
      <c r="AE490" s="1" t="s">
        <v>9</v>
      </c>
      <c r="AF490" s="1" t="s">
        <v>9</v>
      </c>
      <c r="AG490" s="1"/>
      <c r="AH490" s="1"/>
      <c r="AI490" s="1"/>
      <c r="AJ490" s="1"/>
      <c r="AK490" s="1"/>
      <c r="AL490" s="1"/>
      <c r="AM490" s="1"/>
      <c r="AN490" s="1"/>
      <c r="AO490" s="71"/>
      <c r="AP490" s="71" t="s">
        <v>9</v>
      </c>
      <c r="AQ490" s="71"/>
      <c r="AS490" s="4" t="str">
        <f>IFERROR(VLOOKUP(Table3[[#This Row],[Station '#]], $AV$3:$AW$141,2,FALSE),"")</f>
        <v/>
      </c>
    </row>
    <row r="491" spans="1:45" ht="16.5" hidden="1" customHeight="1" x14ac:dyDescent="0.3">
      <c r="A491" s="70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 t="s">
        <v>9</v>
      </c>
      <c r="AF491" s="1" t="s">
        <v>9</v>
      </c>
      <c r="AG491" s="1"/>
      <c r="AH491" s="1"/>
      <c r="AI491" s="1"/>
      <c r="AJ491" s="1"/>
      <c r="AK491" s="1"/>
      <c r="AL491" s="1"/>
      <c r="AM491" s="1"/>
      <c r="AN491" s="1"/>
      <c r="AO491" s="71"/>
      <c r="AP491" s="71" t="s">
        <v>9</v>
      </c>
      <c r="AQ491" s="71"/>
      <c r="AS491" s="4" t="str">
        <f>IFERROR(VLOOKUP(Table3[[#This Row],[Station '#]], $AV$3:$AW$141,2,FALSE),"")</f>
        <v/>
      </c>
    </row>
    <row r="492" spans="1:45" ht="16.5" hidden="1" customHeight="1" x14ac:dyDescent="0.3">
      <c r="A492" s="70" t="s">
        <v>325</v>
      </c>
      <c r="B492" s="2" t="s">
        <v>326</v>
      </c>
      <c r="C492" s="1">
        <v>102</v>
      </c>
      <c r="D492" s="2"/>
      <c r="E492" s="2"/>
      <c r="F492" s="2"/>
      <c r="G492" s="2"/>
      <c r="H492" s="2"/>
      <c r="I492" s="2">
        <v>17400</v>
      </c>
      <c r="J492" s="2">
        <v>17700</v>
      </c>
      <c r="K492" s="2">
        <v>17900</v>
      </c>
      <c r="L492" s="2">
        <v>18300</v>
      </c>
      <c r="M492" s="2">
        <v>18000</v>
      </c>
      <c r="N492" s="2"/>
      <c r="O492" s="2"/>
      <c r="P492" s="2"/>
      <c r="Q492" s="2"/>
      <c r="R492" s="1"/>
      <c r="S492" s="1" t="s">
        <v>7</v>
      </c>
      <c r="T492" s="1" t="s">
        <v>9</v>
      </c>
      <c r="U492" s="1" t="s">
        <v>7</v>
      </c>
      <c r="V492" s="1" t="s">
        <v>9</v>
      </c>
      <c r="W492" s="1">
        <v>16300</v>
      </c>
      <c r="X492" s="1">
        <v>15600</v>
      </c>
      <c r="Y492" s="1">
        <v>15700</v>
      </c>
      <c r="Z492" s="1"/>
      <c r="AA492" s="1"/>
      <c r="AB492" s="1"/>
      <c r="AC492" s="1"/>
      <c r="AD492" s="1"/>
      <c r="AE492" s="1" t="s">
        <v>9</v>
      </c>
      <c r="AF492" s="1" t="s">
        <v>9</v>
      </c>
      <c r="AG492" s="1"/>
      <c r="AH492" s="1"/>
      <c r="AI492" s="1"/>
      <c r="AJ492" s="1"/>
      <c r="AK492" s="1"/>
      <c r="AL492" s="1"/>
      <c r="AM492" s="1"/>
      <c r="AN492" s="1"/>
      <c r="AO492" s="71"/>
      <c r="AP492" s="71" t="s">
        <v>9</v>
      </c>
      <c r="AQ492" s="71"/>
      <c r="AS492" s="4" t="str">
        <f>IFERROR(VLOOKUP(Table3[[#This Row],[Station '#]], $AV$3:$AW$141,2,FALSE),"")</f>
        <v/>
      </c>
    </row>
    <row r="493" spans="1:45" x14ac:dyDescent="0.3">
      <c r="A493" s="70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 t="s">
        <v>7</v>
      </c>
      <c r="T493" s="1" t="s">
        <v>9</v>
      </c>
      <c r="U493" s="1" t="s">
        <v>7</v>
      </c>
      <c r="V493" s="1" t="s">
        <v>9</v>
      </c>
      <c r="W493" s="1"/>
      <c r="X493" s="1"/>
      <c r="Y493" s="1"/>
      <c r="Z493" s="1"/>
      <c r="AA493" s="1"/>
      <c r="AB493" s="1"/>
      <c r="AC493" s="1"/>
      <c r="AD493" s="1"/>
      <c r="AE493" s="1" t="s">
        <v>9</v>
      </c>
      <c r="AF493" s="1" t="s">
        <v>9</v>
      </c>
      <c r="AG493" s="1"/>
      <c r="AH493" s="1"/>
      <c r="AI493" s="1"/>
      <c r="AJ493" s="1"/>
      <c r="AK493" s="1"/>
      <c r="AL493" s="1"/>
      <c r="AM493" s="1"/>
      <c r="AN493" s="1"/>
      <c r="AO493" s="71"/>
      <c r="AP493" s="71" t="s">
        <v>9</v>
      </c>
      <c r="AQ493" s="71"/>
      <c r="AS493" s="4" t="str">
        <f>IFERROR(VLOOKUP(Table3[[#This Row],[Station '#]], $AV$3:$AW$141,2,FALSE),"")</f>
        <v/>
      </c>
    </row>
    <row r="494" spans="1:45" x14ac:dyDescent="0.3">
      <c r="A494" s="70" t="s">
        <v>327</v>
      </c>
      <c r="B494" s="2" t="s">
        <v>16</v>
      </c>
      <c r="C494" s="1">
        <v>467</v>
      </c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>
        <v>8800</v>
      </c>
      <c r="Q494" s="2">
        <v>9000</v>
      </c>
      <c r="R494" s="1">
        <v>7700</v>
      </c>
      <c r="S494" s="1">
        <v>7400</v>
      </c>
      <c r="T494" s="1">
        <v>9400</v>
      </c>
      <c r="U494" s="1" t="s">
        <v>22</v>
      </c>
      <c r="V494" s="1">
        <v>9200</v>
      </c>
      <c r="W494" s="1">
        <v>9700</v>
      </c>
      <c r="X494" s="1">
        <v>11000</v>
      </c>
      <c r="Y494" s="1">
        <v>12000</v>
      </c>
      <c r="Z494" s="1">
        <v>9500</v>
      </c>
      <c r="AA494" s="1">
        <v>10000</v>
      </c>
      <c r="AB494" s="1">
        <v>9300</v>
      </c>
      <c r="AC494" s="1">
        <v>7800</v>
      </c>
      <c r="AD494" s="1"/>
      <c r="AE494" s="1" t="s">
        <v>9</v>
      </c>
      <c r="AF494" s="1" t="s">
        <v>9</v>
      </c>
      <c r="AG494" s="1">
        <v>7300</v>
      </c>
      <c r="AH494" s="1"/>
      <c r="AI494" s="1">
        <v>8900</v>
      </c>
      <c r="AJ494" s="1"/>
      <c r="AK494" s="1">
        <v>9400</v>
      </c>
      <c r="AL494" s="1"/>
      <c r="AM494" s="1"/>
      <c r="AN494" s="1"/>
      <c r="AO494" s="71">
        <v>9700</v>
      </c>
      <c r="AP494" s="71" t="s">
        <v>9</v>
      </c>
      <c r="AQ494" s="71"/>
      <c r="AS494" s="4" t="str">
        <f>IFERROR(VLOOKUP(Table3[[#This Row],[Station '#]], $AV$3:$AW$141,2,FALSE),"")</f>
        <v/>
      </c>
    </row>
    <row r="495" spans="1:45" x14ac:dyDescent="0.3">
      <c r="A495" s="70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 t="s">
        <v>9</v>
      </c>
      <c r="W495" s="1"/>
      <c r="X495" s="1"/>
      <c r="Y495" s="1"/>
      <c r="Z495" s="1"/>
      <c r="AA495" s="1"/>
      <c r="AB495" s="1"/>
      <c r="AC495" s="1"/>
      <c r="AD495" s="1"/>
      <c r="AE495" s="1" t="s">
        <v>9</v>
      </c>
      <c r="AF495" s="1" t="s">
        <v>9</v>
      </c>
      <c r="AG495" s="1"/>
      <c r="AH495" s="1"/>
      <c r="AI495" s="1"/>
      <c r="AJ495" s="1"/>
      <c r="AK495" s="1"/>
      <c r="AL495" s="1"/>
      <c r="AM495" s="1"/>
      <c r="AN495" s="1"/>
      <c r="AO495" s="71"/>
      <c r="AP495" s="71" t="s">
        <v>9</v>
      </c>
      <c r="AQ495" s="71"/>
      <c r="AS495" s="4" t="str">
        <f>IFERROR(VLOOKUP(Table3[[#This Row],[Station '#]], $AV$3:$AW$141,2,FALSE),"")</f>
        <v/>
      </c>
    </row>
    <row r="496" spans="1:45" x14ac:dyDescent="0.3">
      <c r="A496" s="70" t="s">
        <v>328</v>
      </c>
      <c r="B496" s="2" t="s">
        <v>329</v>
      </c>
      <c r="C496" s="1">
        <v>54</v>
      </c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>
        <v>21800</v>
      </c>
      <c r="V496" s="1">
        <v>23500</v>
      </c>
      <c r="W496" s="1">
        <v>27300</v>
      </c>
      <c r="X496" s="1">
        <v>29500</v>
      </c>
      <c r="Y496" s="1">
        <v>25100</v>
      </c>
      <c r="Z496" s="1">
        <v>27700</v>
      </c>
      <c r="AA496" s="1">
        <v>26500</v>
      </c>
      <c r="AB496" s="1">
        <v>21700</v>
      </c>
      <c r="AC496" s="1">
        <v>21700</v>
      </c>
      <c r="AD496" s="1">
        <v>20700</v>
      </c>
      <c r="AE496" s="1">
        <v>22200</v>
      </c>
      <c r="AF496" s="1">
        <v>21800</v>
      </c>
      <c r="AG496" s="1">
        <v>22800</v>
      </c>
      <c r="AH496" s="1">
        <v>24900</v>
      </c>
      <c r="AI496" s="1">
        <v>25000</v>
      </c>
      <c r="AJ496" s="1">
        <v>24400</v>
      </c>
      <c r="AK496" s="1">
        <v>23900</v>
      </c>
      <c r="AL496" s="1">
        <v>24200</v>
      </c>
      <c r="AM496" s="1">
        <v>29700</v>
      </c>
      <c r="AN496" s="1"/>
      <c r="AO496" s="71"/>
      <c r="AP496" s="71" t="s">
        <v>9</v>
      </c>
      <c r="AQ496" s="71"/>
      <c r="AS496" s="4" t="str">
        <f>IFERROR(VLOOKUP(Table3[[#This Row],[Station '#]], $AV$3:$AW$141,2,FALSE),"")</f>
        <v/>
      </c>
    </row>
    <row r="497" spans="1:45" x14ac:dyDescent="0.3">
      <c r="A497" s="70" t="s">
        <v>328</v>
      </c>
      <c r="B497" s="2" t="s">
        <v>330</v>
      </c>
      <c r="C497" s="1">
        <v>55</v>
      </c>
      <c r="D497" s="2"/>
      <c r="E497" s="2"/>
      <c r="F497" s="2"/>
      <c r="G497" s="2"/>
      <c r="H497" s="2"/>
      <c r="I497" s="2" t="s">
        <v>9</v>
      </c>
      <c r="J497" s="2" t="s">
        <v>9</v>
      </c>
      <c r="K497" s="2" t="s">
        <v>9</v>
      </c>
      <c r="L497" s="2"/>
      <c r="M497" s="2"/>
      <c r="N497" s="2"/>
      <c r="O497" s="2"/>
      <c r="P497" s="2"/>
      <c r="Q497" s="2"/>
      <c r="R497" s="1"/>
      <c r="S497" s="1" t="s">
        <v>7</v>
      </c>
      <c r="T497" s="1" t="s">
        <v>9</v>
      </c>
      <c r="U497" s="1">
        <v>21500</v>
      </c>
      <c r="V497" s="1">
        <v>23000</v>
      </c>
      <c r="W497" s="1">
        <v>26200</v>
      </c>
      <c r="X497" s="1">
        <v>23000</v>
      </c>
      <c r="Y497" s="1">
        <v>27900</v>
      </c>
      <c r="Z497" s="1">
        <v>27700</v>
      </c>
      <c r="AA497" s="1">
        <v>25800</v>
      </c>
      <c r="AB497" s="1"/>
      <c r="AC497" s="1">
        <v>26700</v>
      </c>
      <c r="AD497" s="1">
        <v>21300</v>
      </c>
      <c r="AE497" s="1">
        <v>22200</v>
      </c>
      <c r="AF497" s="1">
        <v>22600</v>
      </c>
      <c r="AG497" s="1">
        <v>23400</v>
      </c>
      <c r="AH497" s="1">
        <v>24800</v>
      </c>
      <c r="AI497" s="1">
        <v>25200</v>
      </c>
      <c r="AJ497" s="1">
        <v>25700</v>
      </c>
      <c r="AK497" s="1">
        <v>26100</v>
      </c>
      <c r="AL497" s="1">
        <v>26300</v>
      </c>
      <c r="AM497" s="1">
        <v>24700</v>
      </c>
      <c r="AN497" s="1">
        <v>26500</v>
      </c>
      <c r="AO497" s="71">
        <v>26800</v>
      </c>
      <c r="AP497" s="71">
        <v>27900</v>
      </c>
      <c r="AQ497" s="71"/>
      <c r="AS497" s="4">
        <f>IFERROR(VLOOKUP(Table3[[#This Row],[Station '#]], $AV$3:$AW$141,2,FALSE),"")</f>
        <v>27900</v>
      </c>
    </row>
    <row r="498" spans="1:45" x14ac:dyDescent="0.3">
      <c r="A498" s="70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 t="s">
        <v>9</v>
      </c>
      <c r="W498" s="1"/>
      <c r="X498" s="1"/>
      <c r="Y498" s="1"/>
      <c r="Z498" s="1"/>
      <c r="AA498" s="1"/>
      <c r="AB498" s="1"/>
      <c r="AC498" s="1"/>
      <c r="AD498" s="1"/>
      <c r="AE498" s="1" t="s">
        <v>9</v>
      </c>
      <c r="AF498" s="1" t="s">
        <v>9</v>
      </c>
      <c r="AG498" s="1"/>
      <c r="AH498" s="1"/>
      <c r="AI498" s="1"/>
      <c r="AJ498" s="1"/>
      <c r="AK498" s="1"/>
      <c r="AL498" s="1"/>
      <c r="AM498" s="1"/>
      <c r="AN498" s="1"/>
      <c r="AO498" s="71"/>
      <c r="AP498" s="71" t="s">
        <v>9</v>
      </c>
      <c r="AQ498" s="71"/>
      <c r="AS498" s="4" t="str">
        <f>IFERROR(VLOOKUP(Table3[[#This Row],[Station '#]], $AV$3:$AW$141,2,FALSE),"")</f>
        <v/>
      </c>
    </row>
    <row r="499" spans="1:45" ht="16.5" hidden="1" customHeight="1" x14ac:dyDescent="0.3">
      <c r="A499" s="70" t="s">
        <v>331</v>
      </c>
      <c r="B499" s="2" t="s">
        <v>332</v>
      </c>
      <c r="C499" s="1">
        <v>385</v>
      </c>
      <c r="D499" s="2">
        <v>3000</v>
      </c>
      <c r="E499" s="2">
        <v>3500</v>
      </c>
      <c r="F499" s="2">
        <v>4100</v>
      </c>
      <c r="G499" s="2">
        <v>5800</v>
      </c>
      <c r="H499" s="2">
        <v>2500</v>
      </c>
      <c r="I499" s="2">
        <v>2600</v>
      </c>
      <c r="J499" s="2">
        <v>2800</v>
      </c>
      <c r="K499" s="2">
        <v>3000</v>
      </c>
      <c r="L499" s="2">
        <v>2700</v>
      </c>
      <c r="M499" s="2">
        <v>2700</v>
      </c>
      <c r="N499" s="2"/>
      <c r="O499" s="2"/>
      <c r="P499" s="2">
        <v>3100</v>
      </c>
      <c r="Q499" s="2">
        <v>2800</v>
      </c>
      <c r="R499" s="1">
        <v>3500</v>
      </c>
      <c r="S499" s="1">
        <v>4300</v>
      </c>
      <c r="T499" s="1">
        <v>4100</v>
      </c>
      <c r="U499" s="1">
        <v>4300</v>
      </c>
      <c r="V499" s="1">
        <v>4100</v>
      </c>
      <c r="W499" s="1">
        <v>4200</v>
      </c>
      <c r="X499" s="1">
        <v>4400</v>
      </c>
      <c r="Y499" s="1">
        <v>4600</v>
      </c>
      <c r="Z499" s="1">
        <v>5400</v>
      </c>
      <c r="AA499" s="1">
        <v>3300</v>
      </c>
      <c r="AB499" s="1">
        <v>4600</v>
      </c>
      <c r="AC499" s="1">
        <v>4600</v>
      </c>
      <c r="AD499" s="1"/>
      <c r="AE499" s="1" t="s">
        <v>9</v>
      </c>
      <c r="AF499" s="1" t="s">
        <v>9</v>
      </c>
      <c r="AG499" s="1"/>
      <c r="AH499" s="1"/>
      <c r="AI499" s="1"/>
      <c r="AJ499" s="1"/>
      <c r="AK499" s="1"/>
      <c r="AL499" s="1"/>
      <c r="AM499" s="1"/>
      <c r="AN499" s="1"/>
      <c r="AO499" s="71"/>
      <c r="AP499" s="71" t="s">
        <v>9</v>
      </c>
      <c r="AQ499" s="71"/>
      <c r="AS499" s="4" t="str">
        <f>IFERROR(VLOOKUP(Table3[[#This Row],[Station '#]], $AV$3:$AW$141,2,FALSE),"")</f>
        <v/>
      </c>
    </row>
    <row r="500" spans="1:45" ht="16.5" hidden="1" customHeight="1" x14ac:dyDescent="0.3">
      <c r="A500" s="70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 t="s">
        <v>7</v>
      </c>
      <c r="T500" s="1" t="s">
        <v>9</v>
      </c>
      <c r="U500" s="1" t="s">
        <v>7</v>
      </c>
      <c r="V500" s="1" t="s">
        <v>9</v>
      </c>
      <c r="W500" s="1"/>
      <c r="X500" s="1"/>
      <c r="Y500" s="1"/>
      <c r="Z500" s="1"/>
      <c r="AA500" s="1"/>
      <c r="AB500" s="1"/>
      <c r="AC500" s="1"/>
      <c r="AD500" s="1"/>
      <c r="AE500" s="1" t="s">
        <v>9</v>
      </c>
      <c r="AF500" s="1" t="s">
        <v>9</v>
      </c>
      <c r="AG500" s="1"/>
      <c r="AH500" s="1"/>
      <c r="AI500" s="1"/>
      <c r="AJ500" s="1"/>
      <c r="AK500" s="1"/>
      <c r="AL500" s="1"/>
      <c r="AM500" s="1"/>
      <c r="AN500" s="1"/>
      <c r="AO500" s="71"/>
      <c r="AP500" s="71" t="s">
        <v>9</v>
      </c>
      <c r="AQ500" s="71"/>
      <c r="AS500" s="4" t="str">
        <f>IFERROR(VLOOKUP(Table3[[#This Row],[Station '#]], $AV$3:$AW$141,2,FALSE),"")</f>
        <v/>
      </c>
    </row>
    <row r="501" spans="1:45" ht="16.5" customHeight="1" x14ac:dyDescent="0.3">
      <c r="A501" s="70" t="s">
        <v>333</v>
      </c>
      <c r="B501" s="2" t="s">
        <v>334</v>
      </c>
      <c r="C501" s="1">
        <v>478</v>
      </c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100</v>
      </c>
      <c r="Q501" s="2">
        <v>100</v>
      </c>
      <c r="R501" s="1">
        <v>100</v>
      </c>
      <c r="S501" s="1">
        <v>100</v>
      </c>
      <c r="T501" s="1">
        <v>400</v>
      </c>
      <c r="U501" s="1">
        <v>500</v>
      </c>
      <c r="V501" s="1">
        <v>600</v>
      </c>
      <c r="W501" s="1">
        <v>700</v>
      </c>
      <c r="X501" s="1"/>
      <c r="Y501" s="1">
        <v>1700</v>
      </c>
      <c r="Z501" s="1">
        <v>1600</v>
      </c>
      <c r="AA501" s="1">
        <v>1200</v>
      </c>
      <c r="AB501" s="1">
        <v>1000</v>
      </c>
      <c r="AC501" s="1">
        <v>1200</v>
      </c>
      <c r="AD501" s="1"/>
      <c r="AE501" s="1" t="s">
        <v>9</v>
      </c>
      <c r="AF501" s="1" t="s">
        <v>9</v>
      </c>
      <c r="AG501" s="1"/>
      <c r="AH501" s="1"/>
      <c r="AI501" s="1"/>
      <c r="AJ501" s="1"/>
      <c r="AK501" s="1"/>
      <c r="AL501" s="1"/>
      <c r="AM501" s="1"/>
      <c r="AN501" s="1"/>
      <c r="AO501" s="71"/>
      <c r="AP501" s="71">
        <v>2800</v>
      </c>
      <c r="AQ501" s="71"/>
      <c r="AS501" s="4">
        <f>IFERROR(VLOOKUP(Table3[[#This Row],[Station '#]], $AV$3:$AW$141,2,FALSE),"")</f>
        <v>2800</v>
      </c>
    </row>
    <row r="502" spans="1:45" ht="16.5" customHeight="1" x14ac:dyDescent="0.3">
      <c r="A502" s="70"/>
      <c r="B502" s="2"/>
      <c r="C502" s="1"/>
      <c r="D502" s="2"/>
      <c r="E502" s="2"/>
      <c r="F502" s="2"/>
      <c r="G502" s="2"/>
      <c r="H502" s="2"/>
      <c r="I502" s="2" t="s">
        <v>9</v>
      </c>
      <c r="J502" s="2" t="s">
        <v>9</v>
      </c>
      <c r="K502" s="2" t="s">
        <v>9</v>
      </c>
      <c r="L502" s="2"/>
      <c r="M502" s="2"/>
      <c r="N502" s="2"/>
      <c r="O502" s="2"/>
      <c r="P502" s="2"/>
      <c r="Q502" s="2"/>
      <c r="R502" s="1"/>
      <c r="S502" s="1" t="s">
        <v>7</v>
      </c>
      <c r="T502" s="1" t="s">
        <v>9</v>
      </c>
      <c r="U502" s="1" t="s">
        <v>7</v>
      </c>
      <c r="V502" s="1" t="s">
        <v>9</v>
      </c>
      <c r="W502" s="1"/>
      <c r="X502" s="1"/>
      <c r="Y502" s="1"/>
      <c r="Z502" s="1"/>
      <c r="AA502" s="1"/>
      <c r="AB502" s="1"/>
      <c r="AC502" s="1"/>
      <c r="AD502" s="1"/>
      <c r="AE502" s="1" t="s">
        <v>9</v>
      </c>
      <c r="AF502" s="1" t="s">
        <v>9</v>
      </c>
      <c r="AG502" s="1"/>
      <c r="AH502" s="1"/>
      <c r="AI502" s="1"/>
      <c r="AJ502" s="1"/>
      <c r="AK502" s="1"/>
      <c r="AL502" s="1"/>
      <c r="AM502" s="1"/>
      <c r="AN502" s="1"/>
      <c r="AO502" s="71"/>
      <c r="AP502" s="71" t="s">
        <v>9</v>
      </c>
      <c r="AQ502" s="71"/>
      <c r="AS502" s="4" t="str">
        <f>IFERROR(VLOOKUP(Table3[[#This Row],[Station '#]], $AV$3:$AW$141,2,FALSE),"")</f>
        <v/>
      </c>
    </row>
    <row r="503" spans="1:45" ht="16.5" hidden="1" customHeight="1" x14ac:dyDescent="0.3">
      <c r="A503" s="70" t="s">
        <v>335</v>
      </c>
      <c r="B503" s="2" t="s">
        <v>336</v>
      </c>
      <c r="C503" s="1">
        <v>605</v>
      </c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>
        <v>4600</v>
      </c>
      <c r="T503" s="1">
        <v>4700</v>
      </c>
      <c r="U503" s="1">
        <v>4700</v>
      </c>
      <c r="V503" s="1">
        <v>4900</v>
      </c>
      <c r="W503" s="1">
        <v>5500</v>
      </c>
      <c r="X503" s="1">
        <v>5600</v>
      </c>
      <c r="Y503" s="1">
        <v>5600</v>
      </c>
      <c r="Z503" s="1">
        <v>6800</v>
      </c>
      <c r="AA503" s="1">
        <v>5500</v>
      </c>
      <c r="AB503" s="1">
        <v>4900</v>
      </c>
      <c r="AC503" s="1"/>
      <c r="AD503" s="1"/>
      <c r="AE503" s="1" t="s">
        <v>9</v>
      </c>
      <c r="AF503" s="1" t="s">
        <v>9</v>
      </c>
      <c r="AG503" s="1"/>
      <c r="AH503" s="1"/>
      <c r="AI503" s="1"/>
      <c r="AJ503" s="1"/>
      <c r="AK503" s="1"/>
      <c r="AL503" s="1"/>
      <c r="AM503" s="1"/>
      <c r="AN503" s="1"/>
      <c r="AO503" s="71"/>
      <c r="AP503" s="71" t="s">
        <v>9</v>
      </c>
      <c r="AQ503" s="71"/>
      <c r="AS503" s="4" t="str">
        <f>IFERROR(VLOOKUP(Table3[[#This Row],[Station '#]], $AV$3:$AW$141,2,FALSE),"")</f>
        <v/>
      </c>
    </row>
    <row r="504" spans="1:45" ht="16.5" hidden="1" customHeight="1" x14ac:dyDescent="0.3">
      <c r="A504" s="70" t="s">
        <v>335</v>
      </c>
      <c r="B504" s="2" t="s">
        <v>244</v>
      </c>
      <c r="C504" s="1">
        <v>606</v>
      </c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>
        <v>7800</v>
      </c>
      <c r="T504" s="1">
        <v>8300</v>
      </c>
      <c r="U504" s="1">
        <v>8900</v>
      </c>
      <c r="V504" s="1">
        <v>9400</v>
      </c>
      <c r="W504" s="1">
        <v>9100</v>
      </c>
      <c r="X504" s="1">
        <v>8100</v>
      </c>
      <c r="Y504" s="1" t="s">
        <v>8</v>
      </c>
      <c r="Z504" s="1">
        <v>10100</v>
      </c>
      <c r="AA504" s="1">
        <v>9000</v>
      </c>
      <c r="AB504" s="1">
        <v>8100</v>
      </c>
      <c r="AC504" s="1"/>
      <c r="AD504" s="1"/>
      <c r="AE504" s="1" t="s">
        <v>9</v>
      </c>
      <c r="AF504" s="1" t="s">
        <v>9</v>
      </c>
      <c r="AG504" s="1"/>
      <c r="AH504" s="1"/>
      <c r="AI504" s="1"/>
      <c r="AJ504" s="1"/>
      <c r="AK504" s="1"/>
      <c r="AL504" s="1"/>
      <c r="AM504" s="1"/>
      <c r="AN504" s="1"/>
      <c r="AO504" s="71"/>
      <c r="AP504" s="71" t="s">
        <v>9</v>
      </c>
      <c r="AQ504" s="71"/>
      <c r="AS504" s="4" t="str">
        <f>IFERROR(VLOOKUP(Table3[[#This Row],[Station '#]], $AV$3:$AW$141,2,FALSE),"")</f>
        <v/>
      </c>
    </row>
    <row r="505" spans="1:45" ht="16.5" hidden="1" customHeight="1" x14ac:dyDescent="0.3">
      <c r="A505" s="70" t="s">
        <v>335</v>
      </c>
      <c r="B505" s="2" t="s">
        <v>145</v>
      </c>
      <c r="C505" s="1">
        <v>607</v>
      </c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>
        <v>1100</v>
      </c>
      <c r="T505" s="1">
        <v>800</v>
      </c>
      <c r="U505" s="1">
        <v>1000</v>
      </c>
      <c r="V505" s="1">
        <v>900</v>
      </c>
      <c r="W505" s="1">
        <v>1000</v>
      </c>
      <c r="X505" s="1">
        <v>1500</v>
      </c>
      <c r="Y505" s="1">
        <v>2600</v>
      </c>
      <c r="Z505" s="1">
        <v>6600</v>
      </c>
      <c r="AA505" s="1">
        <v>6000</v>
      </c>
      <c r="AB505" s="1">
        <v>5400</v>
      </c>
      <c r="AC505" s="1"/>
      <c r="AD505" s="1"/>
      <c r="AE505" s="1" t="s">
        <v>9</v>
      </c>
      <c r="AF505" s="1" t="s">
        <v>9</v>
      </c>
      <c r="AG505" s="1"/>
      <c r="AH505" s="1"/>
      <c r="AI505" s="1"/>
      <c r="AJ505" s="1"/>
      <c r="AK505" s="1"/>
      <c r="AL505" s="1"/>
      <c r="AM505" s="1"/>
      <c r="AN505" s="1"/>
      <c r="AO505" s="71"/>
      <c r="AP505" s="71" t="s">
        <v>9</v>
      </c>
      <c r="AQ505" s="71"/>
      <c r="AS505" s="4" t="str">
        <f>IFERROR(VLOOKUP(Table3[[#This Row],[Station '#]], $AV$3:$AW$141,2,FALSE),"")</f>
        <v/>
      </c>
    </row>
    <row r="506" spans="1:45" hidden="1" x14ac:dyDescent="0.3">
      <c r="A506" s="70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 t="s">
        <v>9</v>
      </c>
      <c r="AF506" s="1" t="s">
        <v>9</v>
      </c>
      <c r="AG506" s="1"/>
      <c r="AH506" s="1"/>
      <c r="AI506" s="1"/>
      <c r="AJ506" s="1"/>
      <c r="AK506" s="1"/>
      <c r="AL506" s="1"/>
      <c r="AM506" s="1"/>
      <c r="AN506" s="1"/>
      <c r="AO506" s="71"/>
      <c r="AP506" s="71" t="s">
        <v>9</v>
      </c>
      <c r="AQ506" s="71"/>
      <c r="AS506" s="4" t="str">
        <f>IFERROR(VLOOKUP(Table3[[#This Row],[Station '#]], $AV$3:$AW$141,2,FALSE),"")</f>
        <v/>
      </c>
    </row>
    <row r="507" spans="1:45" hidden="1" x14ac:dyDescent="0.3">
      <c r="A507" s="70" t="s">
        <v>437</v>
      </c>
      <c r="B507" s="2" t="s">
        <v>16</v>
      </c>
      <c r="C507" s="1">
        <v>386</v>
      </c>
      <c r="D507" s="2">
        <v>5000</v>
      </c>
      <c r="E507" s="2">
        <v>7300</v>
      </c>
      <c r="F507" s="2">
        <v>8600</v>
      </c>
      <c r="G507" s="2">
        <v>14600</v>
      </c>
      <c r="H507" s="2">
        <v>15700</v>
      </c>
      <c r="I507" s="2">
        <v>15100</v>
      </c>
      <c r="J507" s="2">
        <v>17400</v>
      </c>
      <c r="K507" s="2">
        <v>17700</v>
      </c>
      <c r="L507" s="2">
        <v>22900</v>
      </c>
      <c r="M507" s="2">
        <v>17800</v>
      </c>
      <c r="N507" s="2">
        <v>19600</v>
      </c>
      <c r="O507" s="2">
        <v>24600</v>
      </c>
      <c r="P507" s="2">
        <v>26900</v>
      </c>
      <c r="Q507" s="2">
        <v>26700</v>
      </c>
      <c r="R507" s="1">
        <v>29800</v>
      </c>
      <c r="S507" s="1">
        <v>30300</v>
      </c>
      <c r="T507" s="1">
        <v>33800</v>
      </c>
      <c r="U507" s="1">
        <v>33100</v>
      </c>
      <c r="V507" s="1">
        <v>35400</v>
      </c>
      <c r="W507" s="1">
        <v>36900</v>
      </c>
      <c r="X507" s="1">
        <v>35200</v>
      </c>
      <c r="Y507" s="1">
        <v>33600</v>
      </c>
      <c r="Z507" s="1">
        <v>31800</v>
      </c>
      <c r="AA507" s="1">
        <v>29200</v>
      </c>
      <c r="AB507" s="1">
        <v>29400</v>
      </c>
      <c r="AC507" s="1">
        <v>28300</v>
      </c>
      <c r="AD507" s="1"/>
      <c r="AE507" s="1" t="s">
        <v>9</v>
      </c>
      <c r="AF507" s="1">
        <v>29300</v>
      </c>
      <c r="AG507" s="1"/>
      <c r="AH507" s="1"/>
      <c r="AI507" s="1"/>
      <c r="AJ507" s="1"/>
      <c r="AK507" s="1"/>
      <c r="AL507" s="1"/>
      <c r="AM507" s="1"/>
      <c r="AN507" s="1"/>
      <c r="AO507" s="71"/>
      <c r="AP507" s="71" t="s">
        <v>9</v>
      </c>
      <c r="AQ507" s="71"/>
      <c r="AS507" s="4" t="str">
        <f>IFERROR(VLOOKUP(Table3[[#This Row],[Station '#]], $AV$3:$AW$141,2,FALSE),"")</f>
        <v/>
      </c>
    </row>
    <row r="508" spans="1:45" x14ac:dyDescent="0.3">
      <c r="A508" s="70" t="s">
        <v>437</v>
      </c>
      <c r="B508" s="2" t="s">
        <v>94</v>
      </c>
      <c r="C508" s="1">
        <v>387</v>
      </c>
      <c r="D508" s="2"/>
      <c r="E508" s="2"/>
      <c r="F508" s="2"/>
      <c r="G508" s="2"/>
      <c r="H508" s="2"/>
      <c r="I508" s="2">
        <v>9600</v>
      </c>
      <c r="J508" s="2">
        <v>10200</v>
      </c>
      <c r="K508" s="2">
        <v>10100</v>
      </c>
      <c r="L508" s="2">
        <v>11500</v>
      </c>
      <c r="M508" s="2">
        <v>9300</v>
      </c>
      <c r="N508" s="2">
        <v>10800</v>
      </c>
      <c r="O508" s="2">
        <v>11700</v>
      </c>
      <c r="P508" s="2">
        <v>14000</v>
      </c>
      <c r="Q508" s="2">
        <v>14600</v>
      </c>
      <c r="R508" s="1">
        <v>16100</v>
      </c>
      <c r="S508" s="1">
        <v>17800</v>
      </c>
      <c r="T508" s="1">
        <v>19700</v>
      </c>
      <c r="U508" s="1">
        <v>20300</v>
      </c>
      <c r="V508" s="1">
        <v>23600</v>
      </c>
      <c r="W508" s="1">
        <v>25400</v>
      </c>
      <c r="X508" s="1">
        <v>26400</v>
      </c>
      <c r="Y508" s="1">
        <v>23600</v>
      </c>
      <c r="Z508" s="1">
        <v>25200</v>
      </c>
      <c r="AA508" s="1">
        <v>22900</v>
      </c>
      <c r="AB508" s="1">
        <v>21600</v>
      </c>
      <c r="AC508" s="1">
        <v>23400</v>
      </c>
      <c r="AD508" s="1"/>
      <c r="AE508" s="1" t="s">
        <v>9</v>
      </c>
      <c r="AF508" s="1">
        <v>26900</v>
      </c>
      <c r="AG508" s="1">
        <v>26700</v>
      </c>
      <c r="AH508" s="1"/>
      <c r="AI508" s="1">
        <v>30600</v>
      </c>
      <c r="AJ508" s="1"/>
      <c r="AK508" s="1">
        <v>32700</v>
      </c>
      <c r="AL508" s="1"/>
      <c r="AM508" s="1">
        <v>29600</v>
      </c>
      <c r="AN508" s="1"/>
      <c r="AO508" s="71">
        <v>32500</v>
      </c>
      <c r="AP508" s="71" t="s">
        <v>9</v>
      </c>
      <c r="AQ508" s="71"/>
      <c r="AS508" s="4" t="str">
        <f>IFERROR(VLOOKUP(Table3[[#This Row],[Station '#]], $AV$3:$AW$141,2,FALSE),"")</f>
        <v/>
      </c>
    </row>
    <row r="509" spans="1:45" x14ac:dyDescent="0.3">
      <c r="A509" s="70" t="s">
        <v>437</v>
      </c>
      <c r="B509" s="2" t="s">
        <v>237</v>
      </c>
      <c r="C509" s="1">
        <v>388</v>
      </c>
      <c r="D509" s="2">
        <v>3800</v>
      </c>
      <c r="E509" s="2">
        <v>4400</v>
      </c>
      <c r="F509" s="2">
        <v>6900</v>
      </c>
      <c r="G509" s="2">
        <v>6200</v>
      </c>
      <c r="H509" s="2">
        <v>6400</v>
      </c>
      <c r="I509" s="2">
        <v>7000</v>
      </c>
      <c r="J509" s="2">
        <v>6800</v>
      </c>
      <c r="K509" s="2">
        <v>6500</v>
      </c>
      <c r="L509" s="2">
        <v>8800</v>
      </c>
      <c r="M509" s="2">
        <v>7900</v>
      </c>
      <c r="N509" s="2">
        <v>9900</v>
      </c>
      <c r="O509" s="2">
        <v>9800</v>
      </c>
      <c r="P509" s="2">
        <v>10000</v>
      </c>
      <c r="Q509" s="2">
        <v>9800</v>
      </c>
      <c r="R509" s="1">
        <v>11900</v>
      </c>
      <c r="S509" s="1">
        <v>11100</v>
      </c>
      <c r="T509" s="1">
        <v>13000</v>
      </c>
      <c r="U509" s="1">
        <v>14600</v>
      </c>
      <c r="V509" s="1">
        <v>15200</v>
      </c>
      <c r="W509" s="1">
        <v>19900</v>
      </c>
      <c r="X509" s="1">
        <v>19800</v>
      </c>
      <c r="Y509" s="1">
        <v>19200</v>
      </c>
      <c r="Z509" s="1">
        <v>20100</v>
      </c>
      <c r="AA509" s="1">
        <v>16200</v>
      </c>
      <c r="AB509" s="1">
        <v>17800</v>
      </c>
      <c r="AC509" s="1">
        <v>17900</v>
      </c>
      <c r="AD509" s="1">
        <v>13500</v>
      </c>
      <c r="AE509" s="1" t="s">
        <v>9</v>
      </c>
      <c r="AF509" s="1">
        <v>15400</v>
      </c>
      <c r="AG509" s="1">
        <v>17000</v>
      </c>
      <c r="AH509" s="1">
        <v>18200</v>
      </c>
      <c r="AI509" s="1">
        <v>20200</v>
      </c>
      <c r="AJ509" s="1">
        <v>20500</v>
      </c>
      <c r="AK509" s="1">
        <v>21900</v>
      </c>
      <c r="AL509" s="1">
        <v>23300</v>
      </c>
      <c r="AM509" s="1">
        <v>19400</v>
      </c>
      <c r="AN509" s="1"/>
      <c r="AO509" s="71">
        <v>23500</v>
      </c>
      <c r="AP509" s="71" t="s">
        <v>9</v>
      </c>
      <c r="AQ509" s="71"/>
      <c r="AS509" s="4" t="str">
        <f>IFERROR(VLOOKUP(Table3[[#This Row],[Station '#]], $AV$3:$AW$141,2,FALSE),"")</f>
        <v/>
      </c>
    </row>
    <row r="510" spans="1:45" x14ac:dyDescent="0.3">
      <c r="A510" s="70" t="s">
        <v>437</v>
      </c>
      <c r="B510" s="2" t="s">
        <v>240</v>
      </c>
      <c r="C510" s="1">
        <v>18</v>
      </c>
      <c r="D510" s="2"/>
      <c r="E510" s="2"/>
      <c r="F510" s="2"/>
      <c r="G510" s="2"/>
      <c r="H510" s="2"/>
      <c r="I510" s="2" t="s">
        <v>9</v>
      </c>
      <c r="J510" s="2" t="s">
        <v>9</v>
      </c>
      <c r="K510" s="2" t="s">
        <v>9</v>
      </c>
      <c r="L510" s="2">
        <v>6800</v>
      </c>
      <c r="M510" s="2">
        <v>7800</v>
      </c>
      <c r="N510" s="2" t="s">
        <v>337</v>
      </c>
      <c r="O510" s="2">
        <v>8300</v>
      </c>
      <c r="P510" s="2">
        <v>8500</v>
      </c>
      <c r="Q510" s="2">
        <v>8300</v>
      </c>
      <c r="R510" s="1">
        <v>9100</v>
      </c>
      <c r="S510" s="1">
        <v>9900</v>
      </c>
      <c r="T510" s="1">
        <v>10400</v>
      </c>
      <c r="U510" s="1">
        <v>10000</v>
      </c>
      <c r="V510" s="1">
        <v>11000</v>
      </c>
      <c r="W510" s="1">
        <v>13900</v>
      </c>
      <c r="X510" s="1">
        <v>15500</v>
      </c>
      <c r="Y510" s="1">
        <v>15700</v>
      </c>
      <c r="Z510" s="1">
        <v>16000</v>
      </c>
      <c r="AA510" s="1">
        <v>14000</v>
      </c>
      <c r="AB510" s="1">
        <v>13400</v>
      </c>
      <c r="AC510" s="1">
        <v>13500</v>
      </c>
      <c r="AD510" s="1">
        <v>11800</v>
      </c>
      <c r="AE510" s="1">
        <v>11500</v>
      </c>
      <c r="AF510" s="1">
        <v>14000</v>
      </c>
      <c r="AG510" s="1">
        <v>15200</v>
      </c>
      <c r="AH510" s="1">
        <v>18000</v>
      </c>
      <c r="AI510" s="1">
        <v>17800</v>
      </c>
      <c r="AJ510" s="1">
        <v>18300</v>
      </c>
      <c r="AK510" s="1">
        <v>19300</v>
      </c>
      <c r="AL510" s="1">
        <v>19900</v>
      </c>
      <c r="AM510" s="1">
        <v>17600</v>
      </c>
      <c r="AN510" s="1">
        <v>20200</v>
      </c>
      <c r="AO510" s="71">
        <v>20700</v>
      </c>
      <c r="AP510" s="71">
        <v>20700</v>
      </c>
      <c r="AQ510" s="71"/>
      <c r="AS510" s="4">
        <f>IFERROR(VLOOKUP(Table3[[#This Row],[Station '#]], $AV$3:$AW$141,2,FALSE),"")</f>
        <v>20700</v>
      </c>
    </row>
    <row r="511" spans="1:45" x14ac:dyDescent="0.3">
      <c r="A511" s="70"/>
      <c r="B511" s="2"/>
      <c r="C511" s="1"/>
      <c r="D511" s="2"/>
      <c r="E511" s="2"/>
      <c r="F511" s="2"/>
      <c r="G511" s="2"/>
      <c r="H511" s="2"/>
      <c r="I511" s="2" t="s">
        <v>9</v>
      </c>
      <c r="J511" s="2" t="s">
        <v>9</v>
      </c>
      <c r="K511" s="2" t="s">
        <v>9</v>
      </c>
      <c r="L511" s="2"/>
      <c r="M511" s="2"/>
      <c r="N511" s="2"/>
      <c r="O511" s="2"/>
      <c r="P511" s="2"/>
      <c r="Q511" s="2"/>
      <c r="R511" s="1"/>
      <c r="S511" s="1" t="s">
        <v>7</v>
      </c>
      <c r="T511" s="1" t="s">
        <v>9</v>
      </c>
      <c r="U511" s="1" t="s">
        <v>7</v>
      </c>
      <c r="V511" s="1" t="s">
        <v>9</v>
      </c>
      <c r="W511" s="1"/>
      <c r="X511" s="1"/>
      <c r="Y511" s="1"/>
      <c r="Z511" s="1"/>
      <c r="AA511" s="1"/>
      <c r="AB511" s="1"/>
      <c r="AC511" s="1"/>
      <c r="AD511" s="1"/>
      <c r="AE511" s="1" t="s">
        <v>9</v>
      </c>
      <c r="AF511" s="1" t="s">
        <v>9</v>
      </c>
      <c r="AG511" s="1"/>
      <c r="AH511" s="1"/>
      <c r="AI511" s="1"/>
      <c r="AJ511" s="1"/>
      <c r="AK511" s="1"/>
      <c r="AL511" s="1"/>
      <c r="AM511" s="1"/>
      <c r="AN511" s="1"/>
      <c r="AO511" s="71"/>
      <c r="AP511" s="71" t="s">
        <v>9</v>
      </c>
      <c r="AQ511" s="71"/>
      <c r="AS511" s="4" t="str">
        <f>IFERROR(VLOOKUP(Table3[[#This Row],[Station '#]], $AV$3:$AW$141,2,FALSE),"")</f>
        <v/>
      </c>
    </row>
    <row r="512" spans="1:45" ht="15" customHeight="1" x14ac:dyDescent="0.3">
      <c r="A512" s="70" t="s">
        <v>338</v>
      </c>
      <c r="B512" s="2" t="s">
        <v>172</v>
      </c>
      <c r="C512" s="1">
        <v>389</v>
      </c>
      <c r="D512" s="2">
        <v>5700</v>
      </c>
      <c r="E512" s="2">
        <v>4700</v>
      </c>
      <c r="F512" s="2">
        <v>5500</v>
      </c>
      <c r="G512" s="2">
        <v>5600</v>
      </c>
      <c r="H512" s="2">
        <v>5700</v>
      </c>
      <c r="I512" s="2">
        <v>6100</v>
      </c>
      <c r="J512" s="2">
        <v>5900</v>
      </c>
      <c r="K512" s="2">
        <v>5800</v>
      </c>
      <c r="L512" s="2">
        <v>5900</v>
      </c>
      <c r="M512" s="2">
        <v>5800</v>
      </c>
      <c r="N512" s="2">
        <v>5900</v>
      </c>
      <c r="O512" s="2">
        <v>6000</v>
      </c>
      <c r="P512" s="2">
        <v>5800</v>
      </c>
      <c r="Q512" s="2">
        <v>6400</v>
      </c>
      <c r="R512" s="1">
        <v>5700</v>
      </c>
      <c r="S512" s="1">
        <v>5700</v>
      </c>
      <c r="T512" s="1">
        <v>5600</v>
      </c>
      <c r="U512" s="1">
        <v>6300</v>
      </c>
      <c r="V512" s="1">
        <v>6400</v>
      </c>
      <c r="W512" s="1">
        <v>6200</v>
      </c>
      <c r="X512" s="1">
        <v>6700</v>
      </c>
      <c r="Y512" s="1">
        <v>6500</v>
      </c>
      <c r="Z512" s="1">
        <v>6500</v>
      </c>
      <c r="AA512" s="1">
        <v>6100</v>
      </c>
      <c r="AB512" s="1">
        <v>6200</v>
      </c>
      <c r="AC512" s="1">
        <v>6400</v>
      </c>
      <c r="AD512" s="1">
        <v>6500</v>
      </c>
      <c r="AE512" s="1" t="s">
        <v>9</v>
      </c>
      <c r="AF512" s="1">
        <v>6600</v>
      </c>
      <c r="AG512" s="1"/>
      <c r="AH512" s="1">
        <v>7600</v>
      </c>
      <c r="AI512" s="1"/>
      <c r="AJ512" s="1">
        <v>7600</v>
      </c>
      <c r="AK512" s="1"/>
      <c r="AL512" s="1"/>
      <c r="AM512" s="1"/>
      <c r="AN512" s="1"/>
      <c r="AO512" s="71"/>
      <c r="AP512" s="71">
        <v>9600</v>
      </c>
      <c r="AQ512" s="71"/>
      <c r="AS512" s="4">
        <f>IFERROR(VLOOKUP(Table3[[#This Row],[Station '#]], $AV$3:$AW$141,2,FALSE),"")</f>
        <v>9600</v>
      </c>
    </row>
    <row r="513" spans="1:45" ht="16.5" customHeight="1" x14ac:dyDescent="0.3">
      <c r="A513" s="70"/>
      <c r="B513" s="2"/>
      <c r="C513" s="1"/>
      <c r="D513" s="2"/>
      <c r="E513" s="2"/>
      <c r="F513" s="2"/>
      <c r="G513" s="2"/>
      <c r="H513" s="2"/>
      <c r="I513" s="2" t="s">
        <v>9</v>
      </c>
      <c r="J513" s="2" t="s">
        <v>9</v>
      </c>
      <c r="K513" s="2" t="s">
        <v>9</v>
      </c>
      <c r="L513" s="2"/>
      <c r="M513" s="2"/>
      <c r="N513" s="2"/>
      <c r="O513" s="2"/>
      <c r="P513" s="2"/>
      <c r="Q513" s="2"/>
      <c r="R513" s="1"/>
      <c r="S513" s="1" t="s">
        <v>7</v>
      </c>
      <c r="T513" s="1" t="s">
        <v>9</v>
      </c>
      <c r="U513" s="1" t="s">
        <v>7</v>
      </c>
      <c r="V513" s="1" t="s">
        <v>9</v>
      </c>
      <c r="W513" s="1"/>
      <c r="X513" s="1"/>
      <c r="Y513" s="1"/>
      <c r="Z513" s="1"/>
      <c r="AA513" s="1"/>
      <c r="AB513" s="1"/>
      <c r="AC513" s="1"/>
      <c r="AD513" s="1"/>
      <c r="AE513" s="1" t="s">
        <v>9</v>
      </c>
      <c r="AF513" s="1" t="s">
        <v>9</v>
      </c>
      <c r="AG513" s="1"/>
      <c r="AH513" s="1"/>
      <c r="AI513" s="1"/>
      <c r="AJ513" s="1"/>
      <c r="AK513" s="1"/>
      <c r="AL513" s="1"/>
      <c r="AM513" s="1"/>
      <c r="AN513" s="1"/>
      <c r="AO513" s="71"/>
      <c r="AP513" s="71" t="s">
        <v>9</v>
      </c>
      <c r="AQ513" s="71"/>
      <c r="AS513" s="4" t="str">
        <f>IFERROR(VLOOKUP(Table3[[#This Row],[Station '#]], $AV$3:$AW$141,2,FALSE),"")</f>
        <v/>
      </c>
    </row>
    <row r="514" spans="1:45" ht="12" hidden="1" customHeight="1" x14ac:dyDescent="0.3">
      <c r="A514" s="70" t="s">
        <v>339</v>
      </c>
      <c r="B514" s="2" t="s">
        <v>340</v>
      </c>
      <c r="C514" s="1">
        <v>390</v>
      </c>
      <c r="D514" s="2"/>
      <c r="E514" s="2"/>
      <c r="F514" s="2"/>
      <c r="G514" s="2"/>
      <c r="H514" s="2"/>
      <c r="I514" s="2">
        <v>6900</v>
      </c>
      <c r="J514" s="2">
        <v>7000</v>
      </c>
      <c r="K514" s="2">
        <v>7900</v>
      </c>
      <c r="L514" s="2">
        <v>9800</v>
      </c>
      <c r="M514" s="2">
        <v>8500</v>
      </c>
      <c r="N514" s="2">
        <v>9700</v>
      </c>
      <c r="O514" s="2">
        <v>10100</v>
      </c>
      <c r="P514" s="2">
        <v>9800</v>
      </c>
      <c r="Q514" s="2">
        <v>9900</v>
      </c>
      <c r="R514" s="1">
        <v>9800</v>
      </c>
      <c r="S514" s="1">
        <v>9700</v>
      </c>
      <c r="T514" s="1">
        <v>9600</v>
      </c>
      <c r="U514" s="1">
        <v>9800</v>
      </c>
      <c r="V514" s="1">
        <v>10200</v>
      </c>
      <c r="W514" s="1">
        <v>11600</v>
      </c>
      <c r="X514" s="1">
        <v>11400</v>
      </c>
      <c r="Y514" s="1">
        <v>10100</v>
      </c>
      <c r="Z514" s="1">
        <v>9500</v>
      </c>
      <c r="AA514" s="1">
        <v>9100</v>
      </c>
      <c r="AB514" s="1">
        <v>9500</v>
      </c>
      <c r="AC514" s="1">
        <v>10900</v>
      </c>
      <c r="AD514" s="1"/>
      <c r="AE514" s="1" t="s">
        <v>9</v>
      </c>
      <c r="AF514" s="1" t="s">
        <v>9</v>
      </c>
      <c r="AG514" s="1"/>
      <c r="AH514" s="1"/>
      <c r="AI514" s="1"/>
      <c r="AJ514" s="1"/>
      <c r="AK514" s="1"/>
      <c r="AL514" s="1"/>
      <c r="AM514" s="1"/>
      <c r="AN514" s="1"/>
      <c r="AO514" s="71"/>
      <c r="AP514" s="71" t="s">
        <v>9</v>
      </c>
      <c r="AQ514" s="71"/>
      <c r="AS514" s="4" t="str">
        <f>IFERROR(VLOOKUP(Table3[[#This Row],[Station '#]], $AV$3:$AW$141,2,FALSE),"")</f>
        <v/>
      </c>
    </row>
    <row r="515" spans="1:45" ht="16.5" hidden="1" customHeight="1" x14ac:dyDescent="0.3">
      <c r="A515" s="70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 t="s">
        <v>9</v>
      </c>
      <c r="AF515" s="1" t="s">
        <v>9</v>
      </c>
      <c r="AG515" s="1"/>
      <c r="AH515" s="1"/>
      <c r="AI515" s="1"/>
      <c r="AJ515" s="1"/>
      <c r="AK515" s="1"/>
      <c r="AL515" s="1"/>
      <c r="AM515" s="1"/>
      <c r="AN515" s="1"/>
      <c r="AO515" s="71"/>
      <c r="AP515" s="71" t="s">
        <v>9</v>
      </c>
      <c r="AQ515" s="71"/>
      <c r="AS515" s="4" t="str">
        <f>IFERROR(VLOOKUP(Table3[[#This Row],[Station '#]], $AV$3:$AW$141,2,FALSE),"")</f>
        <v/>
      </c>
    </row>
    <row r="516" spans="1:45" ht="16.5" hidden="1" customHeight="1" x14ac:dyDescent="0.3">
      <c r="A516" s="70" t="s">
        <v>341</v>
      </c>
      <c r="B516" s="2" t="s">
        <v>145</v>
      </c>
      <c r="C516" s="1">
        <v>623</v>
      </c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>
        <v>7400</v>
      </c>
      <c r="T516" s="1">
        <v>8100</v>
      </c>
      <c r="U516" s="1">
        <v>8100</v>
      </c>
      <c r="V516" s="1">
        <v>8200</v>
      </c>
      <c r="W516" s="1">
        <v>10400</v>
      </c>
      <c r="X516" s="1">
        <v>8100</v>
      </c>
      <c r="Y516" s="1">
        <v>7800</v>
      </c>
      <c r="Z516" s="1">
        <v>7400</v>
      </c>
      <c r="AA516" s="1">
        <v>6700</v>
      </c>
      <c r="AB516" s="1">
        <v>7200</v>
      </c>
      <c r="AC516" s="1"/>
      <c r="AD516" s="1"/>
      <c r="AE516" s="1" t="s">
        <v>9</v>
      </c>
      <c r="AF516" s="1" t="s">
        <v>9</v>
      </c>
      <c r="AG516" s="1"/>
      <c r="AH516" s="1"/>
      <c r="AI516" s="1"/>
      <c r="AJ516" s="1"/>
      <c r="AK516" s="1"/>
      <c r="AL516" s="1"/>
      <c r="AM516" s="1"/>
      <c r="AN516" s="1"/>
      <c r="AO516" s="71"/>
      <c r="AP516" s="71" t="s">
        <v>9</v>
      </c>
      <c r="AQ516" s="71"/>
      <c r="AS516" s="4" t="str">
        <f>IFERROR(VLOOKUP(Table3[[#This Row],[Station '#]], $AV$3:$AW$141,2,FALSE),"")</f>
        <v/>
      </c>
    </row>
    <row r="517" spans="1:45" ht="16.5" hidden="1" customHeight="1" x14ac:dyDescent="0.3">
      <c r="A517" s="70" t="s">
        <v>341</v>
      </c>
      <c r="B517" s="2" t="s">
        <v>240</v>
      </c>
      <c r="C517" s="1">
        <v>622</v>
      </c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>
        <v>4600</v>
      </c>
      <c r="W517" s="1">
        <v>7000</v>
      </c>
      <c r="X517" s="1">
        <v>5100</v>
      </c>
      <c r="Y517" s="1">
        <v>4700</v>
      </c>
      <c r="Z517" s="1">
        <v>4900</v>
      </c>
      <c r="AA517" s="1">
        <v>5200</v>
      </c>
      <c r="AB517" s="1">
        <v>4800</v>
      </c>
      <c r="AC517" s="1"/>
      <c r="AD517" s="1"/>
      <c r="AE517" s="1" t="s">
        <v>9</v>
      </c>
      <c r="AF517" s="1" t="s">
        <v>9</v>
      </c>
      <c r="AG517" s="1"/>
      <c r="AH517" s="1"/>
      <c r="AI517" s="1"/>
      <c r="AJ517" s="1"/>
      <c r="AK517" s="1"/>
      <c r="AL517" s="1"/>
      <c r="AM517" s="1"/>
      <c r="AN517" s="1"/>
      <c r="AO517" s="71"/>
      <c r="AP517" s="71" t="s">
        <v>9</v>
      </c>
      <c r="AQ517" s="71"/>
      <c r="AS517" s="4" t="str">
        <f>IFERROR(VLOOKUP(Table3[[#This Row],[Station '#]], $AV$3:$AW$141,2,FALSE),"")</f>
        <v/>
      </c>
    </row>
    <row r="518" spans="1:45" ht="16.5" hidden="1" customHeight="1" x14ac:dyDescent="0.3">
      <c r="A518" s="70"/>
      <c r="B518" s="2"/>
      <c r="C518" s="1"/>
      <c r="D518" s="2"/>
      <c r="E518" s="2"/>
      <c r="F518" s="2"/>
      <c r="G518" s="2"/>
      <c r="H518" s="2"/>
      <c r="I518" s="2" t="s">
        <v>9</v>
      </c>
      <c r="J518" s="2" t="s">
        <v>9</v>
      </c>
      <c r="K518" s="2" t="s">
        <v>9</v>
      </c>
      <c r="L518" s="2"/>
      <c r="M518" s="2"/>
      <c r="N518" s="2"/>
      <c r="O518" s="2"/>
      <c r="P518" s="2"/>
      <c r="Q518" s="2"/>
      <c r="R518" s="1"/>
      <c r="S518" s="1" t="s">
        <v>7</v>
      </c>
      <c r="T518" s="1" t="s">
        <v>9</v>
      </c>
      <c r="U518" s="1" t="s">
        <v>7</v>
      </c>
      <c r="V518" s="1" t="s">
        <v>9</v>
      </c>
      <c r="W518" s="1"/>
      <c r="X518" s="1"/>
      <c r="Y518" s="1"/>
      <c r="Z518" s="1"/>
      <c r="AA518" s="1"/>
      <c r="AB518" s="1"/>
      <c r="AC518" s="1"/>
      <c r="AD518" s="1"/>
      <c r="AE518" s="1" t="s">
        <v>9</v>
      </c>
      <c r="AF518" s="1" t="s">
        <v>9</v>
      </c>
      <c r="AG518" s="1"/>
      <c r="AH518" s="1"/>
      <c r="AI518" s="1"/>
      <c r="AJ518" s="1"/>
      <c r="AK518" s="1"/>
      <c r="AL518" s="1"/>
      <c r="AM518" s="1"/>
      <c r="AN518" s="1"/>
      <c r="AO518" s="71"/>
      <c r="AP518" s="71" t="s">
        <v>9</v>
      </c>
      <c r="AQ518" s="71"/>
      <c r="AS518" s="4" t="str">
        <f>IFERROR(VLOOKUP(Table3[[#This Row],[Station '#]], $AV$3:$AW$141,2,FALSE),"")</f>
        <v/>
      </c>
    </row>
    <row r="519" spans="1:45" ht="16.5" hidden="1" customHeight="1" x14ac:dyDescent="0.3">
      <c r="A519" s="70" t="s">
        <v>342</v>
      </c>
      <c r="B519" s="2" t="s">
        <v>221</v>
      </c>
      <c r="C519" s="1">
        <v>391</v>
      </c>
      <c r="D519" s="2">
        <v>4100</v>
      </c>
      <c r="E519" s="2">
        <v>4600</v>
      </c>
      <c r="F519" s="2">
        <v>6000</v>
      </c>
      <c r="G519" s="2">
        <v>6100</v>
      </c>
      <c r="H519" s="2">
        <v>7100</v>
      </c>
      <c r="I519" s="2">
        <v>5800</v>
      </c>
      <c r="J519" s="2">
        <v>5800</v>
      </c>
      <c r="K519" s="2">
        <v>6100</v>
      </c>
      <c r="L519" s="2">
        <v>6800</v>
      </c>
      <c r="M519" s="2">
        <v>6300</v>
      </c>
      <c r="N519" s="2">
        <v>6800</v>
      </c>
      <c r="O519" s="2">
        <v>6900</v>
      </c>
      <c r="P519" s="2">
        <v>7100</v>
      </c>
      <c r="Q519" s="2">
        <v>7200</v>
      </c>
      <c r="R519" s="1">
        <v>7200</v>
      </c>
      <c r="S519" s="1">
        <v>6600</v>
      </c>
      <c r="T519" s="1">
        <v>8600</v>
      </c>
      <c r="U519" s="1">
        <v>8500</v>
      </c>
      <c r="V519" s="1">
        <v>9500</v>
      </c>
      <c r="W519" s="1">
        <v>10100</v>
      </c>
      <c r="X519" s="1">
        <v>11100</v>
      </c>
      <c r="Y519" s="1">
        <v>12200</v>
      </c>
      <c r="Z519" s="1">
        <v>9900</v>
      </c>
      <c r="AA519" s="1">
        <v>7500</v>
      </c>
      <c r="AB519" s="1">
        <v>7700</v>
      </c>
      <c r="AC519" s="1"/>
      <c r="AD519" s="1"/>
      <c r="AE519" s="1" t="s">
        <v>9</v>
      </c>
      <c r="AF519" s="1" t="s">
        <v>9</v>
      </c>
      <c r="AG519" s="1"/>
      <c r="AH519" s="1"/>
      <c r="AI519" s="1"/>
      <c r="AJ519" s="1"/>
      <c r="AK519" s="1"/>
      <c r="AL519" s="1"/>
      <c r="AM519" s="1"/>
      <c r="AN519" s="1"/>
      <c r="AO519" s="71"/>
      <c r="AP519" s="71" t="s">
        <v>9</v>
      </c>
      <c r="AQ519" s="71"/>
      <c r="AS519" s="4" t="str">
        <f>IFERROR(VLOOKUP(Table3[[#This Row],[Station '#]], $AV$3:$AW$141,2,FALSE),"")</f>
        <v/>
      </c>
    </row>
    <row r="520" spans="1:45" ht="16.5" hidden="1" customHeight="1" x14ac:dyDescent="0.3">
      <c r="A520" s="70" t="s">
        <v>342</v>
      </c>
      <c r="B520" s="2" t="s">
        <v>343</v>
      </c>
      <c r="C520" s="1">
        <v>392</v>
      </c>
      <c r="D520" s="2"/>
      <c r="E520" s="2">
        <v>4200</v>
      </c>
      <c r="F520" s="2">
        <v>4300</v>
      </c>
      <c r="G520" s="2"/>
      <c r="H520" s="2"/>
      <c r="I520" s="2">
        <v>3800</v>
      </c>
      <c r="J520" s="2">
        <v>3100</v>
      </c>
      <c r="K520" s="2">
        <v>3300</v>
      </c>
      <c r="L520" s="2">
        <v>3500</v>
      </c>
      <c r="M520" s="2">
        <v>3700</v>
      </c>
      <c r="N520" s="2">
        <v>3600</v>
      </c>
      <c r="O520" s="2">
        <v>3500</v>
      </c>
      <c r="P520" s="2">
        <v>3300</v>
      </c>
      <c r="Q520" s="2">
        <v>4000</v>
      </c>
      <c r="R520" s="1">
        <v>4100</v>
      </c>
      <c r="S520" s="1">
        <v>4300</v>
      </c>
      <c r="T520" s="1">
        <v>4500</v>
      </c>
      <c r="U520" s="1">
        <v>5300</v>
      </c>
      <c r="V520" s="1">
        <v>5800</v>
      </c>
      <c r="W520" s="1">
        <v>7200</v>
      </c>
      <c r="X520" s="1">
        <v>7900</v>
      </c>
      <c r="Y520" s="1">
        <v>9000</v>
      </c>
      <c r="Z520" s="1">
        <v>6900</v>
      </c>
      <c r="AA520" s="1">
        <v>5200</v>
      </c>
      <c r="AB520" s="1">
        <v>4600</v>
      </c>
      <c r="AC520" s="1"/>
      <c r="AD520" s="1"/>
      <c r="AE520" s="1" t="s">
        <v>9</v>
      </c>
      <c r="AF520" s="1" t="s">
        <v>9</v>
      </c>
      <c r="AG520" s="1"/>
      <c r="AH520" s="1"/>
      <c r="AI520" s="1"/>
      <c r="AJ520" s="1"/>
      <c r="AK520" s="1"/>
      <c r="AL520" s="1"/>
      <c r="AM520" s="1"/>
      <c r="AN520" s="1"/>
      <c r="AO520" s="71"/>
      <c r="AP520" s="71" t="s">
        <v>9</v>
      </c>
      <c r="AQ520" s="71"/>
      <c r="AS520" s="4" t="str">
        <f>IFERROR(VLOOKUP(Table3[[#This Row],[Station '#]], $AV$3:$AW$141,2,FALSE),"")</f>
        <v/>
      </c>
    </row>
    <row r="521" spans="1:45" hidden="1" x14ac:dyDescent="0.3">
      <c r="A521" s="70"/>
      <c r="B521" s="2"/>
      <c r="C521" s="1"/>
      <c r="D521" s="2"/>
      <c r="E521" s="2"/>
      <c r="F521" s="2"/>
      <c r="G521" s="2"/>
      <c r="H521" s="2"/>
      <c r="I521" s="2" t="s">
        <v>9</v>
      </c>
      <c r="J521" s="2" t="s">
        <v>9</v>
      </c>
      <c r="K521" s="2" t="s">
        <v>9</v>
      </c>
      <c r="L521" s="2"/>
      <c r="M521" s="2"/>
      <c r="N521" s="2"/>
      <c r="O521" s="2"/>
      <c r="P521" s="2"/>
      <c r="Q521" s="2"/>
      <c r="R521" s="1"/>
      <c r="S521" s="1" t="s">
        <v>7</v>
      </c>
      <c r="T521" s="1" t="s">
        <v>9</v>
      </c>
      <c r="U521" s="1" t="s">
        <v>7</v>
      </c>
      <c r="V521" s="1" t="s">
        <v>9</v>
      </c>
      <c r="W521" s="1"/>
      <c r="X521" s="1"/>
      <c r="Y521" s="1"/>
      <c r="Z521" s="1"/>
      <c r="AA521" s="1"/>
      <c r="AB521" s="1"/>
      <c r="AC521" s="1"/>
      <c r="AD521" s="1"/>
      <c r="AE521" s="1" t="s">
        <v>9</v>
      </c>
      <c r="AF521" s="1" t="s">
        <v>9</v>
      </c>
      <c r="AG521" s="1"/>
      <c r="AH521" s="1"/>
      <c r="AI521" s="1"/>
      <c r="AJ521" s="1"/>
      <c r="AK521" s="1"/>
      <c r="AL521" s="1"/>
      <c r="AM521" s="1"/>
      <c r="AN521" s="1"/>
      <c r="AO521" s="71"/>
      <c r="AP521" s="71" t="s">
        <v>9</v>
      </c>
      <c r="AQ521" s="71"/>
      <c r="AS521" s="4" t="str">
        <f>IFERROR(VLOOKUP(Table3[[#This Row],[Station '#]], $AV$3:$AW$141,2,FALSE),"")</f>
        <v/>
      </c>
    </row>
    <row r="522" spans="1:45" x14ac:dyDescent="0.3">
      <c r="A522" s="70" t="s">
        <v>344</v>
      </c>
      <c r="B522" s="2" t="s">
        <v>259</v>
      </c>
      <c r="C522" s="1">
        <v>398</v>
      </c>
      <c r="D522" s="2"/>
      <c r="E522" s="2"/>
      <c r="F522" s="2"/>
      <c r="G522" s="2"/>
      <c r="H522" s="2"/>
      <c r="I522" s="2">
        <v>2800</v>
      </c>
      <c r="J522" s="2">
        <v>3000</v>
      </c>
      <c r="K522" s="2">
        <v>3000</v>
      </c>
      <c r="L522" s="2">
        <v>2200</v>
      </c>
      <c r="M522" s="2">
        <v>2500</v>
      </c>
      <c r="N522" s="2">
        <v>2200</v>
      </c>
      <c r="O522" s="2">
        <v>2100</v>
      </c>
      <c r="P522" s="2">
        <v>2200</v>
      </c>
      <c r="Q522" s="2">
        <v>2400</v>
      </c>
      <c r="R522" s="1">
        <v>2400</v>
      </c>
      <c r="S522" s="1">
        <v>2400</v>
      </c>
      <c r="T522" s="1">
        <v>2300</v>
      </c>
      <c r="U522" s="1">
        <v>2500</v>
      </c>
      <c r="V522" s="1">
        <v>2600</v>
      </c>
      <c r="W522" s="1">
        <v>2600</v>
      </c>
      <c r="X522" s="1">
        <v>2900</v>
      </c>
      <c r="Y522" s="1">
        <v>3700</v>
      </c>
      <c r="Z522" s="1">
        <v>4300</v>
      </c>
      <c r="AA522" s="1">
        <v>4100</v>
      </c>
      <c r="AB522" s="1">
        <v>3000</v>
      </c>
      <c r="AC522" s="1">
        <v>3300</v>
      </c>
      <c r="AD522" s="1">
        <v>3700</v>
      </c>
      <c r="AE522" s="1" t="s">
        <v>9</v>
      </c>
      <c r="AF522" s="1">
        <v>3400</v>
      </c>
      <c r="AG522" s="1"/>
      <c r="AH522" s="1">
        <v>2600</v>
      </c>
      <c r="AI522" s="1"/>
      <c r="AJ522" s="1">
        <v>3900</v>
      </c>
      <c r="AK522" s="1"/>
      <c r="AL522" s="1">
        <v>4300</v>
      </c>
      <c r="AM522" s="1"/>
      <c r="AN522" s="1"/>
      <c r="AO522" s="71"/>
      <c r="AP522" s="71" t="s">
        <v>9</v>
      </c>
      <c r="AQ522" s="71"/>
      <c r="AS522" s="4" t="str">
        <f>IFERROR(VLOOKUP(Table3[[#This Row],[Station '#]], $AV$3:$AW$141,2,FALSE),"")</f>
        <v/>
      </c>
    </row>
    <row r="523" spans="1:45" x14ac:dyDescent="0.3">
      <c r="A523" s="70"/>
      <c r="B523" s="2"/>
      <c r="C523" s="1"/>
      <c r="D523" s="2"/>
      <c r="E523" s="2"/>
      <c r="F523" s="2"/>
      <c r="G523" s="2"/>
      <c r="H523" s="2"/>
      <c r="I523" s="2" t="s">
        <v>9</v>
      </c>
      <c r="J523" s="2" t="s">
        <v>9</v>
      </c>
      <c r="K523" s="2" t="s">
        <v>9</v>
      </c>
      <c r="L523" s="2"/>
      <c r="M523" s="2"/>
      <c r="N523" s="2"/>
      <c r="O523" s="2"/>
      <c r="P523" s="2"/>
      <c r="Q523" s="2"/>
      <c r="R523" s="1"/>
      <c r="S523" s="1" t="s">
        <v>7</v>
      </c>
      <c r="T523" s="1" t="s">
        <v>9</v>
      </c>
      <c r="U523" s="1" t="s">
        <v>7</v>
      </c>
      <c r="V523" s="1" t="s">
        <v>9</v>
      </c>
      <c r="W523" s="1"/>
      <c r="X523" s="1"/>
      <c r="Y523" s="1"/>
      <c r="Z523" s="1"/>
      <c r="AA523" s="1"/>
      <c r="AB523" s="1"/>
      <c r="AC523" s="1"/>
      <c r="AD523" s="1"/>
      <c r="AE523" s="1" t="s">
        <v>9</v>
      </c>
      <c r="AF523" s="1" t="s">
        <v>9</v>
      </c>
      <c r="AG523" s="1"/>
      <c r="AH523" s="1"/>
      <c r="AI523" s="1"/>
      <c r="AJ523" s="1"/>
      <c r="AK523" s="1"/>
      <c r="AL523" s="1"/>
      <c r="AM523" s="1"/>
      <c r="AN523" s="1"/>
      <c r="AO523" s="71"/>
      <c r="AP523" s="71" t="s">
        <v>9</v>
      </c>
      <c r="AQ523" s="71"/>
      <c r="AS523" s="4" t="str">
        <f>IFERROR(VLOOKUP(Table3[[#This Row],[Station '#]], $AV$3:$AW$141,2,FALSE),"")</f>
        <v/>
      </c>
    </row>
    <row r="524" spans="1:45" x14ac:dyDescent="0.3">
      <c r="A524" s="70" t="s">
        <v>345</v>
      </c>
      <c r="B524" s="2" t="s">
        <v>346</v>
      </c>
      <c r="C524" s="1">
        <v>27</v>
      </c>
      <c r="D524" s="2"/>
      <c r="E524" s="2"/>
      <c r="F524" s="2"/>
      <c r="G524" s="2"/>
      <c r="H524" s="2"/>
      <c r="I524" s="2">
        <v>4100</v>
      </c>
      <c r="J524" s="2">
        <v>3800</v>
      </c>
      <c r="K524" s="2">
        <v>3500</v>
      </c>
      <c r="L524" s="2">
        <v>3700</v>
      </c>
      <c r="M524" s="2">
        <v>3800</v>
      </c>
      <c r="N524" s="2">
        <v>4100</v>
      </c>
      <c r="O524" s="2">
        <v>4200</v>
      </c>
      <c r="P524" s="2">
        <v>4300</v>
      </c>
      <c r="Q524" s="2">
        <v>4400</v>
      </c>
      <c r="R524" s="1">
        <v>4600</v>
      </c>
      <c r="S524" s="1">
        <v>4400</v>
      </c>
      <c r="T524" s="1">
        <v>4500</v>
      </c>
      <c r="U524" s="1">
        <v>4800</v>
      </c>
      <c r="V524" s="1">
        <v>4700</v>
      </c>
      <c r="W524" s="1">
        <v>5700</v>
      </c>
      <c r="X524" s="1">
        <v>4100</v>
      </c>
      <c r="Y524" s="1">
        <v>4600</v>
      </c>
      <c r="Z524" s="1">
        <v>4500</v>
      </c>
      <c r="AA524" s="1">
        <v>4100</v>
      </c>
      <c r="AB524" s="1">
        <v>4200</v>
      </c>
      <c r="AC524" s="1">
        <v>4000</v>
      </c>
      <c r="AD524" s="1">
        <v>4000</v>
      </c>
      <c r="AE524" s="1">
        <v>4000</v>
      </c>
      <c r="AF524" s="1">
        <v>4000</v>
      </c>
      <c r="AG524" s="1">
        <v>4200</v>
      </c>
      <c r="AH524" s="1">
        <v>4400</v>
      </c>
      <c r="AI524" s="1">
        <v>4500</v>
      </c>
      <c r="AJ524" s="1">
        <v>4600</v>
      </c>
      <c r="AK524" s="1">
        <v>4600</v>
      </c>
      <c r="AL524" s="1">
        <v>4600</v>
      </c>
      <c r="AM524" s="1">
        <v>4500</v>
      </c>
      <c r="AN524" s="1">
        <v>4400</v>
      </c>
      <c r="AO524" s="71">
        <v>5000</v>
      </c>
      <c r="AP524" s="71">
        <v>5000</v>
      </c>
      <c r="AQ524" s="71"/>
      <c r="AS524" s="4">
        <f>IFERROR(VLOOKUP(Table3[[#This Row],[Station '#]], $AV$3:$AW$141,2,FALSE),"")</f>
        <v>5000</v>
      </c>
    </row>
    <row r="525" spans="1:45" ht="16.5" customHeight="1" x14ac:dyDescent="0.3">
      <c r="A525" s="70" t="s">
        <v>345</v>
      </c>
      <c r="B525" s="2" t="s">
        <v>29</v>
      </c>
      <c r="C525" s="1">
        <v>400</v>
      </c>
      <c r="D525" s="2">
        <v>5300</v>
      </c>
      <c r="E525" s="2">
        <v>5600</v>
      </c>
      <c r="F525" s="2">
        <v>7300</v>
      </c>
      <c r="G525" s="2">
        <v>7600</v>
      </c>
      <c r="H525" s="2">
        <v>7700</v>
      </c>
      <c r="I525" s="2">
        <v>8400</v>
      </c>
      <c r="J525" s="2">
        <v>7500</v>
      </c>
      <c r="K525" s="2">
        <v>7900</v>
      </c>
      <c r="L525" s="2">
        <v>9800</v>
      </c>
      <c r="M525" s="2">
        <v>8300</v>
      </c>
      <c r="N525" s="2">
        <v>8700</v>
      </c>
      <c r="O525" s="2">
        <v>8700</v>
      </c>
      <c r="P525" s="2">
        <v>9400</v>
      </c>
      <c r="Q525" s="2">
        <v>9500</v>
      </c>
      <c r="R525" s="1">
        <v>9100</v>
      </c>
      <c r="S525" s="1">
        <v>8600</v>
      </c>
      <c r="T525" s="1">
        <v>9000</v>
      </c>
      <c r="U525" s="1">
        <v>9400</v>
      </c>
      <c r="V525" s="1">
        <v>9400</v>
      </c>
      <c r="W525" s="1">
        <v>9900</v>
      </c>
      <c r="X525" s="1">
        <v>9800</v>
      </c>
      <c r="Y525" s="1">
        <v>9900</v>
      </c>
      <c r="Z525" s="1">
        <v>10200</v>
      </c>
      <c r="AA525" s="1">
        <v>9300</v>
      </c>
      <c r="AB525" s="1">
        <v>8800</v>
      </c>
      <c r="AC525" s="1"/>
      <c r="AD525" s="1"/>
      <c r="AE525" s="1" t="s">
        <v>9</v>
      </c>
      <c r="AF525" s="1" t="s">
        <v>9</v>
      </c>
      <c r="AG525" s="1"/>
      <c r="AH525" s="1"/>
      <c r="AI525" s="1"/>
      <c r="AJ525" s="1"/>
      <c r="AK525" s="1"/>
      <c r="AL525" s="1"/>
      <c r="AM525" s="1"/>
      <c r="AN525" s="1"/>
      <c r="AO525" s="71">
        <v>9400</v>
      </c>
      <c r="AP525" s="71">
        <v>9900</v>
      </c>
      <c r="AQ525" s="71"/>
      <c r="AS525" s="4">
        <f>IFERROR(VLOOKUP(Table3[[#This Row],[Station '#]], $AV$3:$AW$141,2,FALSE),"")</f>
        <v>9900</v>
      </c>
    </row>
    <row r="526" spans="1:45" x14ac:dyDescent="0.3">
      <c r="A526" s="70" t="s">
        <v>345</v>
      </c>
      <c r="B526" s="2" t="s">
        <v>347</v>
      </c>
      <c r="C526" s="1">
        <v>399</v>
      </c>
      <c r="D526" s="2">
        <v>5400</v>
      </c>
      <c r="E526" s="2">
        <v>5500</v>
      </c>
      <c r="F526" s="2">
        <v>6800</v>
      </c>
      <c r="G526" s="2">
        <v>6600</v>
      </c>
      <c r="H526" s="2">
        <v>6700</v>
      </c>
      <c r="I526" s="2">
        <v>6300</v>
      </c>
      <c r="J526" s="2">
        <v>6000</v>
      </c>
      <c r="K526" s="2">
        <v>6600</v>
      </c>
      <c r="L526" s="2">
        <v>7600</v>
      </c>
      <c r="M526" s="2">
        <v>8000</v>
      </c>
      <c r="N526" s="2">
        <v>8000</v>
      </c>
      <c r="O526" s="2">
        <v>8100</v>
      </c>
      <c r="P526" s="2">
        <v>8600</v>
      </c>
      <c r="Q526" s="2">
        <v>8700</v>
      </c>
      <c r="R526" s="1">
        <v>8400</v>
      </c>
      <c r="S526" s="1">
        <v>7800</v>
      </c>
      <c r="T526" s="1">
        <v>7800</v>
      </c>
      <c r="U526" s="1">
        <v>9200</v>
      </c>
      <c r="V526" s="1">
        <v>8900</v>
      </c>
      <c r="W526" s="1">
        <v>9000</v>
      </c>
      <c r="X526" s="1">
        <v>9100</v>
      </c>
      <c r="Y526" s="1">
        <v>9000</v>
      </c>
      <c r="Z526" s="1">
        <v>8800</v>
      </c>
      <c r="AA526" s="1">
        <v>8400</v>
      </c>
      <c r="AB526" s="1">
        <v>7500</v>
      </c>
      <c r="AC526" s="1">
        <v>7400</v>
      </c>
      <c r="AD526" s="1">
        <v>7700</v>
      </c>
      <c r="AE526" s="1">
        <v>7700</v>
      </c>
      <c r="AF526" s="1">
        <v>8000</v>
      </c>
      <c r="AG526" s="1">
        <v>8100</v>
      </c>
      <c r="AH526" s="1">
        <v>8700</v>
      </c>
      <c r="AI526" s="1">
        <v>8400</v>
      </c>
      <c r="AJ526" s="1">
        <v>9300</v>
      </c>
      <c r="AK526" s="1">
        <v>9400</v>
      </c>
      <c r="AL526" s="1">
        <v>8600</v>
      </c>
      <c r="AM526" s="1">
        <v>10900</v>
      </c>
      <c r="AN526" s="1"/>
      <c r="AO526" s="71"/>
      <c r="AP526" s="71">
        <v>9700</v>
      </c>
      <c r="AQ526" s="71"/>
      <c r="AS526" s="4">
        <f>IFERROR(VLOOKUP(Table3[[#This Row],[Station '#]], $AV$3:$AW$141,2,FALSE),"")</f>
        <v>9700</v>
      </c>
    </row>
    <row r="527" spans="1:45" ht="16.5" hidden="1" customHeight="1" x14ac:dyDescent="0.3">
      <c r="A527" s="70" t="s">
        <v>345</v>
      </c>
      <c r="B527" s="2" t="s">
        <v>348</v>
      </c>
      <c r="C527" s="1">
        <v>401</v>
      </c>
      <c r="D527" s="2"/>
      <c r="E527" s="2"/>
      <c r="F527" s="2"/>
      <c r="G527" s="2"/>
      <c r="H527" s="2"/>
      <c r="I527" s="2">
        <v>3200</v>
      </c>
      <c r="J527" s="2">
        <v>2900</v>
      </c>
      <c r="K527" s="2">
        <v>3200</v>
      </c>
      <c r="L527" s="2">
        <v>3300</v>
      </c>
      <c r="M527" s="2">
        <v>3200</v>
      </c>
      <c r="N527" s="2">
        <v>3400</v>
      </c>
      <c r="O527" s="2">
        <v>3400</v>
      </c>
      <c r="P527" s="2">
        <v>3600</v>
      </c>
      <c r="Q527" s="2">
        <v>3500</v>
      </c>
      <c r="R527" s="1">
        <v>3300</v>
      </c>
      <c r="S527" s="1">
        <v>3300</v>
      </c>
      <c r="T527" s="1">
        <v>3400</v>
      </c>
      <c r="U527" s="1">
        <v>3600</v>
      </c>
      <c r="V527" s="1">
        <v>3200</v>
      </c>
      <c r="W527" s="1">
        <v>3600</v>
      </c>
      <c r="X527" s="1">
        <v>3700</v>
      </c>
      <c r="Y527" s="1">
        <v>3400</v>
      </c>
      <c r="Z527" s="1">
        <v>3300</v>
      </c>
      <c r="AA527" s="1">
        <v>2900</v>
      </c>
      <c r="AB527" s="1">
        <v>2700</v>
      </c>
      <c r="AC527" s="1"/>
      <c r="AD527" s="1"/>
      <c r="AE527" s="1" t="s">
        <v>9</v>
      </c>
      <c r="AF527" s="1" t="s">
        <v>9</v>
      </c>
      <c r="AG527" s="1"/>
      <c r="AH527" s="1"/>
      <c r="AI527" s="1"/>
      <c r="AJ527" s="1"/>
      <c r="AK527" s="1"/>
      <c r="AL527" s="1"/>
      <c r="AM527" s="1" t="e">
        <v>#N/A</v>
      </c>
      <c r="AN527" s="1"/>
      <c r="AO527" s="71"/>
      <c r="AP527" s="71" t="s">
        <v>9</v>
      </c>
      <c r="AQ527" s="71"/>
      <c r="AS527" s="4" t="str">
        <f>IFERROR(VLOOKUP(Table3[[#This Row],[Station '#]], $AV$3:$AW$141,2,FALSE),"")</f>
        <v/>
      </c>
    </row>
    <row r="528" spans="1:45" x14ac:dyDescent="0.3">
      <c r="A528" s="70"/>
      <c r="B528" s="2"/>
      <c r="C528" s="1"/>
      <c r="D528" s="2"/>
      <c r="E528" s="2"/>
      <c r="F528" s="2"/>
      <c r="G528" s="2"/>
      <c r="H528" s="2"/>
      <c r="I528" s="2" t="s">
        <v>9</v>
      </c>
      <c r="J528" s="2" t="s">
        <v>9</v>
      </c>
      <c r="K528" s="2" t="s">
        <v>9</v>
      </c>
      <c r="L528" s="2"/>
      <c r="M528" s="2"/>
      <c r="N528" s="2"/>
      <c r="O528" s="2"/>
      <c r="P528" s="2"/>
      <c r="Q528" s="2"/>
      <c r="R528" s="1"/>
      <c r="S528" s="1" t="s">
        <v>7</v>
      </c>
      <c r="T528" s="1" t="s">
        <v>9</v>
      </c>
      <c r="U528" s="1" t="s">
        <v>7</v>
      </c>
      <c r="V528" s="1" t="s">
        <v>9</v>
      </c>
      <c r="W528" s="1"/>
      <c r="X528" s="1"/>
      <c r="Y528" s="1"/>
      <c r="Z528" s="1"/>
      <c r="AA528" s="1"/>
      <c r="AB528" s="1"/>
      <c r="AC528" s="1"/>
      <c r="AD528" s="1"/>
      <c r="AE528" s="1" t="s">
        <v>9</v>
      </c>
      <c r="AF528" s="1" t="s">
        <v>9</v>
      </c>
      <c r="AG528" s="1"/>
      <c r="AH528" s="1"/>
      <c r="AI528" s="1"/>
      <c r="AJ528" s="1"/>
      <c r="AK528" s="1"/>
      <c r="AL528" s="1"/>
      <c r="AM528" s="1"/>
      <c r="AN528" s="1"/>
      <c r="AO528" s="71"/>
      <c r="AP528" s="71" t="s">
        <v>9</v>
      </c>
      <c r="AQ528" s="71"/>
      <c r="AS528" s="4" t="str">
        <f>IFERROR(VLOOKUP(Table3[[#This Row],[Station '#]], $AV$3:$AW$141,2,FALSE),"")</f>
        <v/>
      </c>
    </row>
    <row r="529" spans="1:45" ht="15.75" customHeight="1" x14ac:dyDescent="0.3">
      <c r="A529" s="70" t="s">
        <v>349</v>
      </c>
      <c r="B529" s="2" t="s">
        <v>350</v>
      </c>
      <c r="C529" s="1">
        <v>36</v>
      </c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>
        <v>17800</v>
      </c>
      <c r="O529" s="2">
        <v>18400</v>
      </c>
      <c r="P529" s="2">
        <v>18300</v>
      </c>
      <c r="Q529" s="2">
        <v>19100</v>
      </c>
      <c r="R529" s="1">
        <v>19800</v>
      </c>
      <c r="S529" s="1">
        <v>19200</v>
      </c>
      <c r="T529" s="1">
        <v>19300</v>
      </c>
      <c r="U529" s="1">
        <v>18900</v>
      </c>
      <c r="V529" s="1">
        <v>17900</v>
      </c>
      <c r="W529" s="1">
        <v>15300</v>
      </c>
      <c r="X529" s="1">
        <v>18200</v>
      </c>
      <c r="Y529" s="1">
        <v>17300</v>
      </c>
      <c r="Z529" s="1">
        <v>16500</v>
      </c>
      <c r="AA529" s="1">
        <v>17900</v>
      </c>
      <c r="AB529" s="1">
        <v>18200</v>
      </c>
      <c r="AC529" s="1">
        <v>18200</v>
      </c>
      <c r="AD529" s="1">
        <v>18000</v>
      </c>
      <c r="AE529" s="1">
        <v>18300</v>
      </c>
      <c r="AF529" s="1">
        <v>18900</v>
      </c>
      <c r="AG529" s="1">
        <v>19700</v>
      </c>
      <c r="AH529" s="1">
        <v>20800</v>
      </c>
      <c r="AI529" s="1">
        <v>21200</v>
      </c>
      <c r="AJ529" s="1">
        <v>21600</v>
      </c>
      <c r="AK529" s="1">
        <v>21800</v>
      </c>
      <c r="AL529" s="1"/>
      <c r="AM529" s="1"/>
      <c r="AN529" s="1"/>
      <c r="AO529" s="71">
        <v>18900</v>
      </c>
      <c r="AP529" s="71">
        <v>18100</v>
      </c>
      <c r="AQ529" s="71"/>
      <c r="AS529" s="4">
        <f>IFERROR(VLOOKUP(Table3[[#This Row],[Station '#]], $AV$3:$AW$141,2,FALSE),"")</f>
        <v>18100</v>
      </c>
    </row>
    <row r="530" spans="1:45" ht="16.5" hidden="1" customHeight="1" x14ac:dyDescent="0.3">
      <c r="A530" s="70" t="s">
        <v>349</v>
      </c>
      <c r="B530" s="2" t="s">
        <v>200</v>
      </c>
      <c r="C530" s="1">
        <v>402</v>
      </c>
      <c r="D530" s="2">
        <v>11500</v>
      </c>
      <c r="E530" s="2">
        <v>12900</v>
      </c>
      <c r="F530" s="2">
        <v>14600</v>
      </c>
      <c r="G530" s="2">
        <v>19500</v>
      </c>
      <c r="H530" s="2">
        <v>20500</v>
      </c>
      <c r="I530" s="2">
        <v>19100</v>
      </c>
      <c r="J530" s="2">
        <v>17800</v>
      </c>
      <c r="K530" s="2">
        <v>19300</v>
      </c>
      <c r="L530" s="2">
        <v>19800</v>
      </c>
      <c r="M530" s="2">
        <v>18100</v>
      </c>
      <c r="N530" s="2">
        <v>19200</v>
      </c>
      <c r="O530" s="2">
        <v>20000</v>
      </c>
      <c r="P530" s="2">
        <v>20400</v>
      </c>
      <c r="Q530" s="2">
        <v>20100</v>
      </c>
      <c r="R530" s="1">
        <v>21300</v>
      </c>
      <c r="S530" s="1">
        <v>21300</v>
      </c>
      <c r="T530" s="1">
        <v>21300</v>
      </c>
      <c r="U530" s="1">
        <v>20700</v>
      </c>
      <c r="V530" s="1">
        <v>21200</v>
      </c>
      <c r="W530" s="1">
        <v>20800</v>
      </c>
      <c r="X530" s="1">
        <v>19600</v>
      </c>
      <c r="Y530" s="1"/>
      <c r="Z530" s="1"/>
      <c r="AA530" s="1">
        <v>18600</v>
      </c>
      <c r="AB530" s="1">
        <v>23100</v>
      </c>
      <c r="AC530" s="1">
        <v>18700</v>
      </c>
      <c r="AD530" s="1"/>
      <c r="AE530" s="1" t="s">
        <v>9</v>
      </c>
      <c r="AF530" s="1" t="s">
        <v>9</v>
      </c>
      <c r="AG530" s="1"/>
      <c r="AH530" s="1"/>
      <c r="AI530" s="1"/>
      <c r="AJ530" s="1"/>
      <c r="AK530" s="1"/>
      <c r="AL530" s="1"/>
      <c r="AM530" s="1"/>
      <c r="AN530" s="1"/>
      <c r="AO530" s="71"/>
      <c r="AP530" s="71" t="s">
        <v>9</v>
      </c>
      <c r="AQ530" s="71"/>
      <c r="AS530" s="4" t="str">
        <f>IFERROR(VLOOKUP(Table3[[#This Row],[Station '#]], $AV$3:$AW$141,2,FALSE),"")</f>
        <v/>
      </c>
    </row>
    <row r="531" spans="1:45" ht="12.75" hidden="1" customHeight="1" x14ac:dyDescent="0.3">
      <c r="A531" s="70" t="s">
        <v>349</v>
      </c>
      <c r="B531" s="2" t="s">
        <v>159</v>
      </c>
      <c r="C531" s="1">
        <v>408</v>
      </c>
      <c r="D531" s="2">
        <v>17200</v>
      </c>
      <c r="E531" s="2">
        <v>23100</v>
      </c>
      <c r="F531" s="2">
        <v>26300</v>
      </c>
      <c r="G531" s="2">
        <v>23200</v>
      </c>
      <c r="H531" s="2">
        <v>26300</v>
      </c>
      <c r="I531" s="2">
        <v>22400</v>
      </c>
      <c r="J531" s="2">
        <v>23000</v>
      </c>
      <c r="K531" s="2">
        <v>22000</v>
      </c>
      <c r="L531" s="2">
        <v>25300</v>
      </c>
      <c r="M531" s="2">
        <v>21900</v>
      </c>
      <c r="N531" s="2">
        <v>21300</v>
      </c>
      <c r="O531" s="2">
        <v>22700</v>
      </c>
      <c r="P531" s="2">
        <v>22400</v>
      </c>
      <c r="Q531" s="2">
        <v>20700</v>
      </c>
      <c r="R531" s="1">
        <v>22700</v>
      </c>
      <c r="S531" s="1">
        <v>21100</v>
      </c>
      <c r="T531" s="1">
        <v>20200</v>
      </c>
      <c r="U531" s="1">
        <v>19400</v>
      </c>
      <c r="V531" s="1">
        <v>20400</v>
      </c>
      <c r="W531" s="1">
        <v>24500</v>
      </c>
      <c r="X531" s="1">
        <v>23100</v>
      </c>
      <c r="Y531" s="1"/>
      <c r="Z531" s="1"/>
      <c r="AA531" s="1"/>
      <c r="AB531" s="1"/>
      <c r="AC531" s="1">
        <v>20000</v>
      </c>
      <c r="AD531" s="1"/>
      <c r="AE531" s="1" t="s">
        <v>9</v>
      </c>
      <c r="AF531" s="1" t="s">
        <v>9</v>
      </c>
      <c r="AG531" s="1"/>
      <c r="AH531" s="1"/>
      <c r="AI531" s="1"/>
      <c r="AJ531" s="1"/>
      <c r="AK531" s="1"/>
      <c r="AL531" s="1"/>
      <c r="AM531" s="1"/>
      <c r="AN531" s="1"/>
      <c r="AO531" s="71"/>
      <c r="AP531" s="71" t="s">
        <v>9</v>
      </c>
      <c r="AQ531" s="71"/>
      <c r="AS531" s="4" t="str">
        <f>IFERROR(VLOOKUP(Table3[[#This Row],[Station '#]], $AV$3:$AW$141,2,FALSE),"")</f>
        <v/>
      </c>
    </row>
    <row r="532" spans="1:45" ht="16.5" hidden="1" customHeight="1" x14ac:dyDescent="0.3">
      <c r="A532" s="70" t="s">
        <v>349</v>
      </c>
      <c r="B532" s="2" t="s">
        <v>351</v>
      </c>
      <c r="C532" s="1">
        <v>410</v>
      </c>
      <c r="D532" s="2">
        <v>18100</v>
      </c>
      <c r="E532" s="2">
        <v>16700</v>
      </c>
      <c r="F532" s="2">
        <v>19800</v>
      </c>
      <c r="G532" s="2">
        <v>29000</v>
      </c>
      <c r="H532" s="2">
        <v>28900</v>
      </c>
      <c r="I532" s="2">
        <v>27700</v>
      </c>
      <c r="J532" s="2">
        <v>30100</v>
      </c>
      <c r="K532" s="2">
        <v>29300</v>
      </c>
      <c r="L532" s="2">
        <v>29900</v>
      </c>
      <c r="M532" s="2">
        <v>27200</v>
      </c>
      <c r="N532" s="2">
        <v>27600</v>
      </c>
      <c r="O532" s="2">
        <v>28900</v>
      </c>
      <c r="P532" s="2">
        <v>29900</v>
      </c>
      <c r="Q532" s="2">
        <v>28400</v>
      </c>
      <c r="R532" s="1">
        <v>30800</v>
      </c>
      <c r="S532" s="1">
        <v>30100</v>
      </c>
      <c r="T532" s="1">
        <v>31000</v>
      </c>
      <c r="U532" s="1">
        <v>30200</v>
      </c>
      <c r="V532" s="1">
        <v>31700</v>
      </c>
      <c r="W532" s="1">
        <v>26800</v>
      </c>
      <c r="X532" s="1">
        <v>32400</v>
      </c>
      <c r="Y532" s="1"/>
      <c r="Z532" s="1"/>
      <c r="AA532" s="1">
        <v>27400</v>
      </c>
      <c r="AB532" s="1"/>
      <c r="AC532" s="1"/>
      <c r="AD532" s="1"/>
      <c r="AE532" s="1" t="s">
        <v>9</v>
      </c>
      <c r="AF532" s="1" t="s">
        <v>9</v>
      </c>
      <c r="AG532" s="1"/>
      <c r="AH532" s="1"/>
      <c r="AI532" s="1"/>
      <c r="AJ532" s="1"/>
      <c r="AK532" s="1"/>
      <c r="AL532" s="1"/>
      <c r="AM532" s="1" t="e">
        <v>#N/A</v>
      </c>
      <c r="AN532" s="1"/>
      <c r="AO532" s="71"/>
      <c r="AP532" s="71" t="s">
        <v>9</v>
      </c>
      <c r="AQ532" s="71"/>
      <c r="AS532" s="4" t="str">
        <f>IFERROR(VLOOKUP(Table3[[#This Row],[Station '#]], $AV$3:$AW$141,2,FALSE),"")</f>
        <v/>
      </c>
    </row>
    <row r="533" spans="1:45" x14ac:dyDescent="0.3">
      <c r="A533" s="70" t="s">
        <v>349</v>
      </c>
      <c r="B533" s="2" t="s">
        <v>351</v>
      </c>
      <c r="C533" s="1">
        <v>19</v>
      </c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>
        <v>31200</v>
      </c>
      <c r="AC533" s="1">
        <v>30100</v>
      </c>
      <c r="AD533" s="1">
        <v>29700</v>
      </c>
      <c r="AE533" s="1">
        <v>26300</v>
      </c>
      <c r="AF533" s="1">
        <v>32100</v>
      </c>
      <c r="AG533" s="1">
        <v>33500</v>
      </c>
      <c r="AH533" s="1">
        <v>32000</v>
      </c>
      <c r="AI533" s="1">
        <v>31800</v>
      </c>
      <c r="AJ533" s="1">
        <v>35700</v>
      </c>
      <c r="AK533" s="1">
        <v>35000</v>
      </c>
      <c r="AL533" s="1">
        <v>34200</v>
      </c>
      <c r="AM533" s="1">
        <v>33800</v>
      </c>
      <c r="AN533" s="1">
        <v>38100</v>
      </c>
      <c r="AO533" s="71">
        <v>38700</v>
      </c>
      <c r="AP533" s="71">
        <v>30600</v>
      </c>
      <c r="AQ533" s="71"/>
      <c r="AS533" s="4">
        <f>IFERROR(VLOOKUP(Table3[[#This Row],[Station '#]], $AV$3:$AW$141,2,FALSE),"")</f>
        <v>30600</v>
      </c>
    </row>
    <row r="534" spans="1:45" hidden="1" x14ac:dyDescent="0.3">
      <c r="A534" s="70" t="s">
        <v>349</v>
      </c>
      <c r="B534" s="2" t="s">
        <v>352</v>
      </c>
      <c r="C534" s="1"/>
      <c r="D534" s="2"/>
      <c r="E534" s="2"/>
      <c r="F534" s="2"/>
      <c r="G534" s="2"/>
      <c r="H534" s="2"/>
      <c r="I534" s="2">
        <v>27500</v>
      </c>
      <c r="J534" s="2" t="s">
        <v>9</v>
      </c>
      <c r="K534" s="2">
        <v>29900</v>
      </c>
      <c r="L534" s="2">
        <v>29200</v>
      </c>
      <c r="M534" s="2">
        <v>29200</v>
      </c>
      <c r="N534" s="2">
        <v>30300</v>
      </c>
      <c r="O534" s="2">
        <v>32000</v>
      </c>
      <c r="P534" s="2">
        <v>33000</v>
      </c>
      <c r="Q534" s="2">
        <v>32500</v>
      </c>
      <c r="R534" s="1">
        <v>34000</v>
      </c>
      <c r="S534" s="1">
        <v>33800</v>
      </c>
      <c r="T534" s="1">
        <v>34400</v>
      </c>
      <c r="U534" s="1">
        <v>34000</v>
      </c>
      <c r="V534" s="1">
        <v>34600</v>
      </c>
      <c r="W534" s="1">
        <v>37600</v>
      </c>
      <c r="X534" s="1">
        <v>42200</v>
      </c>
      <c r="Y534" s="1"/>
      <c r="Z534" s="1"/>
      <c r="AA534" s="1"/>
      <c r="AB534" s="1"/>
      <c r="AC534" s="1"/>
      <c r="AD534" s="1"/>
      <c r="AE534" s="1" t="s">
        <v>9</v>
      </c>
      <c r="AF534" s="1" t="s">
        <v>9</v>
      </c>
      <c r="AG534" s="1"/>
      <c r="AH534" s="1"/>
      <c r="AI534" s="1"/>
      <c r="AJ534" s="1" t="e">
        <v>#N/A</v>
      </c>
      <c r="AK534" s="1"/>
      <c r="AL534" s="1"/>
      <c r="AM534" s="1" t="e">
        <v>#N/A</v>
      </c>
      <c r="AN534" s="1"/>
      <c r="AO534" s="71" t="s">
        <v>9</v>
      </c>
      <c r="AP534" s="71" t="s">
        <v>9</v>
      </c>
      <c r="AQ534" s="71"/>
      <c r="AS534" s="4" t="str">
        <f>IFERROR(VLOOKUP(Table3[[#This Row],[Station '#]], $AV$3:$AW$141,2,FALSE),"")</f>
        <v/>
      </c>
    </row>
    <row r="535" spans="1:45" hidden="1" x14ac:dyDescent="0.3">
      <c r="A535" s="70" t="s">
        <v>349</v>
      </c>
      <c r="B535" s="2" t="s">
        <v>6</v>
      </c>
      <c r="C535" s="1">
        <v>409</v>
      </c>
      <c r="D535" s="2">
        <v>18700</v>
      </c>
      <c r="E535" s="2">
        <v>17300</v>
      </c>
      <c r="F535" s="2">
        <v>15500</v>
      </c>
      <c r="G535" s="2">
        <v>20200</v>
      </c>
      <c r="H535" s="2">
        <v>23900</v>
      </c>
      <c r="I535" s="2">
        <v>23700</v>
      </c>
      <c r="J535" s="2">
        <v>26000</v>
      </c>
      <c r="K535" s="2">
        <v>23200</v>
      </c>
      <c r="L535" s="2">
        <v>25300</v>
      </c>
      <c r="M535" s="2">
        <v>23200</v>
      </c>
      <c r="N535" s="2">
        <v>25000</v>
      </c>
      <c r="O535" s="2">
        <v>23400</v>
      </c>
      <c r="P535" s="2">
        <v>20600</v>
      </c>
      <c r="Q535" s="2">
        <v>25700</v>
      </c>
      <c r="R535" s="1">
        <v>26300</v>
      </c>
      <c r="S535" s="1">
        <v>24200</v>
      </c>
      <c r="T535" s="1">
        <v>21100</v>
      </c>
      <c r="U535" s="1">
        <v>23300</v>
      </c>
      <c r="V535" s="1">
        <v>26500</v>
      </c>
      <c r="W535" s="1">
        <v>26700</v>
      </c>
      <c r="X535" s="1">
        <v>26200</v>
      </c>
      <c r="Y535" s="1"/>
      <c r="Z535" s="1"/>
      <c r="AA535" s="1">
        <v>21600</v>
      </c>
      <c r="AB535" s="1"/>
      <c r="AC535" s="1"/>
      <c r="AD535" s="1"/>
      <c r="AE535" s="1" t="s">
        <v>9</v>
      </c>
      <c r="AF535" s="1" t="s">
        <v>9</v>
      </c>
      <c r="AG535" s="1"/>
      <c r="AH535" s="1"/>
      <c r="AI535" s="1"/>
      <c r="AJ535" s="1"/>
      <c r="AK535" s="1"/>
      <c r="AL535" s="1"/>
      <c r="AM535" s="1" t="e">
        <v>#N/A</v>
      </c>
      <c r="AN535" s="1"/>
      <c r="AO535" s="71" t="s">
        <v>9</v>
      </c>
      <c r="AP535" s="71" t="s">
        <v>9</v>
      </c>
      <c r="AQ535" s="71"/>
      <c r="AS535" s="4" t="str">
        <f>IFERROR(VLOOKUP(Table3[[#This Row],[Station '#]], $AV$3:$AW$141,2,FALSE),"")</f>
        <v/>
      </c>
    </row>
    <row r="536" spans="1:45" x14ac:dyDescent="0.3">
      <c r="A536" s="70" t="s">
        <v>349</v>
      </c>
      <c r="B536" s="2" t="s">
        <v>411</v>
      </c>
      <c r="C536" s="1">
        <v>47</v>
      </c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>
        <v>27000</v>
      </c>
      <c r="AC536" s="1">
        <v>18700</v>
      </c>
      <c r="AD536" s="1">
        <v>18700</v>
      </c>
      <c r="AE536" s="1">
        <v>22000</v>
      </c>
      <c r="AF536" s="1">
        <v>22200</v>
      </c>
      <c r="AG536" s="1">
        <v>23300</v>
      </c>
      <c r="AH536" s="1">
        <v>24300</v>
      </c>
      <c r="AI536" s="1">
        <v>22800</v>
      </c>
      <c r="AJ536" s="1">
        <v>24700</v>
      </c>
      <c r="AK536" s="1">
        <v>25700</v>
      </c>
      <c r="AL536" s="1">
        <v>26500</v>
      </c>
      <c r="AM536" s="1">
        <v>22000</v>
      </c>
      <c r="AN536" s="1">
        <v>25000</v>
      </c>
      <c r="AO536" s="71">
        <v>24700</v>
      </c>
      <c r="AP536" s="71">
        <v>23600</v>
      </c>
      <c r="AQ536" s="71"/>
      <c r="AS536" s="4">
        <f>IFERROR(VLOOKUP(Table3[[#This Row],[Station '#]], $AV$3:$AW$141,2,FALSE),"")</f>
        <v>23600</v>
      </c>
    </row>
    <row r="537" spans="1:45" ht="16.5" hidden="1" customHeight="1" x14ac:dyDescent="0.3">
      <c r="A537" s="70" t="s">
        <v>349</v>
      </c>
      <c r="B537" s="2" t="s">
        <v>340</v>
      </c>
      <c r="C537" s="1">
        <v>407</v>
      </c>
      <c r="D537" s="2">
        <v>19300</v>
      </c>
      <c r="E537" s="2">
        <v>19700</v>
      </c>
      <c r="F537" s="2">
        <v>20800</v>
      </c>
      <c r="G537" s="2">
        <v>24700</v>
      </c>
      <c r="H537" s="2">
        <v>24800</v>
      </c>
      <c r="I537" s="2">
        <v>30700</v>
      </c>
      <c r="J537" s="2">
        <v>30600</v>
      </c>
      <c r="K537" s="2">
        <v>31100</v>
      </c>
      <c r="L537" s="2">
        <v>30900</v>
      </c>
      <c r="M537" s="2">
        <v>28700</v>
      </c>
      <c r="N537" s="2">
        <v>27300</v>
      </c>
      <c r="O537" s="2">
        <v>28500</v>
      </c>
      <c r="P537" s="2">
        <v>27500</v>
      </c>
      <c r="Q537" s="2">
        <v>26400</v>
      </c>
      <c r="R537" s="1">
        <v>28200</v>
      </c>
      <c r="S537" s="1">
        <v>29600</v>
      </c>
      <c r="T537" s="1">
        <v>26900</v>
      </c>
      <c r="U537" s="1">
        <v>27500</v>
      </c>
      <c r="V537" s="1">
        <v>27400</v>
      </c>
      <c r="W537" s="1">
        <v>31200</v>
      </c>
      <c r="X537" s="1">
        <v>30400</v>
      </c>
      <c r="Y537" s="1">
        <v>27700</v>
      </c>
      <c r="Z537" s="1">
        <v>26100</v>
      </c>
      <c r="AA537" s="1">
        <v>30400</v>
      </c>
      <c r="AB537" s="1"/>
      <c r="AC537" s="1"/>
      <c r="AD537" s="1"/>
      <c r="AE537" s="1" t="s">
        <v>9</v>
      </c>
      <c r="AF537" s="1" t="s">
        <v>9</v>
      </c>
      <c r="AG537" s="1"/>
      <c r="AH537" s="1"/>
      <c r="AI537" s="1"/>
      <c r="AJ537" s="1"/>
      <c r="AK537" s="1"/>
      <c r="AL537" s="1"/>
      <c r="AM537" s="1" t="e">
        <v>#N/A</v>
      </c>
      <c r="AN537" s="1"/>
      <c r="AO537" s="71"/>
      <c r="AP537" s="71" t="s">
        <v>9</v>
      </c>
      <c r="AQ537" s="71"/>
      <c r="AS537" s="4" t="str">
        <f>IFERROR(VLOOKUP(Table3[[#This Row],[Station '#]], $AV$3:$AW$141,2,FALSE),"")</f>
        <v/>
      </c>
    </row>
    <row r="538" spans="1:45" x14ac:dyDescent="0.3">
      <c r="A538" s="70" t="s">
        <v>349</v>
      </c>
      <c r="B538" s="2" t="s">
        <v>447</v>
      </c>
      <c r="C538" s="1">
        <v>66</v>
      </c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>
        <v>22000</v>
      </c>
      <c r="AF538" s="1">
        <v>24500</v>
      </c>
      <c r="AG538" s="1">
        <v>28000</v>
      </c>
      <c r="AH538" s="1">
        <v>30500</v>
      </c>
      <c r="AI538" s="1"/>
      <c r="AJ538" s="1">
        <v>32500</v>
      </c>
      <c r="AK538" s="1">
        <v>33300</v>
      </c>
      <c r="AL538" s="1">
        <v>32700</v>
      </c>
      <c r="AM538" s="1">
        <v>27300</v>
      </c>
      <c r="AN538" s="1">
        <v>31400</v>
      </c>
      <c r="AO538" s="71">
        <v>31700</v>
      </c>
      <c r="AP538" s="71">
        <v>31100</v>
      </c>
      <c r="AQ538" s="71"/>
      <c r="AS538" s="4">
        <f>IFERROR(VLOOKUP(Table3[[#This Row],[Station '#]], $AV$3:$AW$141,2,FALSE),"")</f>
        <v>31100</v>
      </c>
    </row>
    <row r="539" spans="1:45" ht="16.5" hidden="1" customHeight="1" x14ac:dyDescent="0.3">
      <c r="A539" s="70" t="s">
        <v>349</v>
      </c>
      <c r="B539" s="2" t="s">
        <v>353</v>
      </c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>
        <v>29800</v>
      </c>
      <c r="O539" s="2">
        <v>30400</v>
      </c>
      <c r="P539" s="2">
        <v>32400</v>
      </c>
      <c r="Q539" s="2">
        <v>32200</v>
      </c>
      <c r="R539" s="1">
        <v>32600</v>
      </c>
      <c r="S539" s="1">
        <v>33200</v>
      </c>
      <c r="T539" s="1">
        <v>33200</v>
      </c>
      <c r="U539" s="1">
        <v>34600</v>
      </c>
      <c r="V539" s="1">
        <v>34600</v>
      </c>
      <c r="W539" s="1">
        <v>36300</v>
      </c>
      <c r="X539" s="1">
        <v>36300</v>
      </c>
      <c r="Y539" s="1">
        <v>34300</v>
      </c>
      <c r="Z539" s="1">
        <v>31600</v>
      </c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 t="e">
        <v>#N/A</v>
      </c>
      <c r="AN539" s="1"/>
      <c r="AO539" s="71"/>
      <c r="AP539" s="71" t="s">
        <v>9</v>
      </c>
      <c r="AQ539" s="71"/>
      <c r="AS539" s="4" t="str">
        <f>IFERROR(VLOOKUP(Table3[[#This Row],[Station '#]], $AV$3:$AW$141,2,FALSE),"")</f>
        <v/>
      </c>
    </row>
    <row r="540" spans="1:45" ht="15" customHeight="1" x14ac:dyDescent="0.3">
      <c r="A540" s="70" t="s">
        <v>349</v>
      </c>
      <c r="B540" s="2" t="s">
        <v>438</v>
      </c>
      <c r="C540" s="1">
        <v>35</v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>
        <v>24700</v>
      </c>
      <c r="AE540" s="1">
        <v>26400</v>
      </c>
      <c r="AF540" s="1">
        <v>28100</v>
      </c>
      <c r="AG540" s="1">
        <v>29800</v>
      </c>
      <c r="AH540" s="1">
        <v>29000</v>
      </c>
      <c r="AI540" s="1">
        <v>31500</v>
      </c>
      <c r="AJ540" s="1">
        <v>32700</v>
      </c>
      <c r="AK540" s="1">
        <v>33400</v>
      </c>
      <c r="AL540" s="1">
        <v>32900</v>
      </c>
      <c r="AM540" s="1">
        <v>26200</v>
      </c>
      <c r="AN540" s="1">
        <v>30700</v>
      </c>
      <c r="AO540" s="71">
        <v>31500</v>
      </c>
      <c r="AP540" s="71">
        <v>31500</v>
      </c>
      <c r="AQ540" s="71"/>
      <c r="AS540" s="4">
        <f>IFERROR(VLOOKUP(Table3[[#This Row],[Station '#]], $AV$3:$AW$141,2,FALSE),"")</f>
        <v>31500</v>
      </c>
    </row>
    <row r="541" spans="1:45" ht="16.5" hidden="1" customHeight="1" x14ac:dyDescent="0.3">
      <c r="A541" s="70" t="s">
        <v>349</v>
      </c>
      <c r="B541" s="2" t="s">
        <v>354</v>
      </c>
      <c r="C541" s="1">
        <v>405</v>
      </c>
      <c r="D541" s="2">
        <v>23500</v>
      </c>
      <c r="E541" s="2">
        <v>24200</v>
      </c>
      <c r="F541" s="2">
        <v>28000</v>
      </c>
      <c r="G541" s="2">
        <v>29400</v>
      </c>
      <c r="H541" s="2">
        <v>30000</v>
      </c>
      <c r="I541" s="2">
        <v>36000</v>
      </c>
      <c r="J541" s="2">
        <v>37400</v>
      </c>
      <c r="K541" s="2">
        <v>37300</v>
      </c>
      <c r="L541" s="2">
        <v>36200</v>
      </c>
      <c r="M541" s="2">
        <v>29400</v>
      </c>
      <c r="N541" s="2">
        <v>28800</v>
      </c>
      <c r="O541" s="2">
        <v>28700</v>
      </c>
      <c r="P541" s="2">
        <v>31100</v>
      </c>
      <c r="Q541" s="2">
        <v>30100</v>
      </c>
      <c r="R541" s="1">
        <v>31700</v>
      </c>
      <c r="S541" s="1">
        <v>33200</v>
      </c>
      <c r="T541" s="1">
        <v>28100</v>
      </c>
      <c r="U541" s="1">
        <v>32500</v>
      </c>
      <c r="V541" s="1">
        <v>36100</v>
      </c>
      <c r="W541" s="1">
        <v>39900</v>
      </c>
      <c r="X541" s="1">
        <v>37700</v>
      </c>
      <c r="Y541" s="1">
        <v>35800</v>
      </c>
      <c r="Z541" s="1">
        <v>34400</v>
      </c>
      <c r="AA541" s="1">
        <v>36300</v>
      </c>
      <c r="AB541" s="1"/>
      <c r="AC541" s="1"/>
      <c r="AD541" s="1"/>
      <c r="AE541" s="1" t="s">
        <v>9</v>
      </c>
      <c r="AF541" s="1" t="s">
        <v>9</v>
      </c>
      <c r="AG541" s="1"/>
      <c r="AH541" s="1"/>
      <c r="AI541" s="1"/>
      <c r="AJ541" s="1"/>
      <c r="AK541" s="1"/>
      <c r="AL541" s="1"/>
      <c r="AM541" s="1" t="e">
        <v>#N/A</v>
      </c>
      <c r="AN541" s="1"/>
      <c r="AO541" s="71"/>
      <c r="AP541" s="71" t="s">
        <v>9</v>
      </c>
      <c r="AQ541" s="71"/>
      <c r="AS541" s="4" t="str">
        <f>IFERROR(VLOOKUP(Table3[[#This Row],[Station '#]], $AV$3:$AW$141,2,FALSE),"")</f>
        <v/>
      </c>
    </row>
    <row r="542" spans="1:45" ht="16.5" hidden="1" customHeight="1" x14ac:dyDescent="0.3">
      <c r="A542" s="70" t="s">
        <v>349</v>
      </c>
      <c r="B542" s="2" t="s">
        <v>355</v>
      </c>
      <c r="C542" s="1">
        <v>403</v>
      </c>
      <c r="D542" s="2">
        <v>21000</v>
      </c>
      <c r="E542" s="2">
        <v>18400</v>
      </c>
      <c r="F542" s="2">
        <v>18500</v>
      </c>
      <c r="G542" s="2">
        <v>18900</v>
      </c>
      <c r="H542" s="2">
        <v>21900</v>
      </c>
      <c r="I542" s="2">
        <v>30800</v>
      </c>
      <c r="J542" s="2">
        <v>28900</v>
      </c>
      <c r="K542" s="2">
        <v>28300</v>
      </c>
      <c r="L542" s="2">
        <v>28400</v>
      </c>
      <c r="M542" s="2">
        <v>23200</v>
      </c>
      <c r="N542" s="2">
        <v>21100</v>
      </c>
      <c r="O542" s="2">
        <v>19200</v>
      </c>
      <c r="P542" s="2">
        <v>18300</v>
      </c>
      <c r="Q542" s="2">
        <v>19100</v>
      </c>
      <c r="R542" s="1">
        <v>20700</v>
      </c>
      <c r="S542" s="1">
        <v>22100</v>
      </c>
      <c r="T542" s="1">
        <v>21800</v>
      </c>
      <c r="U542" s="1">
        <v>24800</v>
      </c>
      <c r="V542" s="1">
        <v>22100</v>
      </c>
      <c r="W542" s="1">
        <v>25400</v>
      </c>
      <c r="X542" s="1">
        <v>22000</v>
      </c>
      <c r="Y542" s="1">
        <v>22400</v>
      </c>
      <c r="Z542" s="1">
        <v>22200</v>
      </c>
      <c r="AA542" s="1">
        <v>21000</v>
      </c>
      <c r="AB542" s="1">
        <v>16600</v>
      </c>
      <c r="AC542" s="1">
        <v>16300</v>
      </c>
      <c r="AD542" s="1"/>
      <c r="AE542" s="1" t="s">
        <v>9</v>
      </c>
      <c r="AF542" s="1" t="s">
        <v>9</v>
      </c>
      <c r="AG542" s="1"/>
      <c r="AH542" s="1"/>
      <c r="AI542" s="1"/>
      <c r="AJ542" s="1"/>
      <c r="AK542" s="1"/>
      <c r="AL542" s="1"/>
      <c r="AM542" s="1"/>
      <c r="AN542" s="1"/>
      <c r="AO542" s="71"/>
      <c r="AP542" s="71" t="s">
        <v>9</v>
      </c>
      <c r="AQ542" s="71"/>
      <c r="AS542" s="4" t="str">
        <f>IFERROR(VLOOKUP(Table3[[#This Row],[Station '#]], $AV$3:$AW$141,2,FALSE),"")</f>
        <v/>
      </c>
    </row>
    <row r="543" spans="1:45" x14ac:dyDescent="0.3">
      <c r="A543" s="70" t="s">
        <v>349</v>
      </c>
      <c r="B543" s="2" t="s">
        <v>425</v>
      </c>
      <c r="C543" s="1">
        <v>74</v>
      </c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>
        <v>18100</v>
      </c>
      <c r="AG543" s="1">
        <v>19100</v>
      </c>
      <c r="AH543" s="1">
        <v>19700</v>
      </c>
      <c r="AI543" s="1">
        <v>19000</v>
      </c>
      <c r="AJ543" s="1">
        <v>19300</v>
      </c>
      <c r="AK543" s="1">
        <v>18800</v>
      </c>
      <c r="AL543" s="1">
        <v>20000</v>
      </c>
      <c r="AM543" s="1">
        <v>17100</v>
      </c>
      <c r="AN543" s="1">
        <v>18800</v>
      </c>
      <c r="AO543" s="71">
        <v>19700</v>
      </c>
      <c r="AP543" s="71">
        <v>19500</v>
      </c>
      <c r="AQ543" s="71"/>
      <c r="AS543" s="4">
        <f>IFERROR(VLOOKUP(Table3[[#This Row],[Station '#]], $AV$3:$AW$141,2,FALSE),"")</f>
        <v>19500</v>
      </c>
    </row>
    <row r="544" spans="1:45" x14ac:dyDescent="0.3">
      <c r="A544" s="70" t="s">
        <v>349</v>
      </c>
      <c r="B544" s="2" t="s">
        <v>232</v>
      </c>
      <c r="C544" s="1">
        <v>411</v>
      </c>
      <c r="D544" s="2">
        <v>19300</v>
      </c>
      <c r="E544" s="2">
        <v>18900</v>
      </c>
      <c r="F544" s="2">
        <v>18400</v>
      </c>
      <c r="G544" s="2">
        <v>18700</v>
      </c>
      <c r="H544" s="2">
        <v>21700</v>
      </c>
      <c r="I544" s="2">
        <v>24800</v>
      </c>
      <c r="J544" s="2">
        <v>23800</v>
      </c>
      <c r="K544" s="2">
        <v>24700</v>
      </c>
      <c r="L544" s="2">
        <v>27100</v>
      </c>
      <c r="M544" s="2">
        <v>26500</v>
      </c>
      <c r="N544" s="2">
        <v>19400</v>
      </c>
      <c r="O544" s="2">
        <v>19700</v>
      </c>
      <c r="P544" s="2">
        <v>15100</v>
      </c>
      <c r="Q544" s="2">
        <v>17100</v>
      </c>
      <c r="R544" s="1">
        <v>20300</v>
      </c>
      <c r="S544" s="1">
        <v>21200</v>
      </c>
      <c r="T544" s="1">
        <v>20900</v>
      </c>
      <c r="U544" s="1">
        <v>21000</v>
      </c>
      <c r="V544" s="1">
        <v>22100</v>
      </c>
      <c r="W544" s="1">
        <v>25400</v>
      </c>
      <c r="X544" s="1">
        <v>23600</v>
      </c>
      <c r="Y544" s="1">
        <v>23800</v>
      </c>
      <c r="Z544" s="1">
        <v>23100</v>
      </c>
      <c r="AA544" s="1">
        <v>20600</v>
      </c>
      <c r="AB544" s="1">
        <v>16700</v>
      </c>
      <c r="AC544" s="1">
        <v>16800</v>
      </c>
      <c r="AD544" s="1"/>
      <c r="AE544" s="1" t="s">
        <v>9</v>
      </c>
      <c r="AF544" s="1" t="s">
        <v>9</v>
      </c>
      <c r="AG544" s="1">
        <v>20000</v>
      </c>
      <c r="AH544" s="1"/>
      <c r="AI544" s="1"/>
      <c r="AJ544" s="1"/>
      <c r="AK544" s="1"/>
      <c r="AL544" s="1"/>
      <c r="AM544" s="1"/>
      <c r="AN544" s="1"/>
      <c r="AO544" s="71"/>
      <c r="AP544" s="71" t="s">
        <v>9</v>
      </c>
      <c r="AQ544" s="71"/>
      <c r="AS544" s="4" t="str">
        <f>IFERROR(VLOOKUP(Table3[[#This Row],[Station '#]], $AV$3:$AW$141,2,FALSE),"")</f>
        <v/>
      </c>
    </row>
    <row r="545" spans="1:45" x14ac:dyDescent="0.3">
      <c r="A545" s="70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71"/>
      <c r="AP545" s="71" t="s">
        <v>9</v>
      </c>
      <c r="AQ545" s="71"/>
      <c r="AS545" s="4" t="str">
        <f>IFERROR(VLOOKUP(Table3[[#This Row],[Station '#]], $AV$3:$AW$141,2,FALSE),"")</f>
        <v/>
      </c>
    </row>
    <row r="546" spans="1:45" ht="15.75" customHeight="1" x14ac:dyDescent="0.3">
      <c r="A546" s="70" t="s">
        <v>457</v>
      </c>
      <c r="B546" s="2" t="s">
        <v>398</v>
      </c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>
        <v>2500</v>
      </c>
      <c r="AJ546" s="1"/>
      <c r="AK546" s="1"/>
      <c r="AL546" s="1"/>
      <c r="AM546" s="1"/>
      <c r="AN546" s="1"/>
      <c r="AO546" s="71"/>
      <c r="AP546" s="71" t="s">
        <v>9</v>
      </c>
      <c r="AQ546" s="71"/>
      <c r="AS546" s="4" t="str">
        <f>IFERROR(VLOOKUP(Table3[[#This Row],[Station '#]], $AV$3:$AW$141,2,FALSE),"")</f>
        <v/>
      </c>
    </row>
    <row r="547" spans="1:45" ht="16.5" customHeight="1" x14ac:dyDescent="0.3">
      <c r="A547" s="70" t="s">
        <v>356</v>
      </c>
      <c r="B547" s="2" t="s">
        <v>196</v>
      </c>
      <c r="C547" s="1">
        <v>480</v>
      </c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200</v>
      </c>
      <c r="Q547" s="2">
        <v>200</v>
      </c>
      <c r="R547" s="1">
        <v>300</v>
      </c>
      <c r="S547" s="1">
        <v>200</v>
      </c>
      <c r="T547" s="1">
        <v>200</v>
      </c>
      <c r="U547" s="1">
        <v>300</v>
      </c>
      <c r="V547" s="1">
        <v>300</v>
      </c>
      <c r="W547" s="1"/>
      <c r="X547" s="1">
        <v>600</v>
      </c>
      <c r="Y547" s="1">
        <v>800</v>
      </c>
      <c r="Z547" s="1">
        <v>900</v>
      </c>
      <c r="AA547" s="1">
        <v>800</v>
      </c>
      <c r="AB547" s="1">
        <v>700</v>
      </c>
      <c r="AC547" s="1">
        <v>900</v>
      </c>
      <c r="AD547" s="1"/>
      <c r="AE547" s="1" t="s">
        <v>9</v>
      </c>
      <c r="AF547" s="1" t="s">
        <v>9</v>
      </c>
      <c r="AG547" s="1"/>
      <c r="AH547" s="1"/>
      <c r="AI547" s="1"/>
      <c r="AJ547" s="1"/>
      <c r="AK547" s="1"/>
      <c r="AL547" s="1"/>
      <c r="AM547" s="1"/>
      <c r="AN547" s="1"/>
      <c r="AO547" s="71"/>
      <c r="AP547" s="71">
        <v>1000</v>
      </c>
      <c r="AQ547" s="71"/>
      <c r="AS547" s="4">
        <f>IFERROR(VLOOKUP(Table3[[#This Row],[Station '#]], $AV$3:$AW$141,2,FALSE),"")</f>
        <v>1000</v>
      </c>
    </row>
    <row r="548" spans="1:45" x14ac:dyDescent="0.3">
      <c r="A548" s="70"/>
      <c r="B548" s="2"/>
      <c r="C548" s="1"/>
      <c r="D548" s="2"/>
      <c r="E548" s="2"/>
      <c r="F548" s="2"/>
      <c r="G548" s="2"/>
      <c r="H548" s="2"/>
      <c r="I548" s="2" t="s">
        <v>9</v>
      </c>
      <c r="J548" s="2" t="s">
        <v>9</v>
      </c>
      <c r="K548" s="2" t="s">
        <v>9</v>
      </c>
      <c r="L548" s="2"/>
      <c r="M548" s="2"/>
      <c r="N548" s="2"/>
      <c r="O548" s="2"/>
      <c r="P548" s="2"/>
      <c r="Q548" s="2"/>
      <c r="R548" s="1"/>
      <c r="S548" s="1" t="s">
        <v>7</v>
      </c>
      <c r="T548" s="1" t="s">
        <v>9</v>
      </c>
      <c r="U548" s="1" t="s">
        <v>7</v>
      </c>
      <c r="V548" s="1" t="s">
        <v>9</v>
      </c>
      <c r="W548" s="1"/>
      <c r="X548" s="1"/>
      <c r="Y548" s="1"/>
      <c r="Z548" s="1"/>
      <c r="AA548" s="1"/>
      <c r="AB548" s="1"/>
      <c r="AC548" s="1"/>
      <c r="AD548" s="1"/>
      <c r="AE548" s="1" t="s">
        <v>9</v>
      </c>
      <c r="AF548" s="1" t="s">
        <v>9</v>
      </c>
      <c r="AG548" s="1"/>
      <c r="AH548" s="1"/>
      <c r="AI548" s="1"/>
      <c r="AJ548" s="1"/>
      <c r="AK548" s="1"/>
      <c r="AL548" s="1"/>
      <c r="AM548" s="1"/>
      <c r="AN548" s="1"/>
      <c r="AO548" s="71"/>
      <c r="AP548" s="71" t="s">
        <v>9</v>
      </c>
      <c r="AQ548" s="71"/>
      <c r="AS548" s="4" t="str">
        <f>IFERROR(VLOOKUP(Table3[[#This Row],[Station '#]], $AV$3:$AW$141,2,FALSE),"")</f>
        <v/>
      </c>
    </row>
    <row r="549" spans="1:45" x14ac:dyDescent="0.3">
      <c r="A549" s="70" t="s">
        <v>357</v>
      </c>
      <c r="B549" s="2" t="s">
        <v>11</v>
      </c>
      <c r="C549" s="1">
        <v>413</v>
      </c>
      <c r="D549" s="2"/>
      <c r="E549" s="2"/>
      <c r="F549" s="2"/>
      <c r="G549" s="2"/>
      <c r="H549" s="2"/>
      <c r="I549" s="2">
        <v>400</v>
      </c>
      <c r="J549" s="2">
        <v>400</v>
      </c>
      <c r="K549" s="2">
        <v>450</v>
      </c>
      <c r="L549" s="2">
        <v>500</v>
      </c>
      <c r="M549" s="2">
        <v>500</v>
      </c>
      <c r="N549" s="2">
        <v>500</v>
      </c>
      <c r="O549" s="2">
        <v>700</v>
      </c>
      <c r="P549" s="2">
        <v>1000</v>
      </c>
      <c r="Q549" s="2">
        <v>1300</v>
      </c>
      <c r="R549" s="1">
        <v>1100</v>
      </c>
      <c r="S549" s="1">
        <v>1200</v>
      </c>
      <c r="T549" s="1">
        <v>1300</v>
      </c>
      <c r="U549" s="1">
        <v>1000</v>
      </c>
      <c r="V549" s="1">
        <v>1800</v>
      </c>
      <c r="W549" s="1">
        <v>2800</v>
      </c>
      <c r="X549" s="1">
        <v>3800</v>
      </c>
      <c r="Y549" s="1">
        <v>4200</v>
      </c>
      <c r="Z549" s="1">
        <v>3600</v>
      </c>
      <c r="AA549" s="1">
        <v>3600</v>
      </c>
      <c r="AB549" s="1">
        <v>2800</v>
      </c>
      <c r="AC549" s="1">
        <v>3000</v>
      </c>
      <c r="AD549" s="1"/>
      <c r="AE549" s="1" t="s">
        <v>9</v>
      </c>
      <c r="AF549" s="1">
        <v>3900</v>
      </c>
      <c r="AG549" s="1">
        <v>4000</v>
      </c>
      <c r="AH549" s="1"/>
      <c r="AI549" s="1">
        <v>3900</v>
      </c>
      <c r="AJ549" s="1"/>
      <c r="AK549" s="1">
        <v>3300</v>
      </c>
      <c r="AL549" s="1"/>
      <c r="AM549" s="1"/>
      <c r="AN549" s="1"/>
      <c r="AO549" s="71">
        <v>6400</v>
      </c>
      <c r="AP549" s="71">
        <v>5400</v>
      </c>
      <c r="AQ549" s="71"/>
      <c r="AS549" s="4">
        <f>IFERROR(VLOOKUP(Table3[[#This Row],[Station '#]], $AV$3:$AW$141,2,FALSE),"")</f>
        <v>5400</v>
      </c>
    </row>
    <row r="550" spans="1:45" x14ac:dyDescent="0.3">
      <c r="A550" s="70" t="s">
        <v>357</v>
      </c>
      <c r="B550" s="2" t="s">
        <v>358</v>
      </c>
      <c r="C550" s="1">
        <v>406</v>
      </c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>
        <v>8100</v>
      </c>
      <c r="Z550" s="1">
        <v>6300</v>
      </c>
      <c r="AA550" s="1">
        <v>5300</v>
      </c>
      <c r="AB550" s="1">
        <v>5700</v>
      </c>
      <c r="AC550" s="1">
        <v>6500</v>
      </c>
      <c r="AD550" s="1"/>
      <c r="AE550" s="1" t="s">
        <v>9</v>
      </c>
      <c r="AF550" s="1">
        <v>6100</v>
      </c>
      <c r="AG550" s="1">
        <v>7100</v>
      </c>
      <c r="AH550" s="1"/>
      <c r="AI550" s="1">
        <v>7500</v>
      </c>
      <c r="AJ550" s="1"/>
      <c r="AK550" s="1">
        <v>7500</v>
      </c>
      <c r="AL550" s="1"/>
      <c r="AM550" s="1">
        <v>8500</v>
      </c>
      <c r="AN550" s="1"/>
      <c r="AO550" s="71">
        <v>9600</v>
      </c>
      <c r="AP550" s="71">
        <v>10600</v>
      </c>
      <c r="AQ550" s="71"/>
      <c r="AS550" s="4">
        <f>IFERROR(VLOOKUP(Table3[[#This Row],[Station '#]], $AV$3:$AW$141,2,FALSE),"")</f>
        <v>10600</v>
      </c>
    </row>
    <row r="551" spans="1:45" x14ac:dyDescent="0.3">
      <c r="A551" s="70" t="s">
        <v>357</v>
      </c>
      <c r="B551" s="2" t="s">
        <v>164</v>
      </c>
      <c r="C551" s="1">
        <v>412</v>
      </c>
      <c r="D551" s="2"/>
      <c r="E551" s="2"/>
      <c r="F551" s="2"/>
      <c r="G551" s="2"/>
      <c r="H551" s="2"/>
      <c r="I551" s="2">
        <v>1400</v>
      </c>
      <c r="J551" s="2">
        <v>1600</v>
      </c>
      <c r="K551" s="2">
        <v>1500</v>
      </c>
      <c r="L551" s="2">
        <v>1400</v>
      </c>
      <c r="M551" s="2">
        <v>1300</v>
      </c>
      <c r="N551" s="2">
        <v>1300</v>
      </c>
      <c r="O551" s="2">
        <v>1600</v>
      </c>
      <c r="P551" s="2">
        <v>2300</v>
      </c>
      <c r="Q551" s="2">
        <v>3000</v>
      </c>
      <c r="R551" s="1">
        <v>2800</v>
      </c>
      <c r="S551" s="1">
        <v>3100</v>
      </c>
      <c r="T551" s="1">
        <v>3400</v>
      </c>
      <c r="U551" s="1">
        <v>5000</v>
      </c>
      <c r="V551" s="1">
        <v>4600</v>
      </c>
      <c r="W551" s="1">
        <v>5600</v>
      </c>
      <c r="X551" s="1">
        <v>9300</v>
      </c>
      <c r="Y551" s="1">
        <v>11500</v>
      </c>
      <c r="Z551" s="1">
        <v>10200</v>
      </c>
      <c r="AA551" s="1">
        <v>9100</v>
      </c>
      <c r="AB551" s="1">
        <v>8600</v>
      </c>
      <c r="AC551" s="1">
        <v>9600</v>
      </c>
      <c r="AD551" s="1"/>
      <c r="AE551" s="1" t="s">
        <v>9</v>
      </c>
      <c r="AF551" s="1">
        <v>10300</v>
      </c>
      <c r="AG551" s="1">
        <v>8300</v>
      </c>
      <c r="AH551" s="1"/>
      <c r="AI551" s="1">
        <v>10100</v>
      </c>
      <c r="AJ551" s="1"/>
      <c r="AK551" s="1">
        <v>12100</v>
      </c>
      <c r="AL551" s="1"/>
      <c r="AM551" s="1">
        <v>14000</v>
      </c>
      <c r="AN551" s="1"/>
      <c r="AO551" s="71">
        <v>13900</v>
      </c>
      <c r="AP551" s="71">
        <v>14400</v>
      </c>
      <c r="AQ551" s="71"/>
      <c r="AS551" s="4">
        <f>IFERROR(VLOOKUP(Table3[[#This Row],[Station '#]], $AV$3:$AW$141,2,FALSE),"")</f>
        <v>14400</v>
      </c>
    </row>
    <row r="552" spans="1:45" ht="16.5" hidden="1" customHeight="1" x14ac:dyDescent="0.3">
      <c r="A552" s="70" t="s">
        <v>357</v>
      </c>
      <c r="B552" s="2" t="s">
        <v>359</v>
      </c>
      <c r="C552" s="1">
        <v>479</v>
      </c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>
        <v>700</v>
      </c>
      <c r="Q552" s="2">
        <v>2400</v>
      </c>
      <c r="R552" s="1">
        <v>2500</v>
      </c>
      <c r="S552" s="1">
        <v>2300</v>
      </c>
      <c r="T552" s="1" t="s">
        <v>22</v>
      </c>
      <c r="U552" s="1">
        <v>2900</v>
      </c>
      <c r="V552" s="1">
        <v>3400</v>
      </c>
      <c r="W552" s="1">
        <v>4000</v>
      </c>
      <c r="X552" s="1">
        <v>7000</v>
      </c>
      <c r="Y552" s="1">
        <v>6400</v>
      </c>
      <c r="Z552" s="1">
        <v>6200</v>
      </c>
      <c r="AA552" s="1">
        <v>6200</v>
      </c>
      <c r="AB552" s="1">
        <v>5200</v>
      </c>
      <c r="AC552" s="1"/>
      <c r="AD552" s="1"/>
      <c r="AE552" s="1" t="s">
        <v>9</v>
      </c>
      <c r="AF552" s="1" t="s">
        <v>9</v>
      </c>
      <c r="AG552" s="1"/>
      <c r="AH552" s="1"/>
      <c r="AI552" s="1"/>
      <c r="AJ552" s="1"/>
      <c r="AK552" s="1"/>
      <c r="AL552" s="1"/>
      <c r="AM552" s="1" t="e">
        <v>#N/A</v>
      </c>
      <c r="AN552" s="1"/>
      <c r="AO552" s="71"/>
      <c r="AP552" s="71" t="s">
        <v>9</v>
      </c>
      <c r="AQ552" s="71"/>
      <c r="AS552" s="4" t="str">
        <f>IFERROR(VLOOKUP(Table3[[#This Row],[Station '#]], $AV$3:$AW$141,2,FALSE),"")</f>
        <v/>
      </c>
    </row>
    <row r="553" spans="1:45" x14ac:dyDescent="0.3">
      <c r="A553" s="70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71"/>
      <c r="AP553" s="71" t="s">
        <v>9</v>
      </c>
      <c r="AQ553" s="71"/>
      <c r="AS553" s="4" t="str">
        <f>IFERROR(VLOOKUP(Table3[[#This Row],[Station '#]], $AV$3:$AW$141,2,FALSE),"")</f>
        <v/>
      </c>
    </row>
    <row r="554" spans="1:45" x14ac:dyDescent="0.3">
      <c r="A554" s="77" t="s">
        <v>458</v>
      </c>
      <c r="B554" s="78" t="s">
        <v>235</v>
      </c>
      <c r="C554" s="1">
        <v>59</v>
      </c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9"/>
      <c r="S554" s="79"/>
      <c r="T554" s="79"/>
      <c r="U554" s="79"/>
      <c r="V554" s="79"/>
      <c r="W554" s="79"/>
      <c r="X554" s="79">
        <v>21800</v>
      </c>
      <c r="Y554" s="79">
        <v>23900</v>
      </c>
      <c r="Z554" s="79">
        <v>25000</v>
      </c>
      <c r="AA554" s="79">
        <v>23800</v>
      </c>
      <c r="AB554" s="79">
        <v>23400</v>
      </c>
      <c r="AC554" s="79">
        <v>23800</v>
      </c>
      <c r="AD554" s="79">
        <v>24000</v>
      </c>
      <c r="AE554" s="79">
        <v>23300</v>
      </c>
      <c r="AF554" s="79">
        <v>23500</v>
      </c>
      <c r="AG554" s="79">
        <v>26400</v>
      </c>
      <c r="AH554" s="79"/>
      <c r="AI554" s="79"/>
      <c r="AJ554" s="79"/>
      <c r="AK554" s="79">
        <v>27100</v>
      </c>
      <c r="AL554" s="79">
        <v>28500</v>
      </c>
      <c r="AM554" s="1">
        <v>18400</v>
      </c>
      <c r="AN554" s="1">
        <v>28700</v>
      </c>
      <c r="AO554" s="71">
        <v>32500</v>
      </c>
      <c r="AP554" s="71">
        <v>32200</v>
      </c>
      <c r="AQ554" s="71"/>
      <c r="AS554" s="4">
        <f>IFERROR(VLOOKUP(Table3[[#This Row],[Station '#]], $AV$3:$AW$141,2,FALSE),"")</f>
        <v>32200</v>
      </c>
    </row>
    <row r="555" spans="1:45" x14ac:dyDescent="0.3">
      <c r="A555" s="70"/>
      <c r="B555" s="2"/>
      <c r="C555" s="1"/>
      <c r="D555" s="2"/>
      <c r="E555" s="2"/>
      <c r="F555" s="2"/>
      <c r="G555" s="2"/>
      <c r="H555" s="2"/>
      <c r="I555" s="2" t="s">
        <v>9</v>
      </c>
      <c r="J555" s="2" t="s">
        <v>9</v>
      </c>
      <c r="K555" s="2" t="s">
        <v>9</v>
      </c>
      <c r="L555" s="2"/>
      <c r="M555" s="2"/>
      <c r="N555" s="2"/>
      <c r="O555" s="2"/>
      <c r="P555" s="2"/>
      <c r="Q555" s="2"/>
      <c r="R555" s="1"/>
      <c r="S555" s="1" t="s">
        <v>7</v>
      </c>
      <c r="T555" s="1" t="s">
        <v>9</v>
      </c>
      <c r="U555" s="1" t="s">
        <v>7</v>
      </c>
      <c r="V555" s="1" t="s">
        <v>9</v>
      </c>
      <c r="W555" s="1"/>
      <c r="X555" s="1"/>
      <c r="Y555" s="1"/>
      <c r="Z555" s="1"/>
      <c r="AA555" s="1"/>
      <c r="AB555" s="1"/>
      <c r="AC555" s="1"/>
      <c r="AD555" s="1"/>
      <c r="AE555" s="1" t="s">
        <v>9</v>
      </c>
      <c r="AF555" s="1" t="s">
        <v>9</v>
      </c>
      <c r="AG555" s="1"/>
      <c r="AH555" s="1"/>
      <c r="AI555" s="1"/>
      <c r="AJ555" s="1"/>
      <c r="AK555" s="1"/>
      <c r="AL555" s="1"/>
      <c r="AM555" s="1"/>
      <c r="AN555" s="1"/>
      <c r="AO555" s="71"/>
      <c r="AP555" s="71" t="s">
        <v>9</v>
      </c>
      <c r="AQ555" s="71"/>
      <c r="AS555" s="4" t="str">
        <f>IFERROR(VLOOKUP(Table3[[#This Row],[Station '#]], $AV$3:$AW$141,2,FALSE),"")</f>
        <v/>
      </c>
    </row>
    <row r="556" spans="1:45" x14ac:dyDescent="0.3">
      <c r="A556" s="70" t="s">
        <v>360</v>
      </c>
      <c r="B556" s="2" t="s">
        <v>318</v>
      </c>
      <c r="C556" s="1">
        <v>525</v>
      </c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>
        <v>8400</v>
      </c>
      <c r="V556" s="1">
        <v>10700</v>
      </c>
      <c r="W556" s="1">
        <v>12500</v>
      </c>
      <c r="X556" s="1">
        <v>11600</v>
      </c>
      <c r="Y556" s="1">
        <v>13400</v>
      </c>
      <c r="Z556" s="1">
        <v>14000</v>
      </c>
      <c r="AA556" s="1">
        <v>17700</v>
      </c>
      <c r="AB556" s="1">
        <v>15700</v>
      </c>
      <c r="AC556" s="1">
        <v>16700</v>
      </c>
      <c r="AD556" s="1">
        <v>16100</v>
      </c>
      <c r="AE556" s="1">
        <v>18700</v>
      </c>
      <c r="AF556" s="1">
        <v>18800</v>
      </c>
      <c r="AG556" s="1"/>
      <c r="AH556" s="1">
        <v>20900</v>
      </c>
      <c r="AI556" s="1">
        <v>21800</v>
      </c>
      <c r="AJ556" s="1">
        <v>25100</v>
      </c>
      <c r="AK556" s="1">
        <v>20800</v>
      </c>
      <c r="AL556" s="1">
        <v>23900</v>
      </c>
      <c r="AM556" s="1"/>
      <c r="AN556" s="1">
        <v>30000</v>
      </c>
      <c r="AO556" s="71">
        <v>24400</v>
      </c>
      <c r="AP556" s="71">
        <v>26500</v>
      </c>
      <c r="AQ556" s="71"/>
      <c r="AS556" s="4">
        <f>IFERROR(VLOOKUP(Table3[[#This Row],[Station '#]], $AV$3:$AW$141,2,FALSE),"")</f>
        <v>26500</v>
      </c>
    </row>
    <row r="557" spans="1:45" hidden="1" x14ac:dyDescent="0.3">
      <c r="A557" s="70" t="s">
        <v>360</v>
      </c>
      <c r="B557" s="2" t="s">
        <v>21</v>
      </c>
      <c r="C557" s="1">
        <v>415</v>
      </c>
      <c r="D557" s="2"/>
      <c r="E557" s="2"/>
      <c r="F557" s="2"/>
      <c r="G557" s="2"/>
      <c r="H557" s="2"/>
      <c r="I557" s="2">
        <v>1700</v>
      </c>
      <c r="J557" s="2">
        <v>1700</v>
      </c>
      <c r="K557" s="2">
        <v>2000</v>
      </c>
      <c r="L557" s="2">
        <v>2400</v>
      </c>
      <c r="M557" s="2">
        <v>2400</v>
      </c>
      <c r="N557" s="2">
        <v>3100</v>
      </c>
      <c r="O557" s="2">
        <v>3000</v>
      </c>
      <c r="P557" s="2">
        <v>4000</v>
      </c>
      <c r="Q557" s="2">
        <v>4500</v>
      </c>
      <c r="R557" s="1">
        <v>5600</v>
      </c>
      <c r="S557" s="1">
        <v>5900</v>
      </c>
      <c r="T557" s="1">
        <v>7200</v>
      </c>
      <c r="U557" s="1">
        <v>8500</v>
      </c>
      <c r="V557" s="1">
        <v>11100</v>
      </c>
      <c r="W557" s="1">
        <v>12700</v>
      </c>
      <c r="X557" s="1">
        <v>12900</v>
      </c>
      <c r="Y557" s="1">
        <v>15100</v>
      </c>
      <c r="Z557" s="1">
        <v>18000</v>
      </c>
      <c r="AA557" s="1"/>
      <c r="AB557" s="1">
        <v>15100</v>
      </c>
      <c r="AC557" s="1">
        <v>13200</v>
      </c>
      <c r="AD557" s="1">
        <v>14700</v>
      </c>
      <c r="AE557" s="1">
        <v>20200</v>
      </c>
      <c r="AF557" s="1">
        <v>19900</v>
      </c>
      <c r="AG557" s="1"/>
      <c r="AH557" s="1"/>
      <c r="AI557" s="1"/>
      <c r="AJ557" s="1"/>
      <c r="AK557" s="1"/>
      <c r="AL557" s="1"/>
      <c r="AM557" s="1"/>
      <c r="AN557" s="1"/>
      <c r="AO557" s="71"/>
      <c r="AP557" s="71" t="s">
        <v>9</v>
      </c>
      <c r="AQ557" s="71"/>
      <c r="AS557" s="4" t="str">
        <f>IFERROR(VLOOKUP(Table3[[#This Row],[Station '#]], $AV$3:$AW$141,2,FALSE),"")</f>
        <v/>
      </c>
    </row>
    <row r="558" spans="1:45" x14ac:dyDescent="0.3">
      <c r="A558" s="70" t="s">
        <v>360</v>
      </c>
      <c r="B558" s="2" t="s">
        <v>427</v>
      </c>
      <c r="C558" s="1">
        <v>72</v>
      </c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>
        <v>16000</v>
      </c>
      <c r="AG558" s="1">
        <v>16600</v>
      </c>
      <c r="AH558" s="1">
        <v>16500</v>
      </c>
      <c r="AI558" s="1">
        <v>16800</v>
      </c>
      <c r="AJ558" s="1">
        <v>17900</v>
      </c>
      <c r="AK558" s="1"/>
      <c r="AL558" s="1">
        <v>21700</v>
      </c>
      <c r="AM558" s="1">
        <v>18000</v>
      </c>
      <c r="AN558" s="1">
        <v>20000</v>
      </c>
      <c r="AO558" s="71">
        <v>22500</v>
      </c>
      <c r="AP558" s="71">
        <v>23700</v>
      </c>
      <c r="AQ558" s="71"/>
      <c r="AS558" s="4">
        <f>IFERROR(VLOOKUP(Table3[[#This Row],[Station '#]], $AV$3:$AW$141,2,FALSE),"")</f>
        <v>23700</v>
      </c>
    </row>
    <row r="559" spans="1:45" x14ac:dyDescent="0.3">
      <c r="A559" s="70" t="s">
        <v>360</v>
      </c>
      <c r="B559" s="2" t="s">
        <v>36</v>
      </c>
      <c r="C559" s="1">
        <v>414</v>
      </c>
      <c r="D559" s="2"/>
      <c r="E559" s="2"/>
      <c r="F559" s="2"/>
      <c r="G559" s="2"/>
      <c r="H559" s="2"/>
      <c r="I559" s="2">
        <v>2400</v>
      </c>
      <c r="J559" s="2">
        <v>2700</v>
      </c>
      <c r="K559" s="2">
        <v>3200</v>
      </c>
      <c r="L559" s="2">
        <v>3600</v>
      </c>
      <c r="M559" s="2">
        <v>3600</v>
      </c>
      <c r="N559" s="2">
        <v>4500</v>
      </c>
      <c r="O559" s="2">
        <v>4200</v>
      </c>
      <c r="P559" s="2">
        <v>5000</v>
      </c>
      <c r="Q559" s="2">
        <v>5100</v>
      </c>
      <c r="R559" s="1">
        <v>5700</v>
      </c>
      <c r="S559" s="1">
        <v>5600</v>
      </c>
      <c r="T559" s="1">
        <v>5700</v>
      </c>
      <c r="U559" s="1">
        <v>6400</v>
      </c>
      <c r="V559" s="1">
        <v>6300</v>
      </c>
      <c r="W559" s="1">
        <v>7800</v>
      </c>
      <c r="X559" s="1">
        <v>7200</v>
      </c>
      <c r="Y559" s="1">
        <v>9400</v>
      </c>
      <c r="Z559" s="1">
        <v>9900</v>
      </c>
      <c r="AA559" s="1"/>
      <c r="AB559" s="1"/>
      <c r="AC559" s="1">
        <v>9500</v>
      </c>
      <c r="AD559" s="1">
        <v>9500</v>
      </c>
      <c r="AE559" s="1">
        <v>12700</v>
      </c>
      <c r="AF559" s="1">
        <v>13700</v>
      </c>
      <c r="AG559" s="1">
        <v>11800</v>
      </c>
      <c r="AH559" s="1">
        <v>12300</v>
      </c>
      <c r="AI559" s="1">
        <v>13100</v>
      </c>
      <c r="AJ559" s="1">
        <v>14100</v>
      </c>
      <c r="AK559" s="1">
        <v>12300</v>
      </c>
      <c r="AL559" s="1"/>
      <c r="AM559" s="1">
        <v>13600</v>
      </c>
      <c r="AN559" s="1"/>
      <c r="AO559" s="71">
        <v>15600</v>
      </c>
      <c r="AP559" s="71" t="s">
        <v>9</v>
      </c>
      <c r="AQ559" s="71"/>
      <c r="AS559" s="4" t="str">
        <f>IFERROR(VLOOKUP(Table3[[#This Row],[Station '#]], $AV$3:$AW$141,2,FALSE),"")</f>
        <v/>
      </c>
    </row>
    <row r="560" spans="1:45" x14ac:dyDescent="0.3">
      <c r="A560" s="70"/>
      <c r="B560" s="2"/>
      <c r="C560" s="1"/>
      <c r="D560" s="2"/>
      <c r="E560" s="2"/>
      <c r="F560" s="2"/>
      <c r="G560" s="2"/>
      <c r="H560" s="2"/>
      <c r="I560" s="2" t="s">
        <v>9</v>
      </c>
      <c r="J560" s="2" t="s">
        <v>9</v>
      </c>
      <c r="K560" s="2" t="s">
        <v>9</v>
      </c>
      <c r="L560" s="2"/>
      <c r="M560" s="2"/>
      <c r="N560" s="2"/>
      <c r="O560" s="2"/>
      <c r="P560" s="2"/>
      <c r="Q560" s="2"/>
      <c r="R560" s="1"/>
      <c r="S560" s="1" t="s">
        <v>7</v>
      </c>
      <c r="T560" s="1" t="s">
        <v>9</v>
      </c>
      <c r="U560" s="1" t="s">
        <v>7</v>
      </c>
      <c r="V560" s="1" t="s">
        <v>9</v>
      </c>
      <c r="W560" s="1"/>
      <c r="X560" s="1"/>
      <c r="Y560" s="1"/>
      <c r="Z560" s="1"/>
      <c r="AA560" s="1"/>
      <c r="AB560" s="1"/>
      <c r="AC560" s="1"/>
      <c r="AD560" s="1"/>
      <c r="AE560" s="1" t="s">
        <v>9</v>
      </c>
      <c r="AF560" s="1" t="s">
        <v>9</v>
      </c>
      <c r="AG560" s="1"/>
      <c r="AH560" s="1"/>
      <c r="AI560" s="1"/>
      <c r="AJ560" s="1"/>
      <c r="AK560" s="1"/>
      <c r="AL560" s="1"/>
      <c r="AM560" s="1"/>
      <c r="AN560" s="1"/>
      <c r="AO560" s="71"/>
      <c r="AP560" s="71" t="s">
        <v>9</v>
      </c>
      <c r="AQ560" s="71"/>
      <c r="AS560" s="4" t="str">
        <f>IFERROR(VLOOKUP(Table3[[#This Row],[Station '#]], $AV$3:$AW$141,2,FALSE),"")</f>
        <v/>
      </c>
    </row>
    <row r="561" spans="1:45" ht="16.5" hidden="1" customHeight="1" x14ac:dyDescent="0.3">
      <c r="A561" s="70" t="s">
        <v>361</v>
      </c>
      <c r="B561" s="2" t="s">
        <v>27</v>
      </c>
      <c r="C561" s="1">
        <v>417</v>
      </c>
      <c r="D561" s="2">
        <v>4200</v>
      </c>
      <c r="E561" s="2">
        <v>4100</v>
      </c>
      <c r="F561" s="2">
        <v>4600</v>
      </c>
      <c r="G561" s="2">
        <v>4500</v>
      </c>
      <c r="H561" s="2">
        <v>2800</v>
      </c>
      <c r="I561" s="2">
        <v>3000</v>
      </c>
      <c r="J561" s="2">
        <v>2700</v>
      </c>
      <c r="K561" s="2">
        <v>3500</v>
      </c>
      <c r="L561" s="2">
        <v>2800</v>
      </c>
      <c r="M561" s="2">
        <v>2700</v>
      </c>
      <c r="N561" s="2">
        <v>3300</v>
      </c>
      <c r="O561" s="2">
        <v>3400</v>
      </c>
      <c r="P561" s="2">
        <v>3400</v>
      </c>
      <c r="Q561" s="2">
        <v>3000</v>
      </c>
      <c r="R561" s="1">
        <v>4000</v>
      </c>
      <c r="S561" s="1">
        <v>3700</v>
      </c>
      <c r="T561" s="1">
        <v>4100</v>
      </c>
      <c r="U561" s="1">
        <v>4000</v>
      </c>
      <c r="V561" s="1">
        <v>3300</v>
      </c>
      <c r="W561" s="1">
        <v>3700</v>
      </c>
      <c r="X561" s="1">
        <v>4200</v>
      </c>
      <c r="Y561" s="1">
        <v>3500</v>
      </c>
      <c r="Z561" s="1">
        <v>3400</v>
      </c>
      <c r="AA561" s="1">
        <v>2900</v>
      </c>
      <c r="AB561" s="1">
        <v>2500</v>
      </c>
      <c r="AC561" s="1">
        <v>2600</v>
      </c>
      <c r="AD561" s="1"/>
      <c r="AE561" s="1" t="s">
        <v>9</v>
      </c>
      <c r="AF561" s="1" t="s">
        <v>9</v>
      </c>
      <c r="AG561" s="1"/>
      <c r="AH561" s="1"/>
      <c r="AI561" s="1"/>
      <c r="AJ561" s="1"/>
      <c r="AK561" s="1"/>
      <c r="AL561" s="1"/>
      <c r="AM561" s="1"/>
      <c r="AN561" s="1"/>
      <c r="AO561" s="71"/>
      <c r="AP561" s="71" t="s">
        <v>9</v>
      </c>
      <c r="AQ561" s="71"/>
      <c r="AS561" s="4" t="str">
        <f>IFERROR(VLOOKUP(Table3[[#This Row],[Station '#]], $AV$3:$AW$141,2,FALSE),"")</f>
        <v/>
      </c>
    </row>
    <row r="562" spans="1:45" x14ac:dyDescent="0.3">
      <c r="A562" s="70" t="s">
        <v>361</v>
      </c>
      <c r="B562" s="2" t="s">
        <v>362</v>
      </c>
      <c r="C562" s="1">
        <v>416</v>
      </c>
      <c r="D562" s="2"/>
      <c r="E562" s="2"/>
      <c r="F562" s="2"/>
      <c r="G562" s="2"/>
      <c r="H562" s="2"/>
      <c r="I562" s="2">
        <v>2700</v>
      </c>
      <c r="J562" s="2">
        <v>2600</v>
      </c>
      <c r="K562" s="2">
        <v>3200</v>
      </c>
      <c r="L562" s="2">
        <v>2600</v>
      </c>
      <c r="M562" s="2">
        <v>2500</v>
      </c>
      <c r="N562" s="2">
        <v>2600</v>
      </c>
      <c r="O562" s="2">
        <v>2500</v>
      </c>
      <c r="P562" s="2">
        <v>2400</v>
      </c>
      <c r="Q562" s="2">
        <v>2200</v>
      </c>
      <c r="R562" s="1">
        <v>2300</v>
      </c>
      <c r="S562" s="1">
        <v>2400</v>
      </c>
      <c r="T562" s="1">
        <v>2500</v>
      </c>
      <c r="U562" s="1">
        <v>2100</v>
      </c>
      <c r="V562" s="1">
        <v>2600</v>
      </c>
      <c r="W562" s="1">
        <v>2400</v>
      </c>
      <c r="X562" s="1">
        <v>2800</v>
      </c>
      <c r="Y562" s="1">
        <v>3100</v>
      </c>
      <c r="Z562" s="1">
        <v>3400</v>
      </c>
      <c r="AA562" s="1">
        <v>2600</v>
      </c>
      <c r="AB562" s="1">
        <v>2200</v>
      </c>
      <c r="AC562" s="1">
        <v>2400</v>
      </c>
      <c r="AD562" s="1"/>
      <c r="AE562" s="1" t="s">
        <v>9</v>
      </c>
      <c r="AF562" s="1" t="s">
        <v>9</v>
      </c>
      <c r="AG562" s="1">
        <v>3000</v>
      </c>
      <c r="AH562" s="1"/>
      <c r="AI562" s="1">
        <v>3500</v>
      </c>
      <c r="AJ562" s="1"/>
      <c r="AK562" s="1">
        <v>3800</v>
      </c>
      <c r="AL562" s="1"/>
      <c r="AM562" s="1">
        <v>3400</v>
      </c>
      <c r="AN562" s="1"/>
      <c r="AO562" s="71">
        <v>4000</v>
      </c>
      <c r="AP562" s="71" t="s">
        <v>9</v>
      </c>
      <c r="AQ562" s="71"/>
      <c r="AS562" s="4" t="str">
        <f>IFERROR(VLOOKUP(Table3[[#This Row],[Station '#]], $AV$3:$AW$141,2,FALSE),"")</f>
        <v/>
      </c>
    </row>
    <row r="563" spans="1:45" ht="15" customHeight="1" x14ac:dyDescent="0.3">
      <c r="A563" s="70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 t="s">
        <v>7</v>
      </c>
      <c r="T563" s="1" t="s">
        <v>9</v>
      </c>
      <c r="U563" s="1" t="s">
        <v>7</v>
      </c>
      <c r="V563" s="1" t="s">
        <v>9</v>
      </c>
      <c r="W563" s="1"/>
      <c r="X563" s="1"/>
      <c r="Y563" s="1"/>
      <c r="Z563" s="1"/>
      <c r="AA563" s="1"/>
      <c r="AB563" s="1"/>
      <c r="AC563" s="1"/>
      <c r="AD563" s="1"/>
      <c r="AE563" s="1" t="s">
        <v>9</v>
      </c>
      <c r="AF563" s="1" t="s">
        <v>9</v>
      </c>
      <c r="AG563" s="1"/>
      <c r="AH563" s="1"/>
      <c r="AI563" s="1"/>
      <c r="AJ563" s="1"/>
      <c r="AK563" s="1"/>
      <c r="AL563" s="1"/>
      <c r="AM563" s="1"/>
      <c r="AN563" s="1"/>
      <c r="AO563" s="71"/>
      <c r="AP563" s="71" t="s">
        <v>9</v>
      </c>
      <c r="AQ563" s="71"/>
      <c r="AS563" s="4" t="str">
        <f>IFERROR(VLOOKUP(Table3[[#This Row],[Station '#]], $AV$3:$AW$141,2,FALSE),"")</f>
        <v/>
      </c>
    </row>
    <row r="564" spans="1:45" ht="16.5" hidden="1" customHeight="1" x14ac:dyDescent="0.3">
      <c r="A564" s="70" t="s">
        <v>363</v>
      </c>
      <c r="B564" s="2" t="s">
        <v>232</v>
      </c>
      <c r="C564" s="1">
        <v>453</v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>
        <v>5800</v>
      </c>
      <c r="Z564" s="1">
        <v>7100</v>
      </c>
      <c r="AA564" s="1"/>
      <c r="AB564" s="1">
        <v>8800</v>
      </c>
      <c r="AC564" s="1">
        <v>7300</v>
      </c>
      <c r="AD564" s="1"/>
      <c r="AE564" s="1" t="s">
        <v>9</v>
      </c>
      <c r="AF564" s="1" t="s">
        <v>9</v>
      </c>
      <c r="AG564" s="1"/>
      <c r="AH564" s="1"/>
      <c r="AI564" s="1"/>
      <c r="AJ564" s="1"/>
      <c r="AK564" s="1"/>
      <c r="AL564" s="1"/>
      <c r="AM564" s="1"/>
      <c r="AN564" s="1"/>
      <c r="AO564" s="71"/>
      <c r="AP564" s="71" t="s">
        <v>9</v>
      </c>
      <c r="AQ564" s="71"/>
      <c r="AS564" s="4" t="str">
        <f>IFERROR(VLOOKUP(Table3[[#This Row],[Station '#]], $AV$3:$AW$141,2,FALSE),"")</f>
        <v/>
      </c>
    </row>
    <row r="565" spans="1:45" ht="15" customHeight="1" x14ac:dyDescent="0.3">
      <c r="A565" s="70" t="s">
        <v>363</v>
      </c>
      <c r="B565" s="2" t="s">
        <v>413</v>
      </c>
      <c r="C565" s="1">
        <v>62</v>
      </c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  <c r="AA565" s="1">
        <v>5600</v>
      </c>
      <c r="AB565" s="1">
        <v>6900</v>
      </c>
      <c r="AC565" s="1">
        <v>6600</v>
      </c>
      <c r="AD565" s="1">
        <v>7300</v>
      </c>
      <c r="AE565" s="1">
        <v>8200</v>
      </c>
      <c r="AF565" s="1">
        <v>8900</v>
      </c>
      <c r="AG565" s="1">
        <v>9700</v>
      </c>
      <c r="AH565" s="1">
        <v>10800</v>
      </c>
      <c r="AI565" s="1">
        <v>11600</v>
      </c>
      <c r="AJ565" s="1">
        <v>11800</v>
      </c>
      <c r="AK565" s="1">
        <v>13100</v>
      </c>
      <c r="AL565" s="1">
        <v>13700</v>
      </c>
      <c r="AM565" s="1">
        <v>11600</v>
      </c>
      <c r="AN565" s="1">
        <v>13200</v>
      </c>
      <c r="AO565" s="71">
        <v>14000</v>
      </c>
      <c r="AP565" s="71">
        <v>14700</v>
      </c>
      <c r="AQ565" s="71"/>
      <c r="AS565" s="4">
        <f>IFERROR(VLOOKUP(Table3[[#This Row],[Station '#]], $AV$3:$AW$141,2,FALSE),"")</f>
        <v>14700</v>
      </c>
    </row>
    <row r="566" spans="1:45" ht="16.5" hidden="1" customHeight="1" x14ac:dyDescent="0.3">
      <c r="A566" s="70" t="s">
        <v>363</v>
      </c>
      <c r="B566" s="2" t="s">
        <v>237</v>
      </c>
      <c r="C566" s="1">
        <v>532</v>
      </c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>
        <v>7200</v>
      </c>
      <c r="Z566" s="1">
        <v>5100</v>
      </c>
      <c r="AA566" s="1">
        <v>5600</v>
      </c>
      <c r="AB566" s="1">
        <v>4500</v>
      </c>
      <c r="AC566" s="1">
        <v>5400</v>
      </c>
      <c r="AD566" s="1"/>
      <c r="AE566" s="1" t="s">
        <v>9</v>
      </c>
      <c r="AF566" s="1" t="s">
        <v>9</v>
      </c>
      <c r="AG566" s="1"/>
      <c r="AH566" s="1"/>
      <c r="AI566" s="1"/>
      <c r="AJ566" s="1"/>
      <c r="AK566" s="1"/>
      <c r="AL566" s="1"/>
      <c r="AM566" s="1"/>
      <c r="AN566" s="1"/>
      <c r="AO566" s="71"/>
      <c r="AP566" s="71" t="s">
        <v>9</v>
      </c>
      <c r="AQ566" s="71"/>
      <c r="AS566" s="4" t="str">
        <f>IFERROR(VLOOKUP(Table3[[#This Row],[Station '#]], $AV$3:$AW$141,2,FALSE),"")</f>
        <v/>
      </c>
    </row>
    <row r="567" spans="1:45" ht="16.5" hidden="1" customHeight="1" x14ac:dyDescent="0.3">
      <c r="A567" s="70" t="s">
        <v>363</v>
      </c>
      <c r="B567" s="2" t="s">
        <v>81</v>
      </c>
      <c r="C567" s="1">
        <v>502</v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>
        <v>900</v>
      </c>
      <c r="Q567" s="2">
        <v>900</v>
      </c>
      <c r="R567" s="1">
        <v>2200</v>
      </c>
      <c r="S567" s="1">
        <v>2600</v>
      </c>
      <c r="T567" s="1">
        <v>2900</v>
      </c>
      <c r="U567" s="1">
        <v>2700</v>
      </c>
      <c r="V567" s="1">
        <v>2200</v>
      </c>
      <c r="W567" s="1"/>
      <c r="X567" s="1">
        <v>10400</v>
      </c>
      <c r="Y567" s="1">
        <v>28700</v>
      </c>
      <c r="Z567" s="1">
        <v>27600</v>
      </c>
      <c r="AA567" s="1">
        <v>23500</v>
      </c>
      <c r="AB567" s="1">
        <v>25900</v>
      </c>
      <c r="AC567" s="1">
        <v>22100</v>
      </c>
      <c r="AD567" s="1"/>
      <c r="AE567" s="1" t="s">
        <v>9</v>
      </c>
      <c r="AF567" s="1" t="s">
        <v>9</v>
      </c>
      <c r="AG567" s="1"/>
      <c r="AH567" s="1"/>
      <c r="AI567" s="1"/>
      <c r="AJ567" s="1"/>
      <c r="AK567" s="1"/>
      <c r="AL567" s="1"/>
      <c r="AM567" s="1"/>
      <c r="AN567" s="1"/>
      <c r="AO567" s="71"/>
      <c r="AP567" s="71" t="s">
        <v>9</v>
      </c>
      <c r="AQ567" s="71"/>
      <c r="AS567" s="4" t="str">
        <f>IFERROR(VLOOKUP(Table3[[#This Row],[Station '#]], $AV$3:$AW$141,2,FALSE),"")</f>
        <v/>
      </c>
    </row>
    <row r="568" spans="1:45" x14ac:dyDescent="0.3">
      <c r="A568" s="70" t="s">
        <v>363</v>
      </c>
      <c r="B568" s="2" t="s">
        <v>364</v>
      </c>
      <c r="C568" s="1">
        <v>61</v>
      </c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>
        <v>16200</v>
      </c>
      <c r="Y568" s="1">
        <v>27100</v>
      </c>
      <c r="Z568" s="1">
        <v>27700</v>
      </c>
      <c r="AA568" s="1">
        <v>25500</v>
      </c>
      <c r="AB568" s="1">
        <v>25100</v>
      </c>
      <c r="AC568" s="1">
        <v>24000</v>
      </c>
      <c r="AD568" s="1">
        <v>23600</v>
      </c>
      <c r="AE568" s="1">
        <v>23800</v>
      </c>
      <c r="AF568" s="1">
        <v>24500</v>
      </c>
      <c r="AG568" s="1">
        <v>25500</v>
      </c>
      <c r="AH568" s="1">
        <v>23800</v>
      </c>
      <c r="AI568" s="1">
        <v>25000</v>
      </c>
      <c r="AJ568" s="1">
        <v>23800</v>
      </c>
      <c r="AK568" s="1">
        <v>23400</v>
      </c>
      <c r="AL568" s="1">
        <v>22700</v>
      </c>
      <c r="AM568" s="1">
        <v>14600</v>
      </c>
      <c r="AN568" s="1"/>
      <c r="AO568" s="71"/>
      <c r="AP568" s="71" t="s">
        <v>9</v>
      </c>
      <c r="AQ568" s="71"/>
      <c r="AS568" s="4" t="str">
        <f>IFERROR(VLOOKUP(Table3[[#This Row],[Station '#]], $AV$3:$AW$141,2,FALSE),"")</f>
        <v/>
      </c>
    </row>
    <row r="569" spans="1:45" x14ac:dyDescent="0.3">
      <c r="A569" s="70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 t="s">
        <v>9</v>
      </c>
      <c r="AF569" s="1" t="s">
        <v>9</v>
      </c>
      <c r="AG569" s="1"/>
      <c r="AH569" s="1"/>
      <c r="AI569" s="1"/>
      <c r="AJ569" s="1"/>
      <c r="AK569" s="1"/>
      <c r="AL569" s="1"/>
      <c r="AM569" s="1"/>
      <c r="AN569" s="1"/>
      <c r="AO569" s="71"/>
      <c r="AP569" s="71" t="s">
        <v>9</v>
      </c>
      <c r="AQ569" s="71"/>
      <c r="AS569" s="4" t="str">
        <f>IFERROR(VLOOKUP(Table3[[#This Row],[Station '#]], $AV$3:$AW$141,2,FALSE),"")</f>
        <v/>
      </c>
    </row>
    <row r="570" spans="1:45" x14ac:dyDescent="0.3">
      <c r="A570" s="77" t="s">
        <v>365</v>
      </c>
      <c r="B570" s="78" t="s">
        <v>188</v>
      </c>
      <c r="C570" s="1">
        <v>472</v>
      </c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>
        <v>1800</v>
      </c>
      <c r="Q570" s="78">
        <v>3000</v>
      </c>
      <c r="R570" s="79">
        <v>2100</v>
      </c>
      <c r="S570" s="79" t="s">
        <v>7</v>
      </c>
      <c r="T570" s="79">
        <v>1800</v>
      </c>
      <c r="U570" s="79">
        <v>2500</v>
      </c>
      <c r="V570" s="79">
        <v>2700</v>
      </c>
      <c r="W570" s="79">
        <v>3000</v>
      </c>
      <c r="X570" s="79">
        <v>4100</v>
      </c>
      <c r="Y570" s="79">
        <v>5500</v>
      </c>
      <c r="Z570" s="79">
        <v>5100</v>
      </c>
      <c r="AA570" s="79">
        <v>3100</v>
      </c>
      <c r="AB570" s="79">
        <v>3200</v>
      </c>
      <c r="AC570" s="79">
        <v>3400</v>
      </c>
      <c r="AD570" s="79"/>
      <c r="AE570" s="79" t="s">
        <v>9</v>
      </c>
      <c r="AF570" s="79" t="s">
        <v>9</v>
      </c>
      <c r="AG570" s="79"/>
      <c r="AH570" s="79">
        <v>4100</v>
      </c>
      <c r="AI570" s="79"/>
      <c r="AJ570" s="79"/>
      <c r="AK570" s="79"/>
      <c r="AL570" s="79">
        <v>5200</v>
      </c>
      <c r="AM570" s="79"/>
      <c r="AN570" s="79"/>
      <c r="AO570" s="83"/>
      <c r="AP570" s="83" t="s">
        <v>9</v>
      </c>
      <c r="AQ570" s="97"/>
      <c r="AS570" s="4" t="str">
        <f>IFERROR(VLOOKUP(Table3[[#This Row],[Station '#]], $AV$3:$AW$141,2,FALSE),"")</f>
        <v/>
      </c>
    </row>
    <row r="571" spans="1:45" x14ac:dyDescent="0.3">
      <c r="A571" s="70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 t="s">
        <v>7</v>
      </c>
      <c r="T571" s="1" t="s">
        <v>9</v>
      </c>
      <c r="U571" s="1" t="s">
        <v>7</v>
      </c>
      <c r="V571" s="1" t="s">
        <v>9</v>
      </c>
      <c r="W571" s="1"/>
      <c r="X571" s="1"/>
      <c r="Y571" s="1"/>
      <c r="Z571" s="1"/>
      <c r="AA571" s="1"/>
      <c r="AB571" s="1"/>
      <c r="AC571" s="1"/>
      <c r="AD571" s="1"/>
      <c r="AE571" s="1" t="s">
        <v>9</v>
      </c>
      <c r="AF571" s="1" t="s">
        <v>9</v>
      </c>
      <c r="AG571" s="1"/>
      <c r="AH571" s="1"/>
      <c r="AI571" s="1"/>
      <c r="AJ571" s="1"/>
      <c r="AK571" s="1"/>
      <c r="AL571" s="1"/>
      <c r="AM571" s="1"/>
      <c r="AN571" s="1"/>
      <c r="AO571" s="71"/>
      <c r="AP571" s="71" t="s">
        <v>9</v>
      </c>
      <c r="AQ571" s="71"/>
      <c r="AS571" s="4" t="str">
        <f>IFERROR(VLOOKUP(Table3[[#This Row],[Station '#]], $AV$3:$AW$141,2,FALSE),"")</f>
        <v/>
      </c>
    </row>
    <row r="572" spans="1:45" x14ac:dyDescent="0.3">
      <c r="A572" s="70" t="s">
        <v>366</v>
      </c>
      <c r="B572" s="2" t="s">
        <v>188</v>
      </c>
      <c r="C572" s="1">
        <v>469</v>
      </c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>
        <v>4300</v>
      </c>
      <c r="Q572" s="2">
        <v>5100</v>
      </c>
      <c r="R572" s="1">
        <v>2900</v>
      </c>
      <c r="S572" s="1">
        <v>3400</v>
      </c>
      <c r="T572" s="1">
        <v>4600</v>
      </c>
      <c r="U572" s="1">
        <v>4900</v>
      </c>
      <c r="V572" s="1">
        <v>5100</v>
      </c>
      <c r="W572" s="1">
        <v>7800</v>
      </c>
      <c r="X572" s="1">
        <v>8400</v>
      </c>
      <c r="Y572" s="1"/>
      <c r="Z572" s="1">
        <v>10000</v>
      </c>
      <c r="AA572" s="1">
        <v>8700</v>
      </c>
      <c r="AB572" s="1">
        <v>9400</v>
      </c>
      <c r="AC572" s="1">
        <v>10100</v>
      </c>
      <c r="AD572" s="1"/>
      <c r="AE572" s="1" t="s">
        <v>9</v>
      </c>
      <c r="AF572" s="1">
        <v>10200</v>
      </c>
      <c r="AG572" s="1">
        <v>11000</v>
      </c>
      <c r="AH572" s="1"/>
      <c r="AI572" s="1">
        <v>11800</v>
      </c>
      <c r="AJ572" s="1">
        <v>12700</v>
      </c>
      <c r="AK572" s="1">
        <v>13200</v>
      </c>
      <c r="AL572" s="1"/>
      <c r="AM572" s="1">
        <v>16400</v>
      </c>
      <c r="AN572" s="1"/>
      <c r="AO572" s="71">
        <v>15100</v>
      </c>
      <c r="AP572" s="71" t="s">
        <v>9</v>
      </c>
      <c r="AQ572" s="71"/>
      <c r="AS572" s="4" t="str">
        <f>IFERROR(VLOOKUP(Table3[[#This Row],[Station '#]], $AV$3:$AW$141,2,FALSE),"")</f>
        <v/>
      </c>
    </row>
    <row r="573" spans="1:45" x14ac:dyDescent="0.3">
      <c r="A573" s="70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 t="s">
        <v>7</v>
      </c>
      <c r="T573" s="1" t="s">
        <v>9</v>
      </c>
      <c r="U573" s="1" t="s">
        <v>7</v>
      </c>
      <c r="V573" s="1" t="s">
        <v>9</v>
      </c>
      <c r="W573" s="1"/>
      <c r="X573" s="1"/>
      <c r="Y573" s="1"/>
      <c r="Z573" s="1"/>
      <c r="AA573" s="1"/>
      <c r="AB573" s="1"/>
      <c r="AC573" s="1"/>
      <c r="AD573" s="1"/>
      <c r="AE573" s="1" t="s">
        <v>9</v>
      </c>
      <c r="AF573" s="1" t="s">
        <v>9</v>
      </c>
      <c r="AG573" s="1"/>
      <c r="AH573" s="1"/>
      <c r="AI573" s="1"/>
      <c r="AJ573" s="1"/>
      <c r="AK573" s="1"/>
      <c r="AL573" s="1"/>
      <c r="AM573" s="1"/>
      <c r="AN573" s="1"/>
      <c r="AO573" s="71"/>
      <c r="AP573" s="71" t="s">
        <v>9</v>
      </c>
      <c r="AQ573" s="71"/>
      <c r="AS573" s="4" t="str">
        <f>IFERROR(VLOOKUP(Table3[[#This Row],[Station '#]], $AV$3:$AW$141,2,FALSE),"")</f>
        <v/>
      </c>
    </row>
    <row r="574" spans="1:45" x14ac:dyDescent="0.3">
      <c r="A574" s="70" t="s">
        <v>367</v>
      </c>
      <c r="B574" s="2" t="s">
        <v>266</v>
      </c>
      <c r="C574" s="1">
        <v>23</v>
      </c>
      <c r="D574" s="2"/>
      <c r="E574" s="2"/>
      <c r="F574" s="2"/>
      <c r="G574" s="2"/>
      <c r="H574" s="2"/>
      <c r="I574" s="2">
        <v>21400</v>
      </c>
      <c r="J574" s="2">
        <v>22100</v>
      </c>
      <c r="K574" s="2">
        <v>24100</v>
      </c>
      <c r="L574" s="2">
        <v>20700</v>
      </c>
      <c r="M574" s="2">
        <v>22200</v>
      </c>
      <c r="N574" s="2">
        <v>24900</v>
      </c>
      <c r="O574" s="2">
        <v>24200</v>
      </c>
      <c r="P574" s="2">
        <v>28000</v>
      </c>
      <c r="Q574" s="2">
        <v>27400</v>
      </c>
      <c r="R574" s="1">
        <v>28800</v>
      </c>
      <c r="S574" s="1">
        <v>30700</v>
      </c>
      <c r="T574" s="1">
        <v>31300</v>
      </c>
      <c r="U574" s="1">
        <v>34000</v>
      </c>
      <c r="V574" s="1">
        <v>35300</v>
      </c>
      <c r="W574" s="1" t="s">
        <v>8</v>
      </c>
      <c r="X574" s="1" t="s">
        <v>8</v>
      </c>
      <c r="Y574" s="1"/>
      <c r="Z574" s="1">
        <v>36400</v>
      </c>
      <c r="AA574" s="1">
        <v>35100</v>
      </c>
      <c r="AB574" s="1">
        <v>34400</v>
      </c>
      <c r="AC574" s="1">
        <v>33900</v>
      </c>
      <c r="AD574" s="1">
        <v>32000</v>
      </c>
      <c r="AE574" s="1">
        <v>32700</v>
      </c>
      <c r="AF574" s="1">
        <v>33000</v>
      </c>
      <c r="AG574" s="1">
        <v>33900</v>
      </c>
      <c r="AH574" s="1">
        <v>34800</v>
      </c>
      <c r="AI574" s="1">
        <v>36100</v>
      </c>
      <c r="AJ574" s="1">
        <v>36900</v>
      </c>
      <c r="AK574" s="1">
        <v>32600</v>
      </c>
      <c r="AL574" s="1">
        <v>37200</v>
      </c>
      <c r="AM574" s="1">
        <v>31800</v>
      </c>
      <c r="AN574" s="1">
        <v>36600</v>
      </c>
      <c r="AO574" s="71">
        <v>37300</v>
      </c>
      <c r="AP574" s="71">
        <v>37700</v>
      </c>
      <c r="AQ574" s="71"/>
      <c r="AS574" s="4">
        <f>IFERROR(VLOOKUP(Table3[[#This Row],[Station '#]], $AV$3:$AW$141,2,FALSE),"")</f>
        <v>37700</v>
      </c>
    </row>
    <row r="575" spans="1:45" ht="16.5" hidden="1" customHeight="1" x14ac:dyDescent="0.3">
      <c r="A575" s="70" t="s">
        <v>367</v>
      </c>
      <c r="B575" s="2" t="s">
        <v>24</v>
      </c>
      <c r="C575" s="1">
        <v>437</v>
      </c>
      <c r="D575" s="2">
        <v>14500</v>
      </c>
      <c r="E575" s="2">
        <v>13900</v>
      </c>
      <c r="F575" s="2" t="s">
        <v>368</v>
      </c>
      <c r="G575" s="2">
        <v>20700</v>
      </c>
      <c r="H575" s="2">
        <v>25000</v>
      </c>
      <c r="I575" s="2">
        <v>25200</v>
      </c>
      <c r="J575" s="2">
        <v>29500</v>
      </c>
      <c r="K575" s="2">
        <v>29200</v>
      </c>
      <c r="L575" s="2">
        <v>31600</v>
      </c>
      <c r="M575" s="2">
        <v>32300</v>
      </c>
      <c r="N575" s="2">
        <v>30900</v>
      </c>
      <c r="O575" s="2">
        <v>31700</v>
      </c>
      <c r="P575" s="2">
        <v>33400</v>
      </c>
      <c r="Q575" s="2">
        <v>34500</v>
      </c>
      <c r="R575" s="1">
        <v>36400</v>
      </c>
      <c r="S575" s="1">
        <v>35700</v>
      </c>
      <c r="T575" s="1">
        <v>39900</v>
      </c>
      <c r="U575" s="1">
        <v>43900</v>
      </c>
      <c r="V575" s="1">
        <v>42100</v>
      </c>
      <c r="W575" s="1" t="s">
        <v>8</v>
      </c>
      <c r="X575" s="1" t="s">
        <v>8</v>
      </c>
      <c r="Y575" s="1">
        <v>42400</v>
      </c>
      <c r="Z575" s="1">
        <v>47400</v>
      </c>
      <c r="AA575" s="1">
        <v>49000</v>
      </c>
      <c r="AB575" s="1">
        <v>40400</v>
      </c>
      <c r="AC575" s="1">
        <v>40800</v>
      </c>
      <c r="AD575" s="1"/>
      <c r="AE575" s="1" t="s">
        <v>9</v>
      </c>
      <c r="AF575" s="1" t="s">
        <v>9</v>
      </c>
      <c r="AG575" s="1"/>
      <c r="AH575" s="1"/>
      <c r="AI575" s="1"/>
      <c r="AJ575" s="1"/>
      <c r="AK575" s="1"/>
      <c r="AL575" s="1"/>
      <c r="AM575" s="1"/>
      <c r="AN575" s="1"/>
      <c r="AO575" s="71"/>
      <c r="AP575" s="71" t="s">
        <v>9</v>
      </c>
      <c r="AQ575" s="71"/>
      <c r="AS575" s="4" t="str">
        <f>IFERROR(VLOOKUP(Table3[[#This Row],[Station '#]], $AV$3:$AW$141,2,FALSE),"")</f>
        <v/>
      </c>
    </row>
    <row r="576" spans="1:45" x14ac:dyDescent="0.3">
      <c r="A576" s="70" t="s">
        <v>367</v>
      </c>
      <c r="B576" s="2" t="s">
        <v>24</v>
      </c>
      <c r="C576" s="1">
        <v>92</v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>
        <v>42600</v>
      </c>
      <c r="AI576" s="1">
        <v>57100</v>
      </c>
      <c r="AJ576" s="1"/>
      <c r="AK576" s="1">
        <v>46600</v>
      </c>
      <c r="AL576" s="1">
        <v>49000</v>
      </c>
      <c r="AM576" s="1">
        <v>41500</v>
      </c>
      <c r="AN576" s="1"/>
      <c r="AO576" s="71">
        <v>51500</v>
      </c>
      <c r="AP576" s="71">
        <v>50400</v>
      </c>
      <c r="AQ576" s="71"/>
      <c r="AS576" s="4">
        <f>IFERROR(VLOOKUP(Table3[[#This Row],[Station '#]], $AV$3:$AW$141,2,FALSE),"")</f>
        <v>50400</v>
      </c>
    </row>
    <row r="577" spans="1:45" ht="13.9" hidden="1" customHeight="1" x14ac:dyDescent="0.3">
      <c r="A577" s="70" t="s">
        <v>367</v>
      </c>
      <c r="B577" s="2" t="s">
        <v>268</v>
      </c>
      <c r="C577" s="1">
        <v>433</v>
      </c>
      <c r="D577" s="2"/>
      <c r="E577" s="2"/>
      <c r="F577" s="2"/>
      <c r="G577" s="2"/>
      <c r="H577" s="2"/>
      <c r="I577" s="2">
        <v>24000</v>
      </c>
      <c r="J577" s="2">
        <v>23800</v>
      </c>
      <c r="K577" s="2">
        <v>25300</v>
      </c>
      <c r="L577" s="2">
        <v>23700</v>
      </c>
      <c r="M577" s="2">
        <v>25500</v>
      </c>
      <c r="N577" s="2">
        <v>25100</v>
      </c>
      <c r="O577" s="2">
        <v>27500</v>
      </c>
      <c r="P577" s="2">
        <v>29000</v>
      </c>
      <c r="Q577" s="2">
        <v>29200</v>
      </c>
      <c r="R577" s="1">
        <v>30200</v>
      </c>
      <c r="S577" s="1">
        <v>32500</v>
      </c>
      <c r="T577" s="1">
        <v>35500</v>
      </c>
      <c r="U577" s="1">
        <v>38200</v>
      </c>
      <c r="V577" s="1">
        <v>38000</v>
      </c>
      <c r="W577" s="1" t="s">
        <v>8</v>
      </c>
      <c r="X577" s="1" t="s">
        <v>8</v>
      </c>
      <c r="Y577" s="1"/>
      <c r="Z577" s="1">
        <v>42400</v>
      </c>
      <c r="AA577" s="1">
        <v>36500</v>
      </c>
      <c r="AB577" s="1">
        <v>35900</v>
      </c>
      <c r="AC577" s="1">
        <v>34200</v>
      </c>
      <c r="AD577" s="1"/>
      <c r="AE577" s="1" t="s">
        <v>9</v>
      </c>
      <c r="AF577" s="1" t="s">
        <v>9</v>
      </c>
      <c r="AG577" s="1"/>
      <c r="AH577" s="1"/>
      <c r="AI577" s="1"/>
      <c r="AJ577" s="1"/>
      <c r="AK577" s="1"/>
      <c r="AL577" s="1"/>
      <c r="AM577" s="1"/>
      <c r="AN577" s="1"/>
      <c r="AO577" s="71"/>
      <c r="AP577" s="71" t="s">
        <v>9</v>
      </c>
      <c r="AQ577" s="71"/>
      <c r="AS577" s="4" t="str">
        <f>IFERROR(VLOOKUP(Table3[[#This Row],[Station '#]], $AV$3:$AW$141,2,FALSE),"")</f>
        <v/>
      </c>
    </row>
    <row r="578" spans="1:45" ht="16.5" hidden="1" customHeight="1" x14ac:dyDescent="0.3">
      <c r="A578" s="70" t="s">
        <v>367</v>
      </c>
      <c r="B578" s="2" t="s">
        <v>454</v>
      </c>
      <c r="C578" s="1">
        <v>436</v>
      </c>
      <c r="D578" s="2">
        <v>16800</v>
      </c>
      <c r="E578" s="2">
        <v>17200</v>
      </c>
      <c r="F578" s="2">
        <v>19800</v>
      </c>
      <c r="G578" s="2">
        <v>21400</v>
      </c>
      <c r="H578" s="2">
        <v>27500</v>
      </c>
      <c r="I578" s="2">
        <v>28500</v>
      </c>
      <c r="J578" s="2">
        <v>27900</v>
      </c>
      <c r="K578" s="2">
        <v>29100</v>
      </c>
      <c r="L578" s="2">
        <v>29100</v>
      </c>
      <c r="M578" s="2">
        <v>26200</v>
      </c>
      <c r="N578" s="2">
        <v>28800</v>
      </c>
      <c r="O578" s="2">
        <v>30600</v>
      </c>
      <c r="P578" s="2">
        <v>30700</v>
      </c>
      <c r="Q578" s="2">
        <v>30100</v>
      </c>
      <c r="R578" s="1">
        <v>32900</v>
      </c>
      <c r="S578" s="1">
        <v>31600</v>
      </c>
      <c r="T578" s="1">
        <v>30800</v>
      </c>
      <c r="U578" s="1">
        <v>43100</v>
      </c>
      <c r="V578" s="1" t="s">
        <v>22</v>
      </c>
      <c r="W578" s="1" t="s">
        <v>8</v>
      </c>
      <c r="X578" s="1">
        <v>45300</v>
      </c>
      <c r="Y578" s="1">
        <v>53300</v>
      </c>
      <c r="Z578" s="1">
        <v>53600</v>
      </c>
      <c r="AA578" s="1">
        <v>50100</v>
      </c>
      <c r="AB578" s="1">
        <v>46100</v>
      </c>
      <c r="AC578" s="1">
        <v>42000</v>
      </c>
      <c r="AD578" s="1"/>
      <c r="AE578" s="1" t="s">
        <v>9</v>
      </c>
      <c r="AF578" s="1" t="s">
        <v>9</v>
      </c>
      <c r="AG578" s="1"/>
      <c r="AH578" s="1"/>
      <c r="AI578" s="1"/>
      <c r="AJ578" s="1"/>
      <c r="AK578" s="1"/>
      <c r="AL578" s="1"/>
      <c r="AM578" s="1" t="e">
        <v>#N/A</v>
      </c>
      <c r="AN578" s="1"/>
      <c r="AO578" s="71"/>
      <c r="AP578" s="71" t="s">
        <v>9</v>
      </c>
      <c r="AQ578" s="71"/>
      <c r="AS578" s="4" t="str">
        <f>IFERROR(VLOOKUP(Table3[[#This Row],[Station '#]], $AV$3:$AW$141,2,FALSE),"")</f>
        <v/>
      </c>
    </row>
    <row r="579" spans="1:45" x14ac:dyDescent="0.3">
      <c r="A579" s="70" t="s">
        <v>367</v>
      </c>
      <c r="B579" s="2" t="s">
        <v>453</v>
      </c>
      <c r="C579" s="1">
        <v>93</v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>
        <v>46100</v>
      </c>
      <c r="AI579" s="1">
        <v>45000</v>
      </c>
      <c r="AJ579" s="1">
        <v>49900</v>
      </c>
      <c r="AK579" s="1">
        <v>48800</v>
      </c>
      <c r="AL579" s="1">
        <v>49400</v>
      </c>
      <c r="AM579" s="1">
        <v>44900</v>
      </c>
      <c r="AN579" s="1">
        <v>51600</v>
      </c>
      <c r="AO579" s="71">
        <v>56200</v>
      </c>
      <c r="AP579" s="71" t="s">
        <v>9</v>
      </c>
      <c r="AQ579" s="71"/>
      <c r="AS579" s="4" t="str">
        <f>IFERROR(VLOOKUP(Table3[[#This Row],[Station '#]], $AV$3:$AW$141,2,FALSE),"")</f>
        <v/>
      </c>
    </row>
    <row r="580" spans="1:45" x14ac:dyDescent="0.3">
      <c r="A580" s="70" t="s">
        <v>367</v>
      </c>
      <c r="B580" s="2" t="s">
        <v>592</v>
      </c>
      <c r="C580" s="1">
        <v>128</v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>
        <v>40500</v>
      </c>
      <c r="AN580" s="1"/>
      <c r="AO580" s="71">
        <v>50900</v>
      </c>
      <c r="AP580" s="71">
        <v>52000</v>
      </c>
      <c r="AQ580" s="71"/>
      <c r="AS580" s="4">
        <f>IFERROR(VLOOKUP(Table3[[#This Row],[Station '#]], $AV$3:$AW$141,2,FALSE),"")</f>
        <v>52000</v>
      </c>
    </row>
    <row r="581" spans="1:45" ht="15" customHeight="1" x14ac:dyDescent="0.3">
      <c r="A581" s="70" t="s">
        <v>367</v>
      </c>
      <c r="B581" s="2" t="s">
        <v>369</v>
      </c>
      <c r="C581" s="1">
        <v>25</v>
      </c>
      <c r="D581" s="2"/>
      <c r="E581" s="2"/>
      <c r="F581" s="2"/>
      <c r="G581" s="2"/>
      <c r="H581" s="2"/>
      <c r="I581" s="2" t="s">
        <v>9</v>
      </c>
      <c r="J581" s="2" t="s">
        <v>9</v>
      </c>
      <c r="K581" s="2">
        <v>26900</v>
      </c>
      <c r="L581" s="2">
        <v>29100</v>
      </c>
      <c r="M581" s="2">
        <v>27300</v>
      </c>
      <c r="N581" s="2">
        <v>27700</v>
      </c>
      <c r="O581" s="2">
        <v>29400</v>
      </c>
      <c r="P581" s="2">
        <v>29400</v>
      </c>
      <c r="Q581" s="2">
        <v>27100</v>
      </c>
      <c r="R581" s="1">
        <v>29000</v>
      </c>
      <c r="S581" s="1">
        <v>31500</v>
      </c>
      <c r="T581" s="1">
        <v>35100</v>
      </c>
      <c r="U581" s="1" t="s">
        <v>22</v>
      </c>
      <c r="V581" s="1">
        <v>37700</v>
      </c>
      <c r="W581" s="1">
        <v>40800</v>
      </c>
      <c r="X581" s="1">
        <v>41500</v>
      </c>
      <c r="Y581" s="1">
        <v>43300</v>
      </c>
      <c r="Z581" s="1">
        <v>41300</v>
      </c>
      <c r="AA581" s="1">
        <v>41200</v>
      </c>
      <c r="AB581" s="1">
        <v>40200</v>
      </c>
      <c r="AC581" s="1">
        <v>38600</v>
      </c>
      <c r="AD581" s="1">
        <v>42000</v>
      </c>
      <c r="AE581" s="1" t="s">
        <v>9</v>
      </c>
      <c r="AF581" s="1">
        <v>36600</v>
      </c>
      <c r="AG581" s="1">
        <v>37700</v>
      </c>
      <c r="AH581" s="1">
        <v>42500</v>
      </c>
      <c r="AI581" s="1">
        <v>45100</v>
      </c>
      <c r="AJ581" s="1">
        <v>48000</v>
      </c>
      <c r="AK581" s="1">
        <v>50100</v>
      </c>
      <c r="AL581" s="1">
        <v>52100</v>
      </c>
      <c r="AM581" s="1">
        <v>46700</v>
      </c>
      <c r="AN581" s="1">
        <v>53100</v>
      </c>
      <c r="AO581" s="71">
        <v>55000</v>
      </c>
      <c r="AP581" s="71">
        <v>54500</v>
      </c>
      <c r="AQ581" s="71"/>
      <c r="AS581" s="4">
        <f>IFERROR(VLOOKUP(Table3[[#This Row],[Station '#]], $AV$3:$AW$141,2,FALSE),"")</f>
        <v>54500</v>
      </c>
    </row>
    <row r="582" spans="1:45" ht="16.5" hidden="1" customHeight="1" x14ac:dyDescent="0.3">
      <c r="A582" s="70" t="s">
        <v>367</v>
      </c>
      <c r="B582" s="2" t="s">
        <v>370</v>
      </c>
      <c r="C582" s="1">
        <v>424</v>
      </c>
      <c r="D582" s="2">
        <v>22800</v>
      </c>
      <c r="E582" s="2">
        <v>22000</v>
      </c>
      <c r="F582" s="2">
        <v>23400</v>
      </c>
      <c r="G582" s="2">
        <v>25400</v>
      </c>
      <c r="H582" s="2">
        <v>27600</v>
      </c>
      <c r="I582" s="2">
        <v>29300</v>
      </c>
      <c r="J582" s="2">
        <v>28200</v>
      </c>
      <c r="K582" s="2">
        <v>31200</v>
      </c>
      <c r="L582" s="2">
        <v>30900</v>
      </c>
      <c r="M582" s="2">
        <v>26700</v>
      </c>
      <c r="N582" s="2">
        <v>28400</v>
      </c>
      <c r="O582" s="2">
        <v>28900</v>
      </c>
      <c r="P582" s="2">
        <v>28800</v>
      </c>
      <c r="Q582" s="2">
        <v>25700</v>
      </c>
      <c r="R582" s="1">
        <v>27700</v>
      </c>
      <c r="S582" s="1">
        <v>30400</v>
      </c>
      <c r="T582" s="1">
        <v>34400</v>
      </c>
      <c r="U582" s="1">
        <v>34700</v>
      </c>
      <c r="V582" s="1">
        <v>40100</v>
      </c>
      <c r="W582" s="1">
        <v>42500</v>
      </c>
      <c r="X582" s="1">
        <v>42600</v>
      </c>
      <c r="Y582" s="1">
        <v>45300</v>
      </c>
      <c r="Z582" s="1">
        <v>41700</v>
      </c>
      <c r="AA582" s="1">
        <v>37000</v>
      </c>
      <c r="AB582" s="1">
        <v>37200</v>
      </c>
      <c r="AC582" s="1">
        <v>33400</v>
      </c>
      <c r="AD582" s="1"/>
      <c r="AE582" s="1" t="s">
        <v>9</v>
      </c>
      <c r="AF582" s="1" t="s">
        <v>9</v>
      </c>
      <c r="AG582" s="1"/>
      <c r="AH582" s="1"/>
      <c r="AI582" s="1"/>
      <c r="AJ582" s="1"/>
      <c r="AK582" s="1"/>
      <c r="AL582" s="1"/>
      <c r="AM582" s="1"/>
      <c r="AN582" s="1"/>
      <c r="AO582" s="71"/>
      <c r="AP582" s="71" t="s">
        <v>9</v>
      </c>
      <c r="AQ582" s="71"/>
      <c r="AS582" s="4" t="str">
        <f>IFERROR(VLOOKUP(Table3[[#This Row],[Station '#]], $AV$3:$AW$141,2,FALSE),"")</f>
        <v/>
      </c>
    </row>
    <row r="583" spans="1:45" x14ac:dyDescent="0.3">
      <c r="A583" s="70" t="s">
        <v>367</v>
      </c>
      <c r="B583" s="2" t="s">
        <v>443</v>
      </c>
      <c r="C583" s="1">
        <v>94</v>
      </c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>
        <v>33100</v>
      </c>
      <c r="AI583" s="1">
        <v>34900</v>
      </c>
      <c r="AJ583" s="1">
        <v>35400</v>
      </c>
      <c r="AK583" s="1">
        <v>43600</v>
      </c>
      <c r="AL583" s="1">
        <v>35400</v>
      </c>
      <c r="AM583" s="1">
        <v>39000</v>
      </c>
      <c r="AN583" s="1">
        <v>42800</v>
      </c>
      <c r="AO583" s="71">
        <v>33500</v>
      </c>
      <c r="AP583" s="71" t="s">
        <v>9</v>
      </c>
      <c r="AQ583" s="71"/>
      <c r="AS583" s="4" t="str">
        <f>IFERROR(VLOOKUP(Table3[[#This Row],[Station '#]], $AV$3:$AW$141,2,FALSE),"")</f>
        <v/>
      </c>
    </row>
    <row r="584" spans="1:45" ht="16.5" hidden="1" customHeight="1" x14ac:dyDescent="0.3">
      <c r="A584" s="70" t="s">
        <v>367</v>
      </c>
      <c r="B584" s="2" t="s">
        <v>371</v>
      </c>
      <c r="C584" s="1">
        <v>420</v>
      </c>
      <c r="D584" s="2">
        <v>27700</v>
      </c>
      <c r="E584" s="2">
        <v>29700</v>
      </c>
      <c r="F584" s="2">
        <v>36200</v>
      </c>
      <c r="G584" s="2">
        <v>36000</v>
      </c>
      <c r="H584" s="2">
        <v>42300</v>
      </c>
      <c r="I584" s="2">
        <v>41800</v>
      </c>
      <c r="J584" s="2">
        <v>39300</v>
      </c>
      <c r="K584" s="2">
        <v>41700</v>
      </c>
      <c r="L584" s="2">
        <v>42700</v>
      </c>
      <c r="M584" s="2">
        <v>37300</v>
      </c>
      <c r="N584" s="2">
        <v>41300</v>
      </c>
      <c r="O584" s="2">
        <v>40300</v>
      </c>
      <c r="P584" s="2">
        <v>41200</v>
      </c>
      <c r="Q584" s="2">
        <v>39400</v>
      </c>
      <c r="R584" s="1">
        <v>41300</v>
      </c>
      <c r="S584" s="1">
        <v>41100</v>
      </c>
      <c r="T584" s="1">
        <v>48500</v>
      </c>
      <c r="U584" s="1">
        <v>47800</v>
      </c>
      <c r="V584" s="1">
        <v>52500</v>
      </c>
      <c r="W584" s="1">
        <v>58700</v>
      </c>
      <c r="X584" s="1">
        <v>56100</v>
      </c>
      <c r="Y584" s="1">
        <v>57900</v>
      </c>
      <c r="Z584" s="1">
        <v>55700</v>
      </c>
      <c r="AA584" s="1">
        <v>57800</v>
      </c>
      <c r="AB584" s="1">
        <v>54600</v>
      </c>
      <c r="AC584" s="1">
        <v>53400</v>
      </c>
      <c r="AD584" s="1"/>
      <c r="AE584" s="1" t="s">
        <v>9</v>
      </c>
      <c r="AF584" s="1" t="s">
        <v>9</v>
      </c>
      <c r="AG584" s="1"/>
      <c r="AH584" s="1"/>
      <c r="AI584" s="1"/>
      <c r="AJ584" s="1"/>
      <c r="AK584" s="1"/>
      <c r="AL584" s="1"/>
      <c r="AM584" s="1"/>
      <c r="AN584" s="1"/>
      <c r="AO584" s="71"/>
      <c r="AP584" s="71" t="s">
        <v>9</v>
      </c>
      <c r="AQ584" s="71"/>
      <c r="AS584" s="4" t="str">
        <f>IFERROR(VLOOKUP(Table3[[#This Row],[Station '#]], $AV$3:$AW$141,2,FALSE),"")</f>
        <v/>
      </c>
    </row>
    <row r="585" spans="1:45" ht="15.75" customHeight="1" x14ac:dyDescent="0.3">
      <c r="A585" s="70" t="s">
        <v>367</v>
      </c>
      <c r="B585" s="2" t="s">
        <v>371</v>
      </c>
      <c r="C585" s="1">
        <v>110</v>
      </c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>
        <v>44900</v>
      </c>
      <c r="AN585" s="1"/>
      <c r="AO585" s="71">
        <v>53400</v>
      </c>
      <c r="AP585" s="71" t="s">
        <v>9</v>
      </c>
      <c r="AQ585" s="71"/>
      <c r="AS585" s="4" t="str">
        <f>IFERROR(VLOOKUP(Table3[[#This Row],[Station '#]], $AV$3:$AW$141,2,FALSE),"")</f>
        <v/>
      </c>
    </row>
    <row r="586" spans="1:45" ht="16.5" hidden="1" customHeight="1" x14ac:dyDescent="0.3">
      <c r="A586" s="70" t="s">
        <v>367</v>
      </c>
      <c r="B586" s="2" t="s">
        <v>372</v>
      </c>
      <c r="C586" s="1">
        <v>434</v>
      </c>
      <c r="D586" s="2"/>
      <c r="E586" s="2" t="s">
        <v>7</v>
      </c>
      <c r="F586" s="2" t="s">
        <v>7</v>
      </c>
      <c r="G586" s="2"/>
      <c r="H586" s="2"/>
      <c r="I586" s="2">
        <v>45200</v>
      </c>
      <c r="J586" s="2">
        <v>43700</v>
      </c>
      <c r="K586" s="2">
        <v>46400</v>
      </c>
      <c r="L586" s="2">
        <v>45900</v>
      </c>
      <c r="M586" s="2">
        <v>48500</v>
      </c>
      <c r="N586" s="2">
        <v>45600</v>
      </c>
      <c r="O586" s="2">
        <v>44200</v>
      </c>
      <c r="P586" s="2">
        <v>42800</v>
      </c>
      <c r="Q586" s="2"/>
      <c r="R586" s="1">
        <v>42500</v>
      </c>
      <c r="S586" s="1">
        <v>41700</v>
      </c>
      <c r="T586" s="1">
        <v>48800</v>
      </c>
      <c r="U586" s="1">
        <v>48600</v>
      </c>
      <c r="V586" s="1">
        <v>54700</v>
      </c>
      <c r="W586" s="1">
        <v>55900</v>
      </c>
      <c r="X586" s="1">
        <v>56500</v>
      </c>
      <c r="Y586" s="1">
        <v>56200</v>
      </c>
      <c r="Z586" s="1">
        <v>57200</v>
      </c>
      <c r="AA586" s="1">
        <v>58200</v>
      </c>
      <c r="AB586" s="1">
        <v>51000</v>
      </c>
      <c r="AC586" s="1">
        <v>44000</v>
      </c>
      <c r="AD586" s="1"/>
      <c r="AE586" s="1" t="s">
        <v>9</v>
      </c>
      <c r="AF586" s="1" t="s">
        <v>9</v>
      </c>
      <c r="AG586" s="1"/>
      <c r="AH586" s="1"/>
      <c r="AI586" s="1"/>
      <c r="AJ586" s="1"/>
      <c r="AK586" s="1"/>
      <c r="AL586" s="1"/>
      <c r="AM586" s="1"/>
      <c r="AN586" s="1"/>
      <c r="AO586" s="71"/>
      <c r="AP586" s="71" t="s">
        <v>9</v>
      </c>
      <c r="AQ586" s="71"/>
      <c r="AS586" s="4" t="str">
        <f>IFERROR(VLOOKUP(Table3[[#This Row],[Station '#]], $AV$3:$AW$141,2,FALSE),"")</f>
        <v/>
      </c>
    </row>
    <row r="587" spans="1:45" x14ac:dyDescent="0.3">
      <c r="A587" s="70" t="s">
        <v>367</v>
      </c>
      <c r="B587" s="2" t="s">
        <v>617</v>
      </c>
      <c r="C587" s="1">
        <v>109</v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>
        <v>43000</v>
      </c>
      <c r="AN587" s="1"/>
      <c r="AO587" s="71">
        <v>57300</v>
      </c>
      <c r="AP587" s="71">
        <v>56900</v>
      </c>
      <c r="AQ587" s="71"/>
      <c r="AS587" s="4">
        <f>IFERROR(VLOOKUP(Table3[[#This Row],[Station '#]], $AV$3:$AW$141,2,FALSE),"")</f>
        <v>56900</v>
      </c>
    </row>
    <row r="588" spans="1:45" ht="16.5" hidden="1" customHeight="1" x14ac:dyDescent="0.3">
      <c r="A588" s="70" t="s">
        <v>367</v>
      </c>
      <c r="B588" s="2" t="s">
        <v>373</v>
      </c>
      <c r="C588" s="1">
        <v>435</v>
      </c>
      <c r="D588" s="2">
        <v>31200</v>
      </c>
      <c r="E588" s="2">
        <v>37400</v>
      </c>
      <c r="F588" s="2">
        <v>42700</v>
      </c>
      <c r="G588" s="2">
        <v>46500</v>
      </c>
      <c r="H588" s="2">
        <v>51300</v>
      </c>
      <c r="I588" s="2">
        <v>52000</v>
      </c>
      <c r="J588" s="2">
        <v>54400</v>
      </c>
      <c r="K588" s="2">
        <v>54800</v>
      </c>
      <c r="L588" s="2">
        <v>48400</v>
      </c>
      <c r="M588" s="2">
        <v>50100</v>
      </c>
      <c r="N588" s="2">
        <v>53100</v>
      </c>
      <c r="O588" s="2">
        <v>51100</v>
      </c>
      <c r="P588" s="2">
        <v>52700</v>
      </c>
      <c r="Q588" s="2"/>
      <c r="R588" s="1">
        <v>49000</v>
      </c>
      <c r="S588" s="1">
        <v>48400</v>
      </c>
      <c r="T588" s="1">
        <v>58900</v>
      </c>
      <c r="U588" s="1">
        <v>52700</v>
      </c>
      <c r="V588" s="1">
        <v>63700</v>
      </c>
      <c r="W588" s="1">
        <v>66800</v>
      </c>
      <c r="X588" s="1">
        <v>66900</v>
      </c>
      <c r="Y588" s="1">
        <v>65300</v>
      </c>
      <c r="Z588" s="1">
        <v>63400</v>
      </c>
      <c r="AA588" s="1">
        <v>58800</v>
      </c>
      <c r="AB588" s="1">
        <v>54700</v>
      </c>
      <c r="AC588" s="1">
        <v>51200</v>
      </c>
      <c r="AD588" s="1"/>
      <c r="AE588" s="1" t="s">
        <v>9</v>
      </c>
      <c r="AF588" s="1" t="s">
        <v>9</v>
      </c>
      <c r="AG588" s="1"/>
      <c r="AH588" s="1"/>
      <c r="AI588" s="1"/>
      <c r="AJ588" s="1"/>
      <c r="AK588" s="1"/>
      <c r="AL588" s="1"/>
      <c r="AM588" s="1"/>
      <c r="AN588" s="1"/>
      <c r="AO588" s="71"/>
      <c r="AP588" s="71" t="s">
        <v>9</v>
      </c>
      <c r="AQ588" s="71"/>
      <c r="AS588" s="4" t="str">
        <f>IFERROR(VLOOKUP(Table3[[#This Row],[Station '#]], $AV$3:$AW$141,2,FALSE),"")</f>
        <v/>
      </c>
    </row>
    <row r="589" spans="1:45" ht="16.5" hidden="1" customHeight="1" x14ac:dyDescent="0.3">
      <c r="A589" s="70" t="s">
        <v>367</v>
      </c>
      <c r="B589" s="2" t="s">
        <v>374</v>
      </c>
      <c r="C589" s="1">
        <v>418</v>
      </c>
      <c r="D589" s="2">
        <v>32300</v>
      </c>
      <c r="E589" s="2">
        <v>39500</v>
      </c>
      <c r="F589" s="2">
        <v>41300</v>
      </c>
      <c r="G589" s="2">
        <v>39900</v>
      </c>
      <c r="H589" s="2">
        <v>41800</v>
      </c>
      <c r="I589" s="2">
        <v>41900</v>
      </c>
      <c r="J589" s="2">
        <v>43200</v>
      </c>
      <c r="K589" s="2">
        <v>43100</v>
      </c>
      <c r="L589" s="2">
        <v>42100</v>
      </c>
      <c r="M589" s="2">
        <v>37800</v>
      </c>
      <c r="N589" s="2">
        <v>40600</v>
      </c>
      <c r="O589" s="2">
        <v>43200</v>
      </c>
      <c r="P589" s="2">
        <v>39900</v>
      </c>
      <c r="Q589" s="2"/>
      <c r="R589" s="1"/>
      <c r="S589" s="1">
        <v>35700</v>
      </c>
      <c r="T589" s="1">
        <v>38300</v>
      </c>
      <c r="U589" s="1">
        <v>41100</v>
      </c>
      <c r="V589" s="1">
        <v>43500</v>
      </c>
      <c r="W589" s="1">
        <v>47100</v>
      </c>
      <c r="X589" s="1">
        <v>47500</v>
      </c>
      <c r="Y589" s="1">
        <v>52400</v>
      </c>
      <c r="Z589" s="1">
        <v>49400</v>
      </c>
      <c r="AA589" s="1">
        <v>43100</v>
      </c>
      <c r="AB589" s="1">
        <v>38100</v>
      </c>
      <c r="AC589" s="1">
        <v>42200</v>
      </c>
      <c r="AD589" s="1"/>
      <c r="AE589" s="1" t="s">
        <v>9</v>
      </c>
      <c r="AF589" s="1" t="s">
        <v>9</v>
      </c>
      <c r="AG589" s="1"/>
      <c r="AH589" s="1"/>
      <c r="AI589" s="1"/>
      <c r="AJ589" s="1"/>
      <c r="AK589" s="1"/>
      <c r="AL589" s="1"/>
      <c r="AM589" s="1"/>
      <c r="AN589" s="1"/>
      <c r="AO589" s="71"/>
      <c r="AP589" s="71" t="s">
        <v>9</v>
      </c>
      <c r="AQ589" s="71"/>
      <c r="AS589" s="4" t="str">
        <f>IFERROR(VLOOKUP(Table3[[#This Row],[Station '#]], $AV$3:$AW$141,2,FALSE),"")</f>
        <v/>
      </c>
    </row>
    <row r="590" spans="1:45" x14ac:dyDescent="0.3">
      <c r="A590" s="70" t="s">
        <v>367</v>
      </c>
      <c r="B590" s="2" t="s">
        <v>444</v>
      </c>
      <c r="C590" s="1">
        <v>95</v>
      </c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>
        <v>40000</v>
      </c>
      <c r="AI590" s="1">
        <v>40400</v>
      </c>
      <c r="AJ590" s="1"/>
      <c r="AK590" s="1">
        <v>42900</v>
      </c>
      <c r="AL590" s="1">
        <v>44600</v>
      </c>
      <c r="AM590" s="1">
        <v>40600</v>
      </c>
      <c r="AN590" s="1">
        <v>44800</v>
      </c>
      <c r="AO590" s="71">
        <v>45300</v>
      </c>
      <c r="AP590" s="71">
        <v>42200</v>
      </c>
      <c r="AQ590" s="71"/>
      <c r="AS590" s="4">
        <f>IFERROR(VLOOKUP(Table3[[#This Row],[Station '#]], $AV$3:$AW$141,2,FALSE),"")</f>
        <v>42200</v>
      </c>
    </row>
    <row r="591" spans="1:45" ht="16.5" hidden="1" customHeight="1" x14ac:dyDescent="0.3">
      <c r="A591" s="70" t="s">
        <v>367</v>
      </c>
      <c r="B591" s="2" t="s">
        <v>340</v>
      </c>
      <c r="C591" s="1">
        <v>426</v>
      </c>
      <c r="D591" s="2">
        <v>34300</v>
      </c>
      <c r="E591" s="2">
        <v>41200</v>
      </c>
      <c r="F591" s="2">
        <v>42800</v>
      </c>
      <c r="G591" s="2">
        <v>34500</v>
      </c>
      <c r="H591" s="2">
        <v>46400</v>
      </c>
      <c r="I591" s="2">
        <v>47600</v>
      </c>
      <c r="J591" s="2">
        <v>43200</v>
      </c>
      <c r="K591" s="2">
        <v>44200</v>
      </c>
      <c r="L591" s="2">
        <v>48200</v>
      </c>
      <c r="M591" s="2">
        <v>39700</v>
      </c>
      <c r="N591" s="2">
        <v>46200</v>
      </c>
      <c r="O591" s="2">
        <v>45600</v>
      </c>
      <c r="P591" s="2">
        <v>47200</v>
      </c>
      <c r="Q591" s="2">
        <v>43600</v>
      </c>
      <c r="R591" s="1">
        <v>43600</v>
      </c>
      <c r="S591" s="1">
        <v>50600</v>
      </c>
      <c r="T591" s="1">
        <v>47700</v>
      </c>
      <c r="U591" s="1">
        <v>55400</v>
      </c>
      <c r="V591" s="1">
        <v>54400</v>
      </c>
      <c r="W591" s="1">
        <v>60100</v>
      </c>
      <c r="X591" s="1">
        <v>58800</v>
      </c>
      <c r="Y591" s="1">
        <v>61200</v>
      </c>
      <c r="Z591" s="1">
        <v>56000</v>
      </c>
      <c r="AA591" s="1">
        <v>53200</v>
      </c>
      <c r="AB591" s="1">
        <v>54600</v>
      </c>
      <c r="AC591" s="1">
        <v>49400</v>
      </c>
      <c r="AD591" s="1"/>
      <c r="AE591" s="1" t="s">
        <v>9</v>
      </c>
      <c r="AF591" s="1" t="s">
        <v>9</v>
      </c>
      <c r="AG591" s="1"/>
      <c r="AH591" s="1"/>
      <c r="AI591" s="1"/>
      <c r="AJ591" s="1"/>
      <c r="AK591" s="1"/>
      <c r="AL591" s="1"/>
      <c r="AM591" s="1"/>
      <c r="AN591" s="1"/>
      <c r="AO591" s="71"/>
      <c r="AP591" s="71" t="s">
        <v>9</v>
      </c>
      <c r="AQ591" s="71"/>
      <c r="AS591" s="4" t="str">
        <f>IFERROR(VLOOKUP(Table3[[#This Row],[Station '#]], $AV$3:$AW$141,2,FALSE),"")</f>
        <v/>
      </c>
    </row>
    <row r="592" spans="1:45" x14ac:dyDescent="0.3">
      <c r="A592" s="70" t="s">
        <v>367</v>
      </c>
      <c r="B592" s="2" t="s">
        <v>375</v>
      </c>
      <c r="C592" s="1">
        <v>9</v>
      </c>
      <c r="D592" s="2">
        <v>0</v>
      </c>
      <c r="E592" s="2"/>
      <c r="F592" s="2"/>
      <c r="G592" s="2"/>
      <c r="H592" s="2"/>
      <c r="I592" s="2">
        <v>51500</v>
      </c>
      <c r="J592" s="2">
        <v>51000</v>
      </c>
      <c r="K592" s="2">
        <v>50800</v>
      </c>
      <c r="L592" s="2">
        <v>47900</v>
      </c>
      <c r="M592" s="2">
        <v>57000</v>
      </c>
      <c r="N592" s="2" t="s">
        <v>376</v>
      </c>
      <c r="O592" s="2">
        <v>54200</v>
      </c>
      <c r="P592" s="2">
        <v>51400</v>
      </c>
      <c r="Q592" s="2">
        <v>49000</v>
      </c>
      <c r="R592" s="1">
        <v>49500</v>
      </c>
      <c r="S592" s="1">
        <v>52800</v>
      </c>
      <c r="T592" s="1">
        <v>54400</v>
      </c>
      <c r="U592" s="1">
        <v>55700</v>
      </c>
      <c r="V592" s="1">
        <v>57100</v>
      </c>
      <c r="W592" s="1">
        <v>62100</v>
      </c>
      <c r="X592" s="1">
        <v>62400</v>
      </c>
      <c r="Y592" s="1">
        <v>61000</v>
      </c>
      <c r="Z592" s="1">
        <v>58000</v>
      </c>
      <c r="AA592" s="1">
        <v>50400</v>
      </c>
      <c r="AB592" s="1">
        <v>53300</v>
      </c>
      <c r="AC592" s="1">
        <v>53800</v>
      </c>
      <c r="AD592" s="1">
        <v>52400</v>
      </c>
      <c r="AE592" s="1">
        <v>50700</v>
      </c>
      <c r="AF592" s="1">
        <v>49100</v>
      </c>
      <c r="AG592" s="1">
        <v>50500</v>
      </c>
      <c r="AH592" s="1">
        <v>52300</v>
      </c>
      <c r="AI592" s="1">
        <v>51800</v>
      </c>
      <c r="AJ592" s="1">
        <v>51600</v>
      </c>
      <c r="AK592" s="1">
        <v>52100</v>
      </c>
      <c r="AL592" s="1"/>
      <c r="AM592" s="1">
        <v>49200</v>
      </c>
      <c r="AN592" s="1">
        <v>51600</v>
      </c>
      <c r="AO592" s="71">
        <v>51100</v>
      </c>
      <c r="AP592" s="71">
        <v>49600</v>
      </c>
      <c r="AQ592" s="71"/>
      <c r="AS592" s="4">
        <f>IFERROR(VLOOKUP(Table3[[#This Row],[Station '#]], $AV$3:$AW$141,2,FALSE),"")</f>
        <v>49600</v>
      </c>
    </row>
    <row r="593" spans="1:45" hidden="1" x14ac:dyDescent="0.3">
      <c r="A593" s="70" t="s">
        <v>367</v>
      </c>
      <c r="B593" s="2" t="s">
        <v>377</v>
      </c>
      <c r="C593" s="1">
        <v>422</v>
      </c>
      <c r="D593" s="2">
        <v>49500</v>
      </c>
      <c r="E593" s="2">
        <v>48200</v>
      </c>
      <c r="F593" s="2">
        <v>52800</v>
      </c>
      <c r="G593" s="2">
        <v>53600</v>
      </c>
      <c r="H593" s="2">
        <v>57700</v>
      </c>
      <c r="I593" s="2">
        <v>55800</v>
      </c>
      <c r="J593" s="2">
        <v>56000</v>
      </c>
      <c r="K593" s="2">
        <v>55800</v>
      </c>
      <c r="L593" s="2">
        <v>55800</v>
      </c>
      <c r="M593" s="2">
        <v>48200</v>
      </c>
      <c r="N593" s="2">
        <v>50100</v>
      </c>
      <c r="O593" s="2">
        <v>53500</v>
      </c>
      <c r="P593" s="2">
        <v>47500</v>
      </c>
      <c r="Q593" s="2">
        <v>46800</v>
      </c>
      <c r="R593" s="1">
        <v>51200</v>
      </c>
      <c r="S593" s="1">
        <v>42700</v>
      </c>
      <c r="T593" s="1">
        <v>53700</v>
      </c>
      <c r="U593" s="1">
        <v>50900</v>
      </c>
      <c r="V593" s="1">
        <v>48400</v>
      </c>
      <c r="W593" s="1">
        <v>61200</v>
      </c>
      <c r="X593" s="1">
        <v>60700</v>
      </c>
      <c r="Y593" s="1">
        <v>60800</v>
      </c>
      <c r="Z593" s="1">
        <v>52500</v>
      </c>
      <c r="AA593" s="1">
        <v>52100</v>
      </c>
      <c r="AB593" s="1">
        <v>49800</v>
      </c>
      <c r="AC593" s="1">
        <v>49900</v>
      </c>
      <c r="AD593" s="1"/>
      <c r="AE593" s="1" t="s">
        <v>9</v>
      </c>
      <c r="AF593" s="1" t="s">
        <v>9</v>
      </c>
      <c r="AG593" s="1"/>
      <c r="AH593" s="1"/>
      <c r="AI593" s="1"/>
      <c r="AJ593" s="1"/>
      <c r="AK593" s="1"/>
      <c r="AL593" s="1"/>
      <c r="AM593" s="1"/>
      <c r="AN593" s="1"/>
      <c r="AO593" s="71"/>
      <c r="AP593" s="71" t="s">
        <v>9</v>
      </c>
      <c r="AQ593" s="71"/>
      <c r="AS593" s="4" t="str">
        <f>IFERROR(VLOOKUP(Table3[[#This Row],[Station '#]], $AV$3:$AW$141,2,FALSE),"")</f>
        <v/>
      </c>
    </row>
    <row r="594" spans="1:45" ht="16.5" hidden="1" customHeight="1" x14ac:dyDescent="0.3">
      <c r="A594" s="70" t="s">
        <v>367</v>
      </c>
      <c r="B594" s="2" t="s">
        <v>355</v>
      </c>
      <c r="C594" s="1">
        <v>430</v>
      </c>
      <c r="D594" s="2">
        <v>51000</v>
      </c>
      <c r="E594" s="2">
        <v>51600</v>
      </c>
      <c r="F594" s="2">
        <v>56100</v>
      </c>
      <c r="G594" s="2">
        <v>58100</v>
      </c>
      <c r="H594" s="2">
        <v>61600</v>
      </c>
      <c r="I594" s="2">
        <v>64900</v>
      </c>
      <c r="J594" s="2">
        <v>58400</v>
      </c>
      <c r="K594" s="2">
        <v>57700</v>
      </c>
      <c r="L594" s="2">
        <v>59700</v>
      </c>
      <c r="M594" s="2">
        <v>50200</v>
      </c>
      <c r="N594" s="2">
        <v>53900</v>
      </c>
      <c r="O594" s="2">
        <v>57100</v>
      </c>
      <c r="P594" s="2">
        <v>40700</v>
      </c>
      <c r="Q594" s="2">
        <v>38400</v>
      </c>
      <c r="R594" s="1">
        <v>40900</v>
      </c>
      <c r="S594" s="1">
        <v>39600</v>
      </c>
      <c r="T594" s="1">
        <v>39900</v>
      </c>
      <c r="U594" s="1">
        <v>42000</v>
      </c>
      <c r="V594" s="1">
        <v>42200</v>
      </c>
      <c r="W594" s="1">
        <v>45900</v>
      </c>
      <c r="X594" s="1">
        <v>44100</v>
      </c>
      <c r="Y594" s="1">
        <v>45700</v>
      </c>
      <c r="Z594" s="1">
        <v>42700</v>
      </c>
      <c r="AA594" s="1">
        <v>38400</v>
      </c>
      <c r="AB594" s="1">
        <v>36200</v>
      </c>
      <c r="AC594" s="1">
        <v>32400</v>
      </c>
      <c r="AD594" s="1"/>
      <c r="AE594" s="1" t="s">
        <v>9</v>
      </c>
      <c r="AF594" s="1" t="s">
        <v>9</v>
      </c>
      <c r="AG594" s="1"/>
      <c r="AH594" s="1"/>
      <c r="AI594" s="1"/>
      <c r="AJ594" s="1"/>
      <c r="AK594" s="1"/>
      <c r="AL594" s="1"/>
      <c r="AM594" s="1"/>
      <c r="AN594" s="1"/>
      <c r="AO594" s="71"/>
      <c r="AP594" s="71" t="s">
        <v>9</v>
      </c>
      <c r="AQ594" s="71"/>
      <c r="AS594" s="4" t="str">
        <f>IFERROR(VLOOKUP(Table3[[#This Row],[Station '#]], $AV$3:$AW$141,2,FALSE),"")</f>
        <v/>
      </c>
    </row>
    <row r="595" spans="1:45" x14ac:dyDescent="0.3">
      <c r="A595" s="70" t="s">
        <v>367</v>
      </c>
      <c r="B595" s="2" t="s">
        <v>355</v>
      </c>
      <c r="C595" s="1">
        <v>96</v>
      </c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>
        <v>41100</v>
      </c>
      <c r="AI595" s="1">
        <v>44300</v>
      </c>
      <c r="AJ595" s="1">
        <v>43600</v>
      </c>
      <c r="AK595" s="1">
        <v>38700</v>
      </c>
      <c r="AL595" s="1">
        <v>36600</v>
      </c>
      <c r="AM595" s="1">
        <v>33600</v>
      </c>
      <c r="AN595" s="1">
        <v>39900</v>
      </c>
      <c r="AO595" s="71">
        <v>40000</v>
      </c>
      <c r="AP595" s="71">
        <v>40600</v>
      </c>
      <c r="AQ595" s="71"/>
      <c r="AS595" s="4">
        <f>IFERROR(VLOOKUP(Table3[[#This Row],[Station '#]], $AV$3:$AW$141,2,FALSE),"")</f>
        <v>40600</v>
      </c>
    </row>
    <row r="596" spans="1:45" hidden="1" x14ac:dyDescent="0.3">
      <c r="A596" s="70" t="s">
        <v>367</v>
      </c>
      <c r="B596" s="2" t="s">
        <v>378</v>
      </c>
      <c r="C596" s="1">
        <v>427</v>
      </c>
      <c r="D596" s="2">
        <v>43100</v>
      </c>
      <c r="E596" s="2">
        <v>43500</v>
      </c>
      <c r="F596" s="2">
        <v>50300</v>
      </c>
      <c r="G596" s="2">
        <v>52300</v>
      </c>
      <c r="H596" s="2">
        <v>61200</v>
      </c>
      <c r="I596" s="2">
        <v>56200</v>
      </c>
      <c r="J596" s="2">
        <v>46700</v>
      </c>
      <c r="K596" s="2">
        <v>46200</v>
      </c>
      <c r="L596" s="2">
        <v>55800</v>
      </c>
      <c r="M596" s="2">
        <v>43600</v>
      </c>
      <c r="N596" s="2">
        <v>42800</v>
      </c>
      <c r="O596" s="2">
        <v>44500</v>
      </c>
      <c r="P596" s="2"/>
      <c r="Q596" s="2">
        <v>37000</v>
      </c>
      <c r="R596" s="1">
        <v>42000</v>
      </c>
      <c r="S596" s="1">
        <v>44200</v>
      </c>
      <c r="T596" s="1">
        <v>43800</v>
      </c>
      <c r="U596" s="1">
        <v>43900</v>
      </c>
      <c r="V596" s="1">
        <v>44800</v>
      </c>
      <c r="W596" s="1">
        <v>52900</v>
      </c>
      <c r="X596" s="1">
        <v>45000</v>
      </c>
      <c r="Y596" s="1">
        <v>50500</v>
      </c>
      <c r="Z596" s="1">
        <v>49600</v>
      </c>
      <c r="AA596" s="1">
        <v>43500</v>
      </c>
      <c r="AB596" s="1">
        <v>38100</v>
      </c>
      <c r="AC596" s="1"/>
      <c r="AD596" s="1"/>
      <c r="AE596" s="1" t="s">
        <v>9</v>
      </c>
      <c r="AF596" s="1" t="s">
        <v>9</v>
      </c>
      <c r="AG596" s="1"/>
      <c r="AH596" s="1"/>
      <c r="AI596" s="1"/>
      <c r="AJ596" s="1"/>
      <c r="AK596" s="1"/>
      <c r="AL596" s="1"/>
      <c r="AM596" s="1" t="e">
        <v>#N/A</v>
      </c>
      <c r="AN596" s="1"/>
      <c r="AO596" s="71"/>
      <c r="AP596" s="71" t="s">
        <v>9</v>
      </c>
      <c r="AQ596" s="71"/>
      <c r="AS596" s="4" t="str">
        <f>IFERROR(VLOOKUP(Table3[[#This Row],[Station '#]], $AV$3:$AW$141,2,FALSE),"")</f>
        <v/>
      </c>
    </row>
    <row r="597" spans="1:45" hidden="1" x14ac:dyDescent="0.3">
      <c r="A597" s="70" t="s">
        <v>367</v>
      </c>
      <c r="B597" s="2" t="s">
        <v>145</v>
      </c>
      <c r="C597" s="1">
        <v>432</v>
      </c>
      <c r="D597" s="2">
        <v>45100</v>
      </c>
      <c r="E597" s="2">
        <v>46000</v>
      </c>
      <c r="F597" s="2">
        <v>50700</v>
      </c>
      <c r="G597" s="2">
        <v>53300</v>
      </c>
      <c r="H597" s="2">
        <v>62200</v>
      </c>
      <c r="I597" s="2">
        <v>53000</v>
      </c>
      <c r="J597" s="2">
        <v>51800</v>
      </c>
      <c r="K597" s="2">
        <v>51100</v>
      </c>
      <c r="L597" s="2">
        <v>53500</v>
      </c>
      <c r="M597" s="2">
        <v>43800</v>
      </c>
      <c r="N597" s="2">
        <v>49100</v>
      </c>
      <c r="O597" s="2">
        <v>49200</v>
      </c>
      <c r="P597" s="2">
        <v>40600</v>
      </c>
      <c r="Q597" s="2">
        <v>42800</v>
      </c>
      <c r="R597" s="1">
        <v>46800</v>
      </c>
      <c r="S597" s="1">
        <v>48600</v>
      </c>
      <c r="T597" s="1">
        <v>44600</v>
      </c>
      <c r="U597" s="1">
        <v>51000</v>
      </c>
      <c r="V597" s="1">
        <v>48200</v>
      </c>
      <c r="W597" s="1">
        <v>49200</v>
      </c>
      <c r="X597" s="1">
        <v>50300</v>
      </c>
      <c r="Y597" s="1">
        <v>52000</v>
      </c>
      <c r="Z597" s="1">
        <v>51600</v>
      </c>
      <c r="AA597" s="1">
        <v>46800</v>
      </c>
      <c r="AB597" s="1">
        <v>35500</v>
      </c>
      <c r="AC597" s="1">
        <v>38800</v>
      </c>
      <c r="AD597" s="1"/>
      <c r="AE597" s="1" t="s">
        <v>9</v>
      </c>
      <c r="AF597" s="1" t="s">
        <v>9</v>
      </c>
      <c r="AG597" s="1"/>
      <c r="AH597" s="1"/>
      <c r="AI597" s="1"/>
      <c r="AJ597" s="1"/>
      <c r="AK597" s="1"/>
      <c r="AL597" s="1"/>
      <c r="AM597" s="1"/>
      <c r="AN597" s="1"/>
      <c r="AO597" s="71" t="s">
        <v>9</v>
      </c>
      <c r="AP597" s="71" t="s">
        <v>9</v>
      </c>
      <c r="AQ597" s="71"/>
      <c r="AS597" s="4" t="str">
        <f>IFERROR(VLOOKUP(Table3[[#This Row],[Station '#]], $AV$3:$AW$141,2,FALSE),"")</f>
        <v/>
      </c>
    </row>
    <row r="598" spans="1:45" hidden="1" x14ac:dyDescent="0.3">
      <c r="A598" s="70" t="s">
        <v>367</v>
      </c>
      <c r="B598" s="2" t="s">
        <v>240</v>
      </c>
      <c r="C598" s="1">
        <v>429</v>
      </c>
      <c r="D598" s="2">
        <v>46400</v>
      </c>
      <c r="E598" s="2">
        <v>45000</v>
      </c>
      <c r="F598" s="2">
        <v>49700</v>
      </c>
      <c r="G598" s="2">
        <v>50500</v>
      </c>
      <c r="H598" s="2">
        <v>48800</v>
      </c>
      <c r="I598" s="2">
        <v>50500</v>
      </c>
      <c r="J598" s="2">
        <v>48300</v>
      </c>
      <c r="K598" s="2">
        <v>46000</v>
      </c>
      <c r="L598" s="2">
        <v>53200</v>
      </c>
      <c r="M598" s="2">
        <v>45100</v>
      </c>
      <c r="N598" s="2">
        <v>44700</v>
      </c>
      <c r="O598" s="2">
        <v>45800</v>
      </c>
      <c r="P598" s="2">
        <v>38900</v>
      </c>
      <c r="Q598" s="2">
        <v>40000</v>
      </c>
      <c r="R598" s="1">
        <v>41300</v>
      </c>
      <c r="S598" s="1">
        <v>41900</v>
      </c>
      <c r="T598" s="1">
        <v>43700</v>
      </c>
      <c r="U598" s="1">
        <v>45300</v>
      </c>
      <c r="V598" s="1">
        <v>44500</v>
      </c>
      <c r="W598" s="1">
        <v>48200</v>
      </c>
      <c r="X598" s="1">
        <v>38500</v>
      </c>
      <c r="Y598" s="1">
        <v>50600</v>
      </c>
      <c r="Z598" s="1">
        <v>53000</v>
      </c>
      <c r="AA598" s="1">
        <v>52100</v>
      </c>
      <c r="AB598" s="1">
        <v>42000</v>
      </c>
      <c r="AC598" s="1"/>
      <c r="AD598" s="1"/>
      <c r="AE598" s="1" t="s">
        <v>9</v>
      </c>
      <c r="AF598" s="1" t="s">
        <v>9</v>
      </c>
      <c r="AG598" s="1"/>
      <c r="AH598" s="1"/>
      <c r="AI598" s="1"/>
      <c r="AJ598" s="1"/>
      <c r="AK598" s="1"/>
      <c r="AL598" s="1"/>
      <c r="AM598" s="1" t="e">
        <v>#N/A</v>
      </c>
      <c r="AN598" s="1"/>
      <c r="AO598" s="71" t="s">
        <v>9</v>
      </c>
      <c r="AP598" s="71" t="s">
        <v>9</v>
      </c>
      <c r="AQ598" s="71"/>
      <c r="AS598" s="4" t="str">
        <f>IFERROR(VLOOKUP(Table3[[#This Row],[Station '#]], $AV$3:$AW$141,2,FALSE),"")</f>
        <v/>
      </c>
    </row>
    <row r="599" spans="1:45" x14ac:dyDescent="0.3">
      <c r="A599" s="70" t="s">
        <v>367</v>
      </c>
      <c r="B599" s="2" t="s">
        <v>240</v>
      </c>
      <c r="C599" s="1">
        <v>97</v>
      </c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>
        <v>42500</v>
      </c>
      <c r="AI599" s="1">
        <v>45200</v>
      </c>
      <c r="AJ599" s="1">
        <v>45100</v>
      </c>
      <c r="AK599" s="1">
        <v>42100</v>
      </c>
      <c r="AL599" s="1">
        <v>39500</v>
      </c>
      <c r="AM599" s="1">
        <v>33300</v>
      </c>
      <c r="AN599" s="1"/>
      <c r="AO599" s="71">
        <v>38400</v>
      </c>
      <c r="AP599" s="71" t="s">
        <v>9</v>
      </c>
      <c r="AQ599" s="71"/>
      <c r="AS599" s="4" t="str">
        <f>IFERROR(VLOOKUP(Table3[[#This Row],[Station '#]], $AV$3:$AW$141,2,FALSE),"")</f>
        <v/>
      </c>
    </row>
    <row r="600" spans="1:45" ht="16.5" hidden="1" customHeight="1" x14ac:dyDescent="0.3">
      <c r="A600" s="70" t="s">
        <v>367</v>
      </c>
      <c r="B600" s="2" t="s">
        <v>143</v>
      </c>
      <c r="C600" s="1">
        <v>428</v>
      </c>
      <c r="D600" s="2">
        <v>44900</v>
      </c>
      <c r="E600" s="2">
        <v>42300</v>
      </c>
      <c r="F600" s="2">
        <v>48500</v>
      </c>
      <c r="G600" s="2">
        <v>49500</v>
      </c>
      <c r="H600" s="2">
        <v>56200</v>
      </c>
      <c r="I600" s="2">
        <v>52200</v>
      </c>
      <c r="J600" s="2">
        <v>48100</v>
      </c>
      <c r="K600" s="2">
        <v>45200</v>
      </c>
      <c r="L600" s="2">
        <v>45800</v>
      </c>
      <c r="M600" s="2">
        <v>38400</v>
      </c>
      <c r="N600" s="2">
        <v>43500</v>
      </c>
      <c r="O600" s="2">
        <v>43500</v>
      </c>
      <c r="P600" s="2">
        <v>39700</v>
      </c>
      <c r="Q600" s="2">
        <v>38800</v>
      </c>
      <c r="R600" s="1">
        <v>39700</v>
      </c>
      <c r="S600" s="1">
        <v>40700</v>
      </c>
      <c r="T600" s="1">
        <v>45700</v>
      </c>
      <c r="U600" s="1">
        <v>43900</v>
      </c>
      <c r="V600" s="1">
        <v>43800</v>
      </c>
      <c r="W600" s="1">
        <v>47400</v>
      </c>
      <c r="X600" s="1">
        <v>45600</v>
      </c>
      <c r="Y600" s="1">
        <v>46600</v>
      </c>
      <c r="Z600" s="1">
        <v>46400</v>
      </c>
      <c r="AA600" s="1">
        <v>43200</v>
      </c>
      <c r="AB600" s="1">
        <v>40400</v>
      </c>
      <c r="AC600" s="1"/>
      <c r="AD600" s="1"/>
      <c r="AE600" s="1" t="s">
        <v>9</v>
      </c>
      <c r="AF600" s="1" t="s">
        <v>9</v>
      </c>
      <c r="AG600" s="1"/>
      <c r="AH600" s="1"/>
      <c r="AI600" s="1"/>
      <c r="AJ600" s="1"/>
      <c r="AK600" s="1"/>
      <c r="AL600" s="1"/>
      <c r="AM600" s="1" t="e">
        <v>#N/A</v>
      </c>
      <c r="AN600" s="1"/>
      <c r="AO600" s="71"/>
      <c r="AP600" s="71" t="s">
        <v>9</v>
      </c>
      <c r="AQ600" s="71"/>
      <c r="AS600" s="4" t="str">
        <f>IFERROR(VLOOKUP(Table3[[#This Row],[Station '#]], $AV$3:$AW$141,2,FALSE),"")</f>
        <v/>
      </c>
    </row>
    <row r="601" spans="1:45" x14ac:dyDescent="0.3">
      <c r="A601" s="70" t="s">
        <v>367</v>
      </c>
      <c r="B601" s="2" t="s">
        <v>455</v>
      </c>
      <c r="C601" s="1">
        <v>98</v>
      </c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>
        <v>35600</v>
      </c>
      <c r="AI601" s="1">
        <v>35900</v>
      </c>
      <c r="AJ601" s="1">
        <v>32600</v>
      </c>
      <c r="AK601" s="1"/>
      <c r="AL601" s="1"/>
      <c r="AM601" s="1"/>
      <c r="AN601" s="1"/>
      <c r="AO601" s="71"/>
      <c r="AP601" s="71" t="s">
        <v>9</v>
      </c>
      <c r="AQ601" s="71"/>
      <c r="AS601" s="4" t="str">
        <f>IFERROR(VLOOKUP(Table3[[#This Row],[Station '#]], $AV$3:$AW$141,2,FALSE),"")</f>
        <v/>
      </c>
    </row>
    <row r="602" spans="1:45" x14ac:dyDescent="0.3">
      <c r="A602" s="70" t="s">
        <v>367</v>
      </c>
      <c r="B602" s="2" t="s">
        <v>379</v>
      </c>
      <c r="C602" s="1">
        <v>1</v>
      </c>
      <c r="D602" s="2"/>
      <c r="E602" s="2"/>
      <c r="F602" s="2"/>
      <c r="G602" s="2"/>
      <c r="H602" s="2"/>
      <c r="I602" s="2">
        <v>50400</v>
      </c>
      <c r="J602" s="2">
        <v>51700</v>
      </c>
      <c r="K602" s="2">
        <v>51100</v>
      </c>
      <c r="L602" s="2">
        <v>50600</v>
      </c>
      <c r="M602" s="2">
        <v>51600</v>
      </c>
      <c r="N602" s="2" t="s">
        <v>380</v>
      </c>
      <c r="O602" s="2">
        <v>48300</v>
      </c>
      <c r="P602" s="2">
        <v>47800</v>
      </c>
      <c r="Q602" s="2">
        <v>40600</v>
      </c>
      <c r="R602" s="1">
        <v>38500</v>
      </c>
      <c r="S602" s="1">
        <v>39700</v>
      </c>
      <c r="T602" s="1">
        <v>41700</v>
      </c>
      <c r="U602" s="1">
        <v>43500</v>
      </c>
      <c r="V602" s="1">
        <v>45600</v>
      </c>
      <c r="W602" s="1">
        <v>49900</v>
      </c>
      <c r="X602" s="1">
        <v>52100</v>
      </c>
      <c r="Y602" s="1">
        <v>51900</v>
      </c>
      <c r="Z602" s="1"/>
      <c r="AA602" s="1">
        <v>42600</v>
      </c>
      <c r="AB602" s="1">
        <v>41800</v>
      </c>
      <c r="AC602" s="1">
        <v>41200</v>
      </c>
      <c r="AD602" s="1">
        <v>39700</v>
      </c>
      <c r="AE602" s="1">
        <v>36700</v>
      </c>
      <c r="AF602" s="1">
        <v>36400</v>
      </c>
      <c r="AG602" s="1">
        <v>41300</v>
      </c>
      <c r="AH602" s="1">
        <v>42400</v>
      </c>
      <c r="AI602" s="1">
        <v>43700</v>
      </c>
      <c r="AJ602" s="1">
        <v>43700</v>
      </c>
      <c r="AK602" s="1">
        <v>44500</v>
      </c>
      <c r="AL602" s="1">
        <v>44500</v>
      </c>
      <c r="AM602" s="1">
        <v>41600</v>
      </c>
      <c r="AN602" s="1">
        <v>42800</v>
      </c>
      <c r="AO602" s="71">
        <v>43400</v>
      </c>
      <c r="AP602" s="71">
        <v>44900</v>
      </c>
      <c r="AQ602" s="71"/>
      <c r="AS602" s="4">
        <f>IFERROR(VLOOKUP(Table3[[#This Row],[Station '#]], $AV$3:$AW$141,2,FALSE),"")</f>
        <v>44900</v>
      </c>
    </row>
    <row r="603" spans="1:45" ht="16.5" hidden="1" customHeight="1" x14ac:dyDescent="0.3">
      <c r="A603" s="70" t="s">
        <v>367</v>
      </c>
      <c r="B603" s="2" t="s">
        <v>381</v>
      </c>
      <c r="C603" s="1">
        <v>421</v>
      </c>
      <c r="D603" s="2">
        <v>31500</v>
      </c>
      <c r="E603" s="2">
        <v>29600</v>
      </c>
      <c r="F603" s="2">
        <v>31400</v>
      </c>
      <c r="G603" s="2">
        <v>32600</v>
      </c>
      <c r="H603" s="2">
        <v>37600</v>
      </c>
      <c r="I603" s="2">
        <v>40300</v>
      </c>
      <c r="J603" s="2">
        <v>34200</v>
      </c>
      <c r="K603" s="2">
        <v>35800</v>
      </c>
      <c r="L603" s="2">
        <v>34300</v>
      </c>
      <c r="M603" s="2">
        <v>28900</v>
      </c>
      <c r="N603" s="2">
        <v>31100</v>
      </c>
      <c r="O603" s="2">
        <v>30700</v>
      </c>
      <c r="P603" s="2">
        <v>30100</v>
      </c>
      <c r="Q603" s="2">
        <v>27000</v>
      </c>
      <c r="R603" s="1">
        <v>28000</v>
      </c>
      <c r="S603" s="1">
        <v>28500</v>
      </c>
      <c r="T603" s="1">
        <v>29500</v>
      </c>
      <c r="U603" s="1">
        <v>29700</v>
      </c>
      <c r="V603" s="1">
        <v>31600</v>
      </c>
      <c r="W603" s="1">
        <v>31600</v>
      </c>
      <c r="X603" s="1">
        <v>34400</v>
      </c>
      <c r="Y603" s="1">
        <v>39500</v>
      </c>
      <c r="Z603" s="1">
        <v>32700</v>
      </c>
      <c r="AA603" s="1">
        <v>29900</v>
      </c>
      <c r="AB603" s="1">
        <v>32700</v>
      </c>
      <c r="AC603" s="1"/>
      <c r="AD603" s="1"/>
      <c r="AE603" s="1" t="s">
        <v>9</v>
      </c>
      <c r="AF603" s="1" t="s">
        <v>9</v>
      </c>
      <c r="AG603" s="1"/>
      <c r="AH603" s="1"/>
      <c r="AI603" s="1"/>
      <c r="AJ603" s="1"/>
      <c r="AK603" s="1"/>
      <c r="AL603" s="1"/>
      <c r="AM603" s="1" t="e">
        <v>#N/A</v>
      </c>
      <c r="AN603" s="1"/>
      <c r="AO603" s="71"/>
      <c r="AP603" s="71" t="s">
        <v>9</v>
      </c>
      <c r="AQ603" s="71"/>
      <c r="AS603" s="4" t="str">
        <f>IFERROR(VLOOKUP(Table3[[#This Row],[Station '#]], $AV$3:$AW$141,2,FALSE),"")</f>
        <v/>
      </c>
    </row>
    <row r="604" spans="1:45" ht="16.5" hidden="1" customHeight="1" x14ac:dyDescent="0.3">
      <c r="A604" s="70" t="s">
        <v>367</v>
      </c>
      <c r="B604" s="2" t="s">
        <v>66</v>
      </c>
      <c r="C604" s="1">
        <v>431</v>
      </c>
      <c r="D604" s="2"/>
      <c r="E604" s="2"/>
      <c r="F604" s="2"/>
      <c r="G604" s="2"/>
      <c r="H604" s="2"/>
      <c r="I604" s="2">
        <v>23200</v>
      </c>
      <c r="J604" s="2">
        <v>24100</v>
      </c>
      <c r="K604" s="2">
        <v>23900</v>
      </c>
      <c r="L604" s="2">
        <v>24700</v>
      </c>
      <c r="M604" s="2">
        <v>24200</v>
      </c>
      <c r="N604" s="2">
        <v>24000</v>
      </c>
      <c r="O604" s="2">
        <v>21800</v>
      </c>
      <c r="P604" s="2">
        <v>21700</v>
      </c>
      <c r="Q604" s="2">
        <v>22400</v>
      </c>
      <c r="R604" s="1">
        <v>21900</v>
      </c>
      <c r="S604" s="1">
        <v>21000</v>
      </c>
      <c r="T604" s="1">
        <v>23800</v>
      </c>
      <c r="U604" s="1">
        <v>25000</v>
      </c>
      <c r="V604" s="1">
        <v>25900</v>
      </c>
      <c r="W604" s="1">
        <v>28900</v>
      </c>
      <c r="X604" s="1">
        <v>27800</v>
      </c>
      <c r="Y604" s="1">
        <v>32100</v>
      </c>
      <c r="Z604" s="1">
        <v>26300</v>
      </c>
      <c r="AA604" s="1">
        <v>24900</v>
      </c>
      <c r="AB604" s="1">
        <v>26800</v>
      </c>
      <c r="AC604" s="1"/>
      <c r="AD604" s="1"/>
      <c r="AE604" s="1" t="s">
        <v>9</v>
      </c>
      <c r="AF604" s="1" t="s">
        <v>9</v>
      </c>
      <c r="AG604" s="1"/>
      <c r="AH604" s="1"/>
      <c r="AI604" s="1"/>
      <c r="AJ604" s="1"/>
      <c r="AK604" s="1"/>
      <c r="AL604" s="1"/>
      <c r="AM604" s="1" t="e">
        <v>#N/A</v>
      </c>
      <c r="AN604" s="1"/>
      <c r="AO604" s="71"/>
      <c r="AP604" s="71" t="s">
        <v>9</v>
      </c>
      <c r="AQ604" s="71"/>
      <c r="AS604" s="4" t="str">
        <f>IFERROR(VLOOKUP(Table3[[#This Row],[Station '#]], $AV$3:$AW$141,2,FALSE),"")</f>
        <v/>
      </c>
    </row>
    <row r="605" spans="1:45" x14ac:dyDescent="0.3">
      <c r="A605" s="70" t="s">
        <v>367</v>
      </c>
      <c r="B605" s="2" t="s">
        <v>29</v>
      </c>
      <c r="C605" s="1">
        <v>99</v>
      </c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>
        <v>25700</v>
      </c>
      <c r="AI605" s="1">
        <v>29600</v>
      </c>
      <c r="AJ605" s="1"/>
      <c r="AK605" s="1"/>
      <c r="AL605" s="1"/>
      <c r="AM605" s="1"/>
      <c r="AN605" s="1"/>
      <c r="AO605" s="71"/>
      <c r="AP605" s="71" t="s">
        <v>9</v>
      </c>
      <c r="AQ605" s="71"/>
      <c r="AS605" s="4" t="str">
        <f>IFERROR(VLOOKUP(Table3[[#This Row],[Station '#]], $AV$3:$AW$141,2,FALSE),"")</f>
        <v/>
      </c>
    </row>
    <row r="606" spans="1:45" ht="16.5" hidden="1" customHeight="1" x14ac:dyDescent="0.3">
      <c r="A606" s="70" t="s">
        <v>367</v>
      </c>
      <c r="B606" s="2" t="s">
        <v>62</v>
      </c>
      <c r="C606" s="1">
        <v>419</v>
      </c>
      <c r="D606" s="2">
        <v>19400</v>
      </c>
      <c r="E606" s="2">
        <v>23500</v>
      </c>
      <c r="F606" s="2">
        <v>17600</v>
      </c>
      <c r="G606" s="2">
        <v>19700</v>
      </c>
      <c r="H606" s="2">
        <v>20500</v>
      </c>
      <c r="I606" s="2">
        <v>20300</v>
      </c>
      <c r="J606" s="2">
        <v>20100</v>
      </c>
      <c r="K606" s="2">
        <v>22700</v>
      </c>
      <c r="L606" s="2">
        <v>20400</v>
      </c>
      <c r="M606" s="2">
        <v>19400</v>
      </c>
      <c r="N606" s="2">
        <v>20000</v>
      </c>
      <c r="O606" s="2">
        <v>16800</v>
      </c>
      <c r="P606" s="2">
        <v>17000</v>
      </c>
      <c r="Q606" s="2">
        <v>18000</v>
      </c>
      <c r="R606" s="1">
        <v>19700</v>
      </c>
      <c r="S606" s="1">
        <v>20000</v>
      </c>
      <c r="T606" s="1">
        <v>22500</v>
      </c>
      <c r="U606" s="1">
        <v>22900</v>
      </c>
      <c r="V606" s="1">
        <v>24300</v>
      </c>
      <c r="W606" s="1">
        <v>24700</v>
      </c>
      <c r="X606" s="1">
        <v>25700</v>
      </c>
      <c r="Y606" s="1">
        <v>30800</v>
      </c>
      <c r="Z606" s="1">
        <v>25100</v>
      </c>
      <c r="AA606" s="1">
        <v>26100</v>
      </c>
      <c r="AB606" s="1">
        <v>21600</v>
      </c>
      <c r="AC606" s="1"/>
      <c r="AD606" s="1"/>
      <c r="AE606" s="1" t="s">
        <v>9</v>
      </c>
      <c r="AF606" s="1" t="s">
        <v>9</v>
      </c>
      <c r="AG606" s="1"/>
      <c r="AH606" s="1"/>
      <c r="AI606" s="1"/>
      <c r="AJ606" s="1"/>
      <c r="AK606" s="1"/>
      <c r="AL606" s="1"/>
      <c r="AM606" s="1"/>
      <c r="AN606" s="1"/>
      <c r="AO606" s="71"/>
      <c r="AP606" s="71" t="s">
        <v>9</v>
      </c>
      <c r="AQ606" s="71"/>
      <c r="AS606" s="4" t="str">
        <f>IFERROR(VLOOKUP(Table3[[#This Row],[Station '#]], $AV$3:$AW$141,2,FALSE),"")</f>
        <v/>
      </c>
    </row>
    <row r="607" spans="1:45" ht="16.5" hidden="1" customHeight="1" x14ac:dyDescent="0.3">
      <c r="A607" s="70" t="s">
        <v>367</v>
      </c>
      <c r="B607" s="2" t="s">
        <v>382</v>
      </c>
      <c r="C607" s="1">
        <v>425</v>
      </c>
      <c r="D607" s="2"/>
      <c r="E607" s="2"/>
      <c r="F607" s="2"/>
      <c r="G607" s="2"/>
      <c r="H607" s="2"/>
      <c r="I607" s="2">
        <v>19400</v>
      </c>
      <c r="J607" s="2">
        <v>19300</v>
      </c>
      <c r="K607" s="2">
        <v>18900</v>
      </c>
      <c r="L607" s="2">
        <v>19200</v>
      </c>
      <c r="M607" s="2">
        <v>18600</v>
      </c>
      <c r="N607" s="2">
        <v>19100</v>
      </c>
      <c r="O607" s="2">
        <v>15500</v>
      </c>
      <c r="P607" s="2">
        <v>15400</v>
      </c>
      <c r="Q607" s="2">
        <v>16000</v>
      </c>
      <c r="R607" s="1">
        <v>15500</v>
      </c>
      <c r="S607" s="1">
        <v>15600</v>
      </c>
      <c r="T607" s="1">
        <v>17100</v>
      </c>
      <c r="U607" s="1">
        <v>17400</v>
      </c>
      <c r="V607" s="1">
        <v>18200</v>
      </c>
      <c r="W607" s="1">
        <v>20000</v>
      </c>
      <c r="X607" s="1">
        <v>20400</v>
      </c>
      <c r="Y607" s="1">
        <v>23000</v>
      </c>
      <c r="Z607" s="1">
        <v>18300</v>
      </c>
      <c r="AA607" s="1">
        <v>17700</v>
      </c>
      <c r="AB607" s="1">
        <v>15700</v>
      </c>
      <c r="AC607" s="1"/>
      <c r="AD607" s="1"/>
      <c r="AE607" s="1" t="s">
        <v>9</v>
      </c>
      <c r="AF607" s="1" t="s">
        <v>9</v>
      </c>
      <c r="AG607" s="1"/>
      <c r="AH607" s="1"/>
      <c r="AI607" s="1"/>
      <c r="AJ607" s="1"/>
      <c r="AK607" s="1"/>
      <c r="AL607" s="1"/>
      <c r="AM607" s="1"/>
      <c r="AN607" s="1"/>
      <c r="AO607" s="71"/>
      <c r="AP607" s="71" t="s">
        <v>9</v>
      </c>
      <c r="AQ607" s="71"/>
      <c r="AS607" s="4" t="str">
        <f>IFERROR(VLOOKUP(Table3[[#This Row],[Station '#]], $AV$3:$AW$141,2,FALSE),"")</f>
        <v/>
      </c>
    </row>
    <row r="608" spans="1:45" x14ac:dyDescent="0.3">
      <c r="A608" s="70" t="s">
        <v>367</v>
      </c>
      <c r="B608" s="2" t="s">
        <v>382</v>
      </c>
      <c r="C608" s="1">
        <v>100</v>
      </c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>
        <v>18100</v>
      </c>
      <c r="AI608" s="1">
        <v>21400</v>
      </c>
      <c r="AJ608" s="1"/>
      <c r="AK608" s="1"/>
      <c r="AL608" s="1"/>
      <c r="AM608" s="1"/>
      <c r="AN608" s="1"/>
      <c r="AO608" s="71"/>
      <c r="AP608" s="71" t="s">
        <v>9</v>
      </c>
      <c r="AQ608" s="71"/>
      <c r="AS608" s="4" t="str">
        <f>IFERROR(VLOOKUP(Table3[[#This Row],[Station '#]], $AV$3:$AW$141,2,FALSE),"")</f>
        <v/>
      </c>
    </row>
    <row r="609" spans="1:45" x14ac:dyDescent="0.3">
      <c r="A609" s="70" t="s">
        <v>367</v>
      </c>
      <c r="B609" s="2" t="s">
        <v>445</v>
      </c>
      <c r="C609" s="1">
        <v>103</v>
      </c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>
        <v>21000</v>
      </c>
      <c r="AI609" s="1">
        <v>24800</v>
      </c>
      <c r="AJ609" s="1">
        <v>24900</v>
      </c>
      <c r="AK609" s="1">
        <v>26400</v>
      </c>
      <c r="AL609" s="1">
        <v>24000</v>
      </c>
      <c r="AM609" s="1">
        <v>23800</v>
      </c>
      <c r="AN609" s="1"/>
      <c r="AO609" s="71"/>
      <c r="AP609" s="71" t="s">
        <v>9</v>
      </c>
      <c r="AQ609" s="71"/>
      <c r="AS609" s="4" t="str">
        <f>IFERROR(VLOOKUP(Table3[[#This Row],[Station '#]], $AV$3:$AW$141,2,FALSE),"")</f>
        <v/>
      </c>
    </row>
    <row r="610" spans="1:45" hidden="1" x14ac:dyDescent="0.3">
      <c r="A610" s="70" t="s">
        <v>367</v>
      </c>
      <c r="B610" s="2" t="s">
        <v>383</v>
      </c>
      <c r="C610" s="1">
        <v>449</v>
      </c>
      <c r="D610" s="2">
        <v>10100</v>
      </c>
      <c r="E610" s="2">
        <v>10800</v>
      </c>
      <c r="F610" s="2">
        <v>13100</v>
      </c>
      <c r="G610" s="2">
        <v>13100</v>
      </c>
      <c r="H610" s="2">
        <v>11300</v>
      </c>
      <c r="I610" s="2">
        <v>11300</v>
      </c>
      <c r="J610" s="2">
        <v>11000</v>
      </c>
      <c r="K610" s="2">
        <v>11000</v>
      </c>
      <c r="L610" s="2">
        <v>12100</v>
      </c>
      <c r="M610" s="2">
        <v>15600</v>
      </c>
      <c r="N610" s="2">
        <v>14100</v>
      </c>
      <c r="O610" s="2">
        <v>11800</v>
      </c>
      <c r="P610" s="2">
        <v>11700</v>
      </c>
      <c r="Q610" s="2">
        <v>11500</v>
      </c>
      <c r="R610" s="1">
        <v>13100</v>
      </c>
      <c r="S610" s="1">
        <v>12800</v>
      </c>
      <c r="T610" s="1">
        <v>14600</v>
      </c>
      <c r="U610" s="1">
        <v>14800</v>
      </c>
      <c r="V610" s="1">
        <v>15400</v>
      </c>
      <c r="W610" s="1">
        <v>18000</v>
      </c>
      <c r="X610" s="1">
        <v>18700</v>
      </c>
      <c r="Y610" s="1">
        <v>18400</v>
      </c>
      <c r="Z610" s="1">
        <v>15500</v>
      </c>
      <c r="AA610" s="1">
        <v>20700</v>
      </c>
      <c r="AB610" s="1">
        <v>13900</v>
      </c>
      <c r="AC610" s="1"/>
      <c r="AD610" s="1"/>
      <c r="AE610" s="1" t="s">
        <v>9</v>
      </c>
      <c r="AF610" s="1" t="s">
        <v>9</v>
      </c>
      <c r="AG610" s="1"/>
      <c r="AH610" s="1"/>
      <c r="AI610" s="1"/>
      <c r="AJ610" s="1"/>
      <c r="AK610" s="1"/>
      <c r="AL610" s="1"/>
      <c r="AM610" s="1" t="e">
        <v>#N/A</v>
      </c>
      <c r="AN610" s="1"/>
      <c r="AO610" s="71"/>
      <c r="AP610" s="71" t="s">
        <v>9</v>
      </c>
      <c r="AQ610" s="71"/>
      <c r="AS610" s="4" t="str">
        <f>IFERROR(VLOOKUP(Table3[[#This Row],[Station '#]], $AV$3:$AW$141,2,FALSE),"")</f>
        <v/>
      </c>
    </row>
    <row r="611" spans="1:45" ht="16.5" hidden="1" customHeight="1" x14ac:dyDescent="0.3">
      <c r="A611" s="70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 t="e">
        <v>#N/A</v>
      </c>
      <c r="AN611" s="1"/>
      <c r="AO611" s="71"/>
      <c r="AP611" s="71" t="s">
        <v>9</v>
      </c>
      <c r="AQ611" s="71"/>
      <c r="AS611" s="4" t="str">
        <f>IFERROR(VLOOKUP(Table3[[#This Row],[Station '#]], $AV$3:$AW$141,2,FALSE),"")</f>
        <v/>
      </c>
    </row>
    <row r="612" spans="1:45" ht="16.5" hidden="1" customHeight="1" x14ac:dyDescent="0.3">
      <c r="A612" s="70" t="s">
        <v>384</v>
      </c>
      <c r="B612" s="2" t="s">
        <v>45</v>
      </c>
      <c r="C612" s="1">
        <v>491</v>
      </c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>
        <v>5400</v>
      </c>
      <c r="Q612" s="2">
        <v>6600</v>
      </c>
      <c r="R612" s="1">
        <v>7200</v>
      </c>
      <c r="S612" s="1">
        <v>8500</v>
      </c>
      <c r="T612" s="1" t="s">
        <v>22</v>
      </c>
      <c r="U612" s="1">
        <v>7300</v>
      </c>
      <c r="V612" s="1">
        <v>9300</v>
      </c>
      <c r="W612" s="1">
        <v>9000</v>
      </c>
      <c r="X612" s="1">
        <v>9600</v>
      </c>
      <c r="Y612" s="1">
        <v>7800</v>
      </c>
      <c r="Z612" s="1">
        <v>6100</v>
      </c>
      <c r="AA612" s="1">
        <v>5700</v>
      </c>
      <c r="AB612" s="1">
        <v>5100</v>
      </c>
      <c r="AC612" s="1"/>
      <c r="AD612" s="1"/>
      <c r="AE612" s="1" t="s">
        <v>9</v>
      </c>
      <c r="AF612" s="1" t="s">
        <v>9</v>
      </c>
      <c r="AG612" s="1"/>
      <c r="AH612" s="1"/>
      <c r="AI612" s="1"/>
      <c r="AJ612" s="1"/>
      <c r="AK612" s="1"/>
      <c r="AL612" s="1"/>
      <c r="AM612" s="1" t="e">
        <v>#N/A</v>
      </c>
      <c r="AN612" s="1"/>
      <c r="AO612" s="71"/>
      <c r="AP612" s="71" t="s">
        <v>9</v>
      </c>
      <c r="AQ612" s="71"/>
      <c r="AS612" s="4" t="str">
        <f>IFERROR(VLOOKUP(Table3[[#This Row],[Station '#]], $AV$3:$AW$141,2,FALSE),"")</f>
        <v/>
      </c>
    </row>
    <row r="613" spans="1:45" x14ac:dyDescent="0.3">
      <c r="A613" s="70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 t="s">
        <v>9</v>
      </c>
      <c r="U613" s="1" t="s">
        <v>7</v>
      </c>
      <c r="V613" s="1" t="s">
        <v>9</v>
      </c>
      <c r="W613" s="1"/>
      <c r="X613" s="1"/>
      <c r="Y613" s="1"/>
      <c r="Z613" s="1"/>
      <c r="AA613" s="1"/>
      <c r="AB613" s="1"/>
      <c r="AC613" s="1"/>
      <c r="AD613" s="1"/>
      <c r="AE613" s="1" t="s">
        <v>9</v>
      </c>
      <c r="AF613" s="1" t="s">
        <v>9</v>
      </c>
      <c r="AG613" s="1"/>
      <c r="AH613" s="1"/>
      <c r="AI613" s="1"/>
      <c r="AJ613" s="1"/>
      <c r="AK613" s="1"/>
      <c r="AL613" s="1"/>
      <c r="AM613" s="1"/>
      <c r="AN613" s="1"/>
      <c r="AO613" s="71"/>
      <c r="AP613" s="71" t="s">
        <v>9</v>
      </c>
      <c r="AQ613" s="71"/>
      <c r="AS613" s="4" t="str">
        <f>IFERROR(VLOOKUP(Table3[[#This Row],[Station '#]], $AV$3:$AW$141,2,FALSE),"")</f>
        <v/>
      </c>
    </row>
    <row r="614" spans="1:45" ht="15" customHeight="1" x14ac:dyDescent="0.3">
      <c r="A614" s="70" t="s">
        <v>385</v>
      </c>
      <c r="B614" s="2" t="s">
        <v>29</v>
      </c>
      <c r="C614" s="1">
        <v>527</v>
      </c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>
        <v>6100</v>
      </c>
      <c r="V614" s="1">
        <v>8200</v>
      </c>
      <c r="W614" s="1">
        <v>10600</v>
      </c>
      <c r="X614" s="1">
        <v>12100</v>
      </c>
      <c r="Y614" s="1">
        <v>13600</v>
      </c>
      <c r="Z614" s="1">
        <v>14100</v>
      </c>
      <c r="AA614" s="1">
        <v>12900</v>
      </c>
      <c r="AB614" s="1">
        <v>13300</v>
      </c>
      <c r="AC614" s="1">
        <v>12000</v>
      </c>
      <c r="AD614" s="1">
        <v>12600</v>
      </c>
      <c r="AE614" s="1">
        <v>12400</v>
      </c>
      <c r="AF614" s="1">
        <v>12800</v>
      </c>
      <c r="AG614" s="1">
        <v>14100</v>
      </c>
      <c r="AH614" s="1">
        <v>15400</v>
      </c>
      <c r="AI614" s="1">
        <v>15900</v>
      </c>
      <c r="AJ614" s="1">
        <v>16600</v>
      </c>
      <c r="AK614" s="1">
        <v>16700</v>
      </c>
      <c r="AL614" s="1">
        <v>17300</v>
      </c>
      <c r="AM614" s="1">
        <v>16200</v>
      </c>
      <c r="AN614" s="1">
        <v>18800</v>
      </c>
      <c r="AO614" s="71"/>
      <c r="AP614" s="71" t="s">
        <v>9</v>
      </c>
      <c r="AQ614" s="71"/>
      <c r="AS614" s="4" t="str">
        <f>IFERROR(VLOOKUP(Table3[[#This Row],[Station '#]], $AV$3:$AW$141,2,FALSE),"")</f>
        <v/>
      </c>
    </row>
    <row r="615" spans="1:45" ht="16.5" hidden="1" customHeight="1" x14ac:dyDescent="0.3">
      <c r="A615" s="70" t="s">
        <v>385</v>
      </c>
      <c r="B615" s="2" t="s">
        <v>386</v>
      </c>
      <c r="C615" s="1">
        <v>526</v>
      </c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>
        <v>10800</v>
      </c>
      <c r="W615" s="1">
        <v>13800</v>
      </c>
      <c r="X615" s="1">
        <v>16400</v>
      </c>
      <c r="Y615" s="1">
        <v>18500</v>
      </c>
      <c r="Z615" s="1">
        <v>20100</v>
      </c>
      <c r="AA615" s="1">
        <v>19500</v>
      </c>
      <c r="AB615" s="1">
        <v>18700</v>
      </c>
      <c r="AC615" s="1"/>
      <c r="AD615" s="1"/>
      <c r="AE615" s="1" t="s">
        <v>9</v>
      </c>
      <c r="AF615" s="1" t="s">
        <v>9</v>
      </c>
      <c r="AG615" s="1"/>
      <c r="AH615" s="1"/>
      <c r="AI615" s="1"/>
      <c r="AJ615" s="1"/>
      <c r="AK615" s="1"/>
      <c r="AL615" s="1"/>
      <c r="AM615" s="1" t="e">
        <v>#N/A</v>
      </c>
      <c r="AN615" s="1"/>
      <c r="AO615" s="71"/>
      <c r="AP615" s="71" t="s">
        <v>9</v>
      </c>
      <c r="AQ615" s="71"/>
      <c r="AS615" s="4" t="str">
        <f>IFERROR(VLOOKUP(Table3[[#This Row],[Station '#]], $AV$3:$AW$141,2,FALSE),"")</f>
        <v/>
      </c>
    </row>
    <row r="616" spans="1:45" ht="16.5" customHeight="1" x14ac:dyDescent="0.3">
      <c r="A616" s="70" t="s">
        <v>385</v>
      </c>
      <c r="B616" s="2" t="s">
        <v>387</v>
      </c>
      <c r="C616" s="1">
        <v>523</v>
      </c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>
        <v>9100</v>
      </c>
      <c r="T616" s="1">
        <v>12000</v>
      </c>
      <c r="U616" s="1">
        <v>15900</v>
      </c>
      <c r="V616" s="1">
        <v>19200</v>
      </c>
      <c r="W616" s="1">
        <v>23900</v>
      </c>
      <c r="X616" s="1">
        <v>25700</v>
      </c>
      <c r="Y616" s="1">
        <v>27500</v>
      </c>
      <c r="Z616" s="1">
        <v>29500</v>
      </c>
      <c r="AA616" s="1">
        <v>28200</v>
      </c>
      <c r="AB616" s="1">
        <v>26800</v>
      </c>
      <c r="AC616" s="1">
        <v>24400</v>
      </c>
      <c r="AD616" s="1"/>
      <c r="AE616" s="1" t="s">
        <v>9</v>
      </c>
      <c r="AF616" s="1" t="s">
        <v>9</v>
      </c>
      <c r="AG616" s="1"/>
      <c r="AH616" s="1"/>
      <c r="AI616" s="1"/>
      <c r="AJ616" s="1"/>
      <c r="AK616" s="1"/>
      <c r="AL616" s="1"/>
      <c r="AM616" s="1"/>
      <c r="AN616" s="1"/>
      <c r="AO616" s="71">
        <v>37600</v>
      </c>
      <c r="AP616" s="71" t="s">
        <v>9</v>
      </c>
      <c r="AQ616" s="71"/>
      <c r="AS616" s="4" t="str">
        <f>IFERROR(VLOOKUP(Table3[[#This Row],[Station '#]], $AV$3:$AW$141,2,FALSE),"")</f>
        <v/>
      </c>
    </row>
    <row r="617" spans="1:45" ht="16.5" customHeight="1" x14ac:dyDescent="0.3">
      <c r="A617" s="70" t="s">
        <v>385</v>
      </c>
      <c r="B617" s="2" t="s">
        <v>70</v>
      </c>
      <c r="C617" s="1">
        <v>522</v>
      </c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>
        <v>15900</v>
      </c>
      <c r="T617" s="1">
        <v>19200</v>
      </c>
      <c r="U617" s="1">
        <v>23400</v>
      </c>
      <c r="V617" s="1">
        <v>26700</v>
      </c>
      <c r="W617" s="1">
        <v>32500</v>
      </c>
      <c r="X617" s="1">
        <v>35300</v>
      </c>
      <c r="Y617" s="1">
        <v>40200</v>
      </c>
      <c r="Z617" s="1">
        <v>40000</v>
      </c>
      <c r="AA617" s="1">
        <v>36800</v>
      </c>
      <c r="AB617" s="1">
        <v>38400</v>
      </c>
      <c r="AC617" s="1"/>
      <c r="AD617" s="1"/>
      <c r="AE617" s="1" t="s">
        <v>9</v>
      </c>
      <c r="AF617" s="1" t="s">
        <v>9</v>
      </c>
      <c r="AG617" s="1"/>
      <c r="AH617" s="1"/>
      <c r="AI617" s="1"/>
      <c r="AJ617" s="1"/>
      <c r="AK617" s="1"/>
      <c r="AL617" s="1"/>
      <c r="AM617" s="1"/>
      <c r="AN617" s="1"/>
      <c r="AO617" s="71">
        <v>49100</v>
      </c>
      <c r="AP617" s="71" t="s">
        <v>9</v>
      </c>
      <c r="AQ617" s="71"/>
      <c r="AS617" s="4" t="str">
        <f>IFERROR(VLOOKUP(Table3[[#This Row],[Station '#]], $AV$3:$AW$141,2,FALSE),"")</f>
        <v/>
      </c>
    </row>
    <row r="618" spans="1:45" x14ac:dyDescent="0.3">
      <c r="A618" s="70" t="s">
        <v>385</v>
      </c>
      <c r="B618" s="2" t="s">
        <v>388</v>
      </c>
      <c r="C618" s="1">
        <v>50</v>
      </c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13100</v>
      </c>
      <c r="Q618" s="2">
        <v>22600</v>
      </c>
      <c r="R618" s="1">
        <v>26800</v>
      </c>
      <c r="S618" s="1">
        <v>31400</v>
      </c>
      <c r="T618" s="1">
        <v>33800</v>
      </c>
      <c r="U618" s="1">
        <v>40300</v>
      </c>
      <c r="V618" s="1">
        <v>44300</v>
      </c>
      <c r="W618" s="1">
        <v>48000</v>
      </c>
      <c r="X618" s="1">
        <v>50700</v>
      </c>
      <c r="Y618" s="1">
        <v>53100</v>
      </c>
      <c r="Z618" s="1">
        <v>49600</v>
      </c>
      <c r="AA618" s="1">
        <v>47200</v>
      </c>
      <c r="AB618" s="1">
        <v>46900</v>
      </c>
      <c r="AC618" s="1">
        <v>44500</v>
      </c>
      <c r="AD618" s="1">
        <v>45200</v>
      </c>
      <c r="AE618" s="1">
        <v>45100</v>
      </c>
      <c r="AF618" s="1">
        <v>45800</v>
      </c>
      <c r="AG618" s="1">
        <v>45900</v>
      </c>
      <c r="AH618" s="1">
        <v>47900</v>
      </c>
      <c r="AI618" s="1">
        <v>49300</v>
      </c>
      <c r="AJ618" s="1">
        <v>49900</v>
      </c>
      <c r="AK618" s="1">
        <v>49100</v>
      </c>
      <c r="AL618" s="1">
        <v>54600</v>
      </c>
      <c r="AM618" s="1">
        <v>48200</v>
      </c>
      <c r="AN618" s="1">
        <v>52100</v>
      </c>
      <c r="AO618" s="71">
        <v>55500</v>
      </c>
      <c r="AP618" s="71">
        <v>58400</v>
      </c>
      <c r="AQ618" s="71"/>
      <c r="AS618" s="4">
        <f>IFERROR(VLOOKUP(Table3[[#This Row],[Station '#]], $AV$3:$AW$141,2,FALSE),"")</f>
        <v>58400</v>
      </c>
    </row>
    <row r="619" spans="1:45" ht="16.5" hidden="1" customHeight="1" x14ac:dyDescent="0.3">
      <c r="A619" s="70" t="s">
        <v>385</v>
      </c>
      <c r="B619" s="2" t="s">
        <v>389</v>
      </c>
      <c r="C619" s="1">
        <v>513</v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>
        <v>27800</v>
      </c>
      <c r="R619" s="1">
        <v>34500</v>
      </c>
      <c r="S619" s="1">
        <v>36800</v>
      </c>
      <c r="T619" s="1">
        <v>38700</v>
      </c>
      <c r="U619" s="1">
        <v>44800</v>
      </c>
      <c r="V619" s="1">
        <v>45900</v>
      </c>
      <c r="W619" s="1">
        <v>50800</v>
      </c>
      <c r="X619" s="1">
        <v>51400</v>
      </c>
      <c r="Y619" s="1">
        <v>58200</v>
      </c>
      <c r="Z619" s="1">
        <v>57400</v>
      </c>
      <c r="AA619" s="1">
        <v>49800</v>
      </c>
      <c r="AB619" s="1">
        <v>50800</v>
      </c>
      <c r="AC619" s="1"/>
      <c r="AD619" s="1"/>
      <c r="AE619" s="1" t="s">
        <v>9</v>
      </c>
      <c r="AF619" s="1" t="s">
        <v>9</v>
      </c>
      <c r="AG619" s="1"/>
      <c r="AH619" s="1"/>
      <c r="AI619" s="1"/>
      <c r="AJ619" s="1"/>
      <c r="AK619" s="1"/>
      <c r="AL619" s="1"/>
      <c r="AM619" s="1"/>
      <c r="AN619" s="1"/>
      <c r="AO619" s="71"/>
      <c r="AP619" s="71" t="s">
        <v>9</v>
      </c>
      <c r="AQ619" s="71"/>
      <c r="AS619" s="4" t="str">
        <f>IFERROR(VLOOKUP(Table3[[#This Row],[Station '#]], $AV$3:$AW$141,2,FALSE),"")</f>
        <v/>
      </c>
    </row>
    <row r="620" spans="1:45" x14ac:dyDescent="0.3">
      <c r="A620" s="70" t="s">
        <v>385</v>
      </c>
      <c r="B620" s="2" t="s">
        <v>390</v>
      </c>
      <c r="C620" s="1">
        <v>67</v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>
        <v>26900</v>
      </c>
      <c r="R620" s="1">
        <v>32000</v>
      </c>
      <c r="S620" s="1">
        <v>37500</v>
      </c>
      <c r="T620" s="1">
        <v>37700</v>
      </c>
      <c r="U620" s="1">
        <v>41800</v>
      </c>
      <c r="V620" s="1">
        <v>44500</v>
      </c>
      <c r="W620" s="1">
        <v>47600</v>
      </c>
      <c r="X620" s="1">
        <v>49600</v>
      </c>
      <c r="Y620" s="1">
        <v>50100</v>
      </c>
      <c r="Z620" s="1">
        <v>48100</v>
      </c>
      <c r="AA620" s="1"/>
      <c r="AB620" s="1"/>
      <c r="AC620" s="1"/>
      <c r="AD620" s="1">
        <v>43000</v>
      </c>
      <c r="AE620" s="1">
        <v>47300</v>
      </c>
      <c r="AF620" s="1">
        <v>43300</v>
      </c>
      <c r="AG620" s="1">
        <v>44700</v>
      </c>
      <c r="AH620" s="1"/>
      <c r="AI620" s="1"/>
      <c r="AJ620" s="1"/>
      <c r="AK620" s="1"/>
      <c r="AL620" s="1"/>
      <c r="AM620" s="1"/>
      <c r="AN620" s="1"/>
      <c r="AO620" s="71"/>
      <c r="AP620" s="71" t="s">
        <v>9</v>
      </c>
      <c r="AQ620" s="71"/>
      <c r="AS620" s="4" t="str">
        <f>IFERROR(VLOOKUP(Table3[[#This Row],[Station '#]], $AV$3:$AW$141,2,FALSE),"")</f>
        <v/>
      </c>
    </row>
    <row r="621" spans="1:45" x14ac:dyDescent="0.3">
      <c r="A621" s="70" t="s">
        <v>385</v>
      </c>
      <c r="B621" s="2" t="s">
        <v>390</v>
      </c>
      <c r="C621" s="1">
        <v>121</v>
      </c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>
        <v>43000</v>
      </c>
      <c r="AI621" s="1">
        <v>44200</v>
      </c>
      <c r="AJ621" s="1">
        <v>42000</v>
      </c>
      <c r="AK621" s="1">
        <v>47900</v>
      </c>
      <c r="AL621" s="1">
        <v>51800</v>
      </c>
      <c r="AM621" s="1">
        <v>47300</v>
      </c>
      <c r="AN621" s="1">
        <v>53400</v>
      </c>
      <c r="AO621" s="71">
        <v>53800</v>
      </c>
      <c r="AP621" s="71">
        <v>55000</v>
      </c>
      <c r="AQ621" s="71"/>
      <c r="AS621" s="4">
        <f>IFERROR(VLOOKUP(Table3[[#This Row],[Station '#]], $AV$3:$AW$141,2,FALSE),"")</f>
        <v>55000</v>
      </c>
    </row>
    <row r="622" spans="1:45" x14ac:dyDescent="0.3">
      <c r="A622" s="70"/>
      <c r="B622" s="2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71"/>
      <c r="AP622" s="71" t="s">
        <v>9</v>
      </c>
      <c r="AQ622" s="71"/>
      <c r="AS622" s="4" t="str">
        <f>IFERROR(VLOOKUP(Table3[[#This Row],[Station '#]], $AV$3:$AW$141,2,FALSE),"")</f>
        <v/>
      </c>
    </row>
    <row r="623" spans="1:45" x14ac:dyDescent="0.3">
      <c r="A623" s="70" t="s">
        <v>583</v>
      </c>
      <c r="B623" s="2" t="s">
        <v>584</v>
      </c>
      <c r="C623" s="1">
        <v>112</v>
      </c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 t="s">
        <v>9</v>
      </c>
      <c r="AF623" s="1" t="s">
        <v>9</v>
      </c>
      <c r="AG623" s="1"/>
      <c r="AH623" s="1"/>
      <c r="AI623" s="1"/>
      <c r="AJ623" s="1"/>
      <c r="AK623" s="1"/>
      <c r="AL623" s="1"/>
      <c r="AM623" s="1">
        <v>15000</v>
      </c>
      <c r="AN623" s="1">
        <v>16700</v>
      </c>
      <c r="AO623" s="71">
        <v>17300</v>
      </c>
      <c r="AP623" s="71">
        <v>18400</v>
      </c>
      <c r="AQ623" s="71"/>
      <c r="AS623" s="4">
        <f>IFERROR(VLOOKUP(Table3[[#This Row],[Station '#]], $AV$3:$AW$141,2,FALSE),"")</f>
        <v>18400</v>
      </c>
    </row>
    <row r="624" spans="1:45" ht="19.5" hidden="1" customHeight="1" x14ac:dyDescent="0.3">
      <c r="A624" s="70" t="s">
        <v>391</v>
      </c>
      <c r="B624" s="2" t="s">
        <v>392</v>
      </c>
      <c r="C624" s="1">
        <v>454</v>
      </c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>
        <v>5100</v>
      </c>
      <c r="AA624" s="1">
        <v>5600</v>
      </c>
      <c r="AB624" s="1">
        <v>4500</v>
      </c>
      <c r="AC624" s="1">
        <v>5400</v>
      </c>
      <c r="AD624" s="1"/>
      <c r="AE624" s="1" t="s">
        <v>9</v>
      </c>
      <c r="AF624" s="1" t="s">
        <v>9</v>
      </c>
      <c r="AG624" s="1"/>
      <c r="AH624" s="1"/>
      <c r="AI624" s="1"/>
      <c r="AJ624" s="1"/>
      <c r="AK624" s="1"/>
      <c r="AL624" s="1"/>
      <c r="AM624" s="1"/>
      <c r="AN624" s="1"/>
      <c r="AO624" s="71"/>
      <c r="AP624" s="71" t="s">
        <v>9</v>
      </c>
      <c r="AQ624" s="71"/>
      <c r="AS624" s="4" t="str">
        <f>IFERROR(VLOOKUP(Table3[[#This Row],[Station '#]], $AV$3:$AW$141,2,FALSE),"")</f>
        <v/>
      </c>
    </row>
    <row r="625" spans="1:45" ht="19.5" hidden="1" customHeight="1" x14ac:dyDescent="0.3">
      <c r="A625" s="70" t="s">
        <v>391</v>
      </c>
      <c r="B625" s="2" t="s">
        <v>420</v>
      </c>
      <c r="C625" s="1">
        <v>457</v>
      </c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>
        <v>2800</v>
      </c>
      <c r="AD625" s="1"/>
      <c r="AE625" s="1" t="s">
        <v>9</v>
      </c>
      <c r="AF625" s="1" t="s">
        <v>9</v>
      </c>
      <c r="AG625" s="1"/>
      <c r="AH625" s="1"/>
      <c r="AI625" s="1"/>
      <c r="AJ625" s="1"/>
      <c r="AK625" s="1"/>
      <c r="AL625" s="1"/>
      <c r="AM625" s="1"/>
      <c r="AN625" s="1"/>
      <c r="AO625" s="71"/>
      <c r="AP625" s="71" t="s">
        <v>9</v>
      </c>
      <c r="AQ625" s="71"/>
      <c r="AS625" s="4" t="str">
        <f>IFERROR(VLOOKUP(Table3[[#This Row],[Station '#]], $AV$3:$AW$141,2,FALSE),"")</f>
        <v/>
      </c>
    </row>
    <row r="626" spans="1:45" hidden="1" x14ac:dyDescent="0.3">
      <c r="A626" s="70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 t="s">
        <v>9</v>
      </c>
      <c r="AF626" s="1" t="s">
        <v>9</v>
      </c>
      <c r="AG626" s="1"/>
      <c r="AH626" s="1"/>
      <c r="AI626" s="1"/>
      <c r="AJ626" s="1"/>
      <c r="AK626" s="1"/>
      <c r="AL626" s="1"/>
      <c r="AM626" s="1"/>
      <c r="AN626" s="1"/>
      <c r="AO626" s="71"/>
      <c r="AP626" s="71" t="s">
        <v>9</v>
      </c>
      <c r="AQ626" s="71"/>
      <c r="AS626" s="4" t="str">
        <f>IFERROR(VLOOKUP(Table3[[#This Row],[Station '#]], $AV$3:$AW$141,2,FALSE),"")</f>
        <v/>
      </c>
    </row>
    <row r="627" spans="1:45" ht="16.5" hidden="1" customHeight="1" x14ac:dyDescent="0.3">
      <c r="A627" s="70" t="s">
        <v>393</v>
      </c>
      <c r="B627" s="2" t="s">
        <v>16</v>
      </c>
      <c r="C627" s="1">
        <v>440</v>
      </c>
      <c r="D627" s="2"/>
      <c r="E627" s="2"/>
      <c r="F627" s="2"/>
      <c r="G627" s="2"/>
      <c r="H627" s="2"/>
      <c r="I627" s="2">
        <v>5200</v>
      </c>
      <c r="J627" s="2">
        <v>6700</v>
      </c>
      <c r="K627" s="2">
        <v>7000</v>
      </c>
      <c r="L627" s="2">
        <v>9400</v>
      </c>
      <c r="M627" s="2">
        <v>8600</v>
      </c>
      <c r="N627" s="2">
        <v>7600</v>
      </c>
      <c r="O627" s="2">
        <v>8600</v>
      </c>
      <c r="P627" s="2">
        <v>9500</v>
      </c>
      <c r="Q627" s="2">
        <v>9200</v>
      </c>
      <c r="R627" s="1">
        <v>10400</v>
      </c>
      <c r="S627" s="1">
        <v>10800</v>
      </c>
      <c r="T627" s="1">
        <v>11100</v>
      </c>
      <c r="U627" s="1">
        <v>13300</v>
      </c>
      <c r="V627" s="1">
        <v>13300</v>
      </c>
      <c r="W627" s="1">
        <v>12000</v>
      </c>
      <c r="X627" s="1">
        <v>11400</v>
      </c>
      <c r="Y627" s="1">
        <v>12200</v>
      </c>
      <c r="Z627" s="1">
        <v>12200</v>
      </c>
      <c r="AA627" s="1">
        <v>11600</v>
      </c>
      <c r="AB627" s="1">
        <v>11500</v>
      </c>
      <c r="AC627" s="1"/>
      <c r="AD627" s="1"/>
      <c r="AE627" s="1" t="s">
        <v>9</v>
      </c>
      <c r="AF627" s="1" t="s">
        <v>9</v>
      </c>
      <c r="AG627" s="1"/>
      <c r="AH627" s="1"/>
      <c r="AI627" s="1"/>
      <c r="AJ627" s="1"/>
      <c r="AK627" s="1"/>
      <c r="AL627" s="1"/>
      <c r="AM627" s="1"/>
      <c r="AN627" s="1"/>
      <c r="AO627" s="71"/>
      <c r="AP627" s="71" t="s">
        <v>9</v>
      </c>
      <c r="AQ627" s="71"/>
      <c r="AS627" s="4" t="str">
        <f>IFERROR(VLOOKUP(Table3[[#This Row],[Station '#]], $AV$3:$AW$141,2,FALSE),"")</f>
        <v/>
      </c>
    </row>
    <row r="628" spans="1:45" ht="16.5" customHeight="1" x14ac:dyDescent="0.3">
      <c r="A628" s="70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 t="s">
        <v>9</v>
      </c>
      <c r="AF628" s="1" t="s">
        <v>9</v>
      </c>
      <c r="AG628" s="1"/>
      <c r="AH628" s="1"/>
      <c r="AI628" s="1"/>
      <c r="AJ628" s="1"/>
      <c r="AK628" s="1"/>
      <c r="AL628" s="1"/>
      <c r="AM628" s="1"/>
      <c r="AN628" s="1"/>
      <c r="AO628" s="71"/>
      <c r="AP628" s="71" t="s">
        <v>9</v>
      </c>
      <c r="AQ628" s="71"/>
      <c r="AS628" s="4" t="str">
        <f>IFERROR(VLOOKUP(Table3[[#This Row],[Station '#]], $AV$3:$AW$141,2,FALSE),"")</f>
        <v/>
      </c>
    </row>
    <row r="629" spans="1:45" x14ac:dyDescent="0.3">
      <c r="A629" s="70" t="s">
        <v>394</v>
      </c>
      <c r="B629" s="2" t="s">
        <v>358</v>
      </c>
      <c r="C629" s="1">
        <v>470</v>
      </c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>
        <v>7300</v>
      </c>
      <c r="X629" s="1">
        <v>6700</v>
      </c>
      <c r="Y629" s="1">
        <v>12000</v>
      </c>
      <c r="Z629" s="1">
        <v>8800</v>
      </c>
      <c r="AA629" s="1">
        <v>6400</v>
      </c>
      <c r="AB629" s="1">
        <v>6700</v>
      </c>
      <c r="AC629" s="1">
        <v>8000</v>
      </c>
      <c r="AD629" s="1">
        <v>8600</v>
      </c>
      <c r="AE629" s="1">
        <v>10800</v>
      </c>
      <c r="AF629" s="1">
        <v>9600</v>
      </c>
      <c r="AG629" s="1">
        <v>10000</v>
      </c>
      <c r="AH629" s="1"/>
      <c r="AI629" s="1">
        <v>8100</v>
      </c>
      <c r="AJ629" s="1">
        <v>12000</v>
      </c>
      <c r="AK629" s="1">
        <v>12800</v>
      </c>
      <c r="AL629" s="1">
        <v>14700</v>
      </c>
      <c r="AM629" s="1">
        <v>12200</v>
      </c>
      <c r="AN629" s="1"/>
      <c r="AO629" s="71">
        <v>10400</v>
      </c>
      <c r="AP629" s="71" t="s">
        <v>9</v>
      </c>
      <c r="AQ629" s="71"/>
      <c r="AS629" s="4" t="str">
        <f>IFERROR(VLOOKUP(Table3[[#This Row],[Station '#]], $AV$3:$AW$141,2,FALSE),"")</f>
        <v/>
      </c>
    </row>
    <row r="630" spans="1:45" ht="16.5" customHeight="1" x14ac:dyDescent="0.3">
      <c r="A630" s="70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 t="s">
        <v>7</v>
      </c>
      <c r="T630" s="1" t="s">
        <v>9</v>
      </c>
      <c r="U630" s="1" t="s">
        <v>7</v>
      </c>
      <c r="V630" s="1" t="s">
        <v>9</v>
      </c>
      <c r="W630" s="1"/>
      <c r="X630" s="1"/>
      <c r="Y630" s="1"/>
      <c r="Z630" s="1"/>
      <c r="AA630" s="1"/>
      <c r="AB630" s="1"/>
      <c r="AC630" s="1"/>
      <c r="AD630" s="1"/>
      <c r="AE630" s="1" t="s">
        <v>9</v>
      </c>
      <c r="AF630" s="1" t="s">
        <v>9</v>
      </c>
      <c r="AG630" s="1"/>
      <c r="AH630" s="1"/>
      <c r="AI630" s="1"/>
      <c r="AJ630" s="1"/>
      <c r="AK630" s="1"/>
      <c r="AL630" s="1"/>
      <c r="AM630" s="1"/>
      <c r="AN630" s="1"/>
      <c r="AO630" s="71"/>
      <c r="AP630" s="71" t="s">
        <v>9</v>
      </c>
      <c r="AQ630" s="71"/>
      <c r="AS630" s="4" t="str">
        <f>IFERROR(VLOOKUP(Table3[[#This Row],[Station '#]], $AV$3:$AW$141,2,FALSE),"")</f>
        <v/>
      </c>
    </row>
    <row r="631" spans="1:45" ht="20.25" hidden="1" customHeight="1" x14ac:dyDescent="0.3">
      <c r="A631" s="70" t="s">
        <v>395</v>
      </c>
      <c r="B631" s="2" t="s">
        <v>396</v>
      </c>
      <c r="C631" s="1">
        <v>441</v>
      </c>
      <c r="D631" s="2"/>
      <c r="E631" s="2"/>
      <c r="F631" s="2"/>
      <c r="G631" s="2"/>
      <c r="H631" s="2"/>
      <c r="I631" s="2">
        <v>10900</v>
      </c>
      <c r="J631" s="2">
        <v>11200</v>
      </c>
      <c r="K631" s="2">
        <v>11000</v>
      </c>
      <c r="L631" s="2">
        <v>11300</v>
      </c>
      <c r="M631" s="2">
        <v>10200</v>
      </c>
      <c r="N631" s="2">
        <v>7000</v>
      </c>
      <c r="O631" s="2">
        <v>7200</v>
      </c>
      <c r="P631" s="2">
        <v>6900</v>
      </c>
      <c r="Q631" s="2">
        <v>6500</v>
      </c>
      <c r="R631" s="1">
        <v>7500</v>
      </c>
      <c r="S631" s="1">
        <v>6400</v>
      </c>
      <c r="T631" s="1">
        <v>6500</v>
      </c>
      <c r="U631" s="1">
        <v>6600</v>
      </c>
      <c r="V631" s="1">
        <v>6900</v>
      </c>
      <c r="W631" s="1">
        <v>7800</v>
      </c>
      <c r="X631" s="1">
        <v>7100</v>
      </c>
      <c r="Y631" s="1">
        <v>7400</v>
      </c>
      <c r="Z631" s="1">
        <v>7700</v>
      </c>
      <c r="AA631" s="1">
        <v>6900</v>
      </c>
      <c r="AB631" s="1">
        <v>6600</v>
      </c>
      <c r="AC631" s="1">
        <v>6600</v>
      </c>
      <c r="AD631" s="1"/>
      <c r="AE631" s="1" t="s">
        <v>9</v>
      </c>
      <c r="AF631" s="1" t="s">
        <v>9</v>
      </c>
      <c r="AG631" s="1"/>
      <c r="AH631" s="1"/>
      <c r="AI631" s="1"/>
      <c r="AJ631" s="1"/>
      <c r="AK631" s="1"/>
      <c r="AL631" s="1"/>
      <c r="AM631" s="1"/>
      <c r="AN631" s="1"/>
      <c r="AO631" s="71"/>
      <c r="AP631" s="71" t="s">
        <v>9</v>
      </c>
      <c r="AQ631" s="71"/>
      <c r="AS631" s="4" t="str">
        <f>IFERROR(VLOOKUP(Table3[[#This Row],[Station '#]], $AV$3:$AW$141,2,FALSE),"")</f>
        <v/>
      </c>
    </row>
    <row r="632" spans="1:45" ht="16.5" hidden="1" customHeight="1" x14ac:dyDescent="0.3">
      <c r="A632" s="70"/>
      <c r="B632" s="2" t="s">
        <v>88</v>
      </c>
      <c r="C632" s="1"/>
      <c r="D632" s="2"/>
      <c r="E632" s="2"/>
      <c r="F632" s="2"/>
      <c r="G632" s="2"/>
      <c r="H632" s="2"/>
      <c r="I632" s="2">
        <v>4700</v>
      </c>
      <c r="J632" s="2">
        <v>4400</v>
      </c>
      <c r="K632" s="2">
        <v>4200</v>
      </c>
      <c r="L632" s="2">
        <v>4300</v>
      </c>
      <c r="M632" s="2">
        <v>3600</v>
      </c>
      <c r="N632" s="2">
        <v>3400</v>
      </c>
      <c r="O632" s="2">
        <v>3200</v>
      </c>
      <c r="P632" s="2">
        <v>3000</v>
      </c>
      <c r="Q632" s="2">
        <v>2900</v>
      </c>
      <c r="R632" s="1">
        <v>3600</v>
      </c>
      <c r="S632" s="1">
        <v>3200</v>
      </c>
      <c r="T632" s="1">
        <v>3100</v>
      </c>
      <c r="U632" s="1">
        <v>3400</v>
      </c>
      <c r="V632" s="1">
        <v>3100</v>
      </c>
      <c r="W632" s="1"/>
      <c r="X632" s="1"/>
      <c r="Y632" s="1"/>
      <c r="Z632" s="1"/>
      <c r="AA632" s="1"/>
      <c r="AB632" s="1"/>
      <c r="AC632" s="1"/>
      <c r="AD632" s="1"/>
      <c r="AE632" s="1" t="s">
        <v>9</v>
      </c>
      <c r="AF632" s="1" t="s">
        <v>9</v>
      </c>
      <c r="AG632" s="1"/>
      <c r="AH632" s="1"/>
      <c r="AI632" s="1"/>
      <c r="AJ632" s="1"/>
      <c r="AK632" s="1"/>
      <c r="AL632" s="1"/>
      <c r="AM632" s="1"/>
      <c r="AN632" s="1"/>
      <c r="AO632" s="71"/>
      <c r="AP632" s="71" t="s">
        <v>9</v>
      </c>
      <c r="AQ632" s="71"/>
      <c r="AS632" s="4" t="str">
        <f>IFERROR(VLOOKUP(Table3[[#This Row],[Station '#]], $AV$3:$AW$141,2,FALSE),"")</f>
        <v/>
      </c>
    </row>
    <row r="633" spans="1:45" hidden="1" x14ac:dyDescent="0.3">
      <c r="A633" s="70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 t="s">
        <v>7</v>
      </c>
      <c r="T633" s="1" t="s">
        <v>9</v>
      </c>
      <c r="U633" s="1" t="s">
        <v>7</v>
      </c>
      <c r="V633" s="1" t="s">
        <v>9</v>
      </c>
      <c r="W633" s="1"/>
      <c r="X633" s="1"/>
      <c r="Y633" s="1"/>
      <c r="Z633" s="1"/>
      <c r="AA633" s="1"/>
      <c r="AB633" s="1"/>
      <c r="AC633" s="1"/>
      <c r="AD633" s="1"/>
      <c r="AE633" s="1" t="s">
        <v>9</v>
      </c>
      <c r="AF633" s="1" t="s">
        <v>9</v>
      </c>
      <c r="AG633" s="1"/>
      <c r="AH633" s="1"/>
      <c r="AI633" s="1"/>
      <c r="AJ633" s="1"/>
      <c r="AK633" s="1"/>
      <c r="AL633" s="1"/>
      <c r="AM633" s="1"/>
      <c r="AN633" s="1"/>
      <c r="AO633" s="71"/>
      <c r="AP633" s="71" t="s">
        <v>9</v>
      </c>
      <c r="AQ633" s="71"/>
      <c r="AS633" s="4" t="str">
        <f>IFERROR(VLOOKUP(Table3[[#This Row],[Station '#]], $AV$3:$AW$141,2,FALSE),"")</f>
        <v/>
      </c>
    </row>
    <row r="634" spans="1:45" x14ac:dyDescent="0.3">
      <c r="A634" s="70" t="s">
        <v>397</v>
      </c>
      <c r="B634" s="2" t="s">
        <v>398</v>
      </c>
      <c r="C634" s="1">
        <v>471</v>
      </c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>
        <v>5600</v>
      </c>
      <c r="Q634" s="2">
        <v>5900</v>
      </c>
      <c r="R634" s="1">
        <v>7500</v>
      </c>
      <c r="S634" s="1">
        <v>7200</v>
      </c>
      <c r="T634" s="1">
        <v>7400</v>
      </c>
      <c r="U634" s="1">
        <v>8400</v>
      </c>
      <c r="V634" s="1">
        <v>9300</v>
      </c>
      <c r="W634" s="1">
        <v>10000</v>
      </c>
      <c r="X634" s="1">
        <v>10800</v>
      </c>
      <c r="Y634" s="1">
        <v>10600</v>
      </c>
      <c r="Z634" s="1">
        <v>12100</v>
      </c>
      <c r="AA634" s="1">
        <v>11000</v>
      </c>
      <c r="AB634" s="1">
        <v>9000</v>
      </c>
      <c r="AC634" s="1">
        <v>10000</v>
      </c>
      <c r="AD634" s="1">
        <v>12400</v>
      </c>
      <c r="AE634" s="1">
        <v>13400</v>
      </c>
      <c r="AF634" s="1">
        <v>9400</v>
      </c>
      <c r="AG634" s="1">
        <v>12400</v>
      </c>
      <c r="AH634" s="1"/>
      <c r="AI634" s="1">
        <v>14700</v>
      </c>
      <c r="AJ634" s="1"/>
      <c r="AK634" s="1">
        <v>13100</v>
      </c>
      <c r="AL634" s="1"/>
      <c r="AM634" s="1">
        <v>16900</v>
      </c>
      <c r="AN634" s="1"/>
      <c r="AO634" s="71">
        <v>16200</v>
      </c>
      <c r="AP634" s="71">
        <v>16600</v>
      </c>
      <c r="AQ634" s="71"/>
      <c r="AS634" s="4">
        <f>IFERROR(VLOOKUP(Table3[[#This Row],[Station '#]], $AV$3:$AW$141,2,FALSE),"")</f>
        <v>16600</v>
      </c>
    </row>
    <row r="635" spans="1:45" x14ac:dyDescent="0.3">
      <c r="A635" s="70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 t="s">
        <v>7</v>
      </c>
      <c r="T635" s="1" t="s">
        <v>9</v>
      </c>
      <c r="U635" s="1" t="s">
        <v>7</v>
      </c>
      <c r="V635" s="1" t="s">
        <v>9</v>
      </c>
      <c r="W635" s="1"/>
      <c r="X635" s="1"/>
      <c r="Y635" s="1"/>
      <c r="Z635" s="1"/>
      <c r="AA635" s="1"/>
      <c r="AB635" s="1"/>
      <c r="AC635" s="1"/>
      <c r="AD635" s="1"/>
      <c r="AE635" s="1" t="s">
        <v>9</v>
      </c>
      <c r="AF635" s="1" t="s">
        <v>9</v>
      </c>
      <c r="AG635" s="1"/>
      <c r="AH635" s="1"/>
      <c r="AI635" s="1"/>
      <c r="AJ635" s="1"/>
      <c r="AK635" s="1"/>
      <c r="AL635" s="1"/>
      <c r="AM635" s="1"/>
      <c r="AN635" s="1"/>
      <c r="AO635" s="71"/>
      <c r="AP635" s="71" t="s">
        <v>9</v>
      </c>
      <c r="AQ635" s="71"/>
      <c r="AS635" s="4" t="str">
        <f>IFERROR(VLOOKUP(Table3[[#This Row],[Station '#]], $AV$3:$AW$141,2,FALSE),"")</f>
        <v/>
      </c>
    </row>
    <row r="636" spans="1:45" x14ac:dyDescent="0.3">
      <c r="A636" s="70" t="s">
        <v>399</v>
      </c>
      <c r="B636" s="2" t="s">
        <v>16</v>
      </c>
      <c r="C636" s="1">
        <v>468</v>
      </c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>
        <v>2100</v>
      </c>
      <c r="Q636" s="2">
        <v>2600</v>
      </c>
      <c r="R636" s="1">
        <v>2700</v>
      </c>
      <c r="S636" s="1">
        <v>3100</v>
      </c>
      <c r="T636" s="1">
        <v>3500</v>
      </c>
      <c r="U636" s="1">
        <v>3700</v>
      </c>
      <c r="V636" s="1">
        <v>3700</v>
      </c>
      <c r="W636" s="1">
        <v>3900</v>
      </c>
      <c r="X636" s="1">
        <v>2000</v>
      </c>
      <c r="Y636" s="1">
        <v>4800</v>
      </c>
      <c r="Z636" s="1">
        <v>3700</v>
      </c>
      <c r="AA636" s="1">
        <v>3700</v>
      </c>
      <c r="AB636" s="1">
        <v>3300</v>
      </c>
      <c r="AC636" s="1">
        <v>3300</v>
      </c>
      <c r="AD636" s="1">
        <v>2900</v>
      </c>
      <c r="AE636" s="1" t="s">
        <v>9</v>
      </c>
      <c r="AF636" s="1">
        <v>4200</v>
      </c>
      <c r="AG636" s="1"/>
      <c r="AH636" s="1">
        <v>5100</v>
      </c>
      <c r="AI636" s="1"/>
      <c r="AJ636" s="1">
        <v>5700</v>
      </c>
      <c r="AK636" s="1"/>
      <c r="AL636" s="1">
        <v>5800</v>
      </c>
      <c r="AM636" s="1"/>
      <c r="AN636" s="1">
        <v>5500</v>
      </c>
      <c r="AO636" s="71"/>
      <c r="AP636" s="71" t="s">
        <v>9</v>
      </c>
      <c r="AQ636" s="71"/>
      <c r="AS636" s="4" t="str">
        <f>IFERROR(VLOOKUP(Table3[[#This Row],[Station '#]], $AV$3:$AW$141,2,FALSE),"")</f>
        <v/>
      </c>
    </row>
    <row r="637" spans="1:45" x14ac:dyDescent="0.3">
      <c r="A637" s="70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 t="s">
        <v>9</v>
      </c>
      <c r="AF637" s="1" t="s">
        <v>9</v>
      </c>
      <c r="AG637" s="1"/>
      <c r="AH637" s="1"/>
      <c r="AI637" s="1"/>
      <c r="AJ637" s="1"/>
      <c r="AK637" s="1"/>
      <c r="AL637" s="1"/>
      <c r="AM637" s="1"/>
      <c r="AN637" s="1"/>
      <c r="AO637" s="71"/>
      <c r="AP637" s="71" t="s">
        <v>9</v>
      </c>
      <c r="AQ637" s="71"/>
      <c r="AS637" s="4" t="str">
        <f>IFERROR(VLOOKUP(Table3[[#This Row],[Station '#]], $AV$3:$AW$141,2,FALSE),"")</f>
        <v/>
      </c>
    </row>
    <row r="638" spans="1:45" ht="16.5" hidden="1" customHeight="1" x14ac:dyDescent="0.3">
      <c r="A638" s="70" t="s">
        <v>400</v>
      </c>
      <c r="B638" s="2" t="s">
        <v>401</v>
      </c>
      <c r="C638" s="1">
        <v>618</v>
      </c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>
        <v>900</v>
      </c>
      <c r="T638" s="1">
        <v>800</v>
      </c>
      <c r="U638" s="1">
        <v>900</v>
      </c>
      <c r="V638" s="1">
        <v>800</v>
      </c>
      <c r="W638" s="1">
        <v>900</v>
      </c>
      <c r="X638" s="1">
        <v>800</v>
      </c>
      <c r="Y638" s="1">
        <v>1000</v>
      </c>
      <c r="Z638" s="1">
        <v>1100</v>
      </c>
      <c r="AA638" s="1"/>
      <c r="AB638" s="1">
        <v>600</v>
      </c>
      <c r="AC638" s="1"/>
      <c r="AD638" s="1"/>
      <c r="AE638" s="1" t="s">
        <v>9</v>
      </c>
      <c r="AF638" s="1" t="s">
        <v>9</v>
      </c>
      <c r="AG638" s="1"/>
      <c r="AH638" s="1"/>
      <c r="AI638" s="1"/>
      <c r="AJ638" s="1"/>
      <c r="AK638" s="1"/>
      <c r="AL638" s="1"/>
      <c r="AM638" s="1"/>
      <c r="AN638" s="1"/>
      <c r="AO638" s="71"/>
      <c r="AP638" s="71" t="s">
        <v>9</v>
      </c>
      <c r="AQ638" s="71"/>
      <c r="AS638" s="4" t="str">
        <f>IFERROR(VLOOKUP(Table3[[#This Row],[Station '#]], $AV$3:$AW$141,2,FALSE),"")</f>
        <v/>
      </c>
    </row>
    <row r="639" spans="1:45" ht="16.5" hidden="1" customHeight="1" x14ac:dyDescent="0.3">
      <c r="A639" s="70" t="s">
        <v>400</v>
      </c>
      <c r="B639" s="2" t="s">
        <v>16</v>
      </c>
      <c r="C639" s="1">
        <v>446</v>
      </c>
      <c r="D639" s="2"/>
      <c r="E639" s="2"/>
      <c r="F639" s="2"/>
      <c r="G639" s="2"/>
      <c r="H639" s="2"/>
      <c r="I639" s="2">
        <v>13900</v>
      </c>
      <c r="J639" s="2">
        <v>13800</v>
      </c>
      <c r="K639" s="2">
        <v>16900</v>
      </c>
      <c r="L639" s="2">
        <v>14000</v>
      </c>
      <c r="M639" s="2">
        <v>12700</v>
      </c>
      <c r="N639" s="2">
        <v>11900</v>
      </c>
      <c r="O639" s="2">
        <v>12700</v>
      </c>
      <c r="P639" s="2">
        <v>12300</v>
      </c>
      <c r="Q639" s="2">
        <v>10800</v>
      </c>
      <c r="R639" s="1">
        <v>10300</v>
      </c>
      <c r="S639" s="1">
        <v>8900</v>
      </c>
      <c r="T639" s="1">
        <v>8200</v>
      </c>
      <c r="U639" s="1">
        <v>10700</v>
      </c>
      <c r="V639" s="1">
        <v>13700</v>
      </c>
      <c r="W639" s="1">
        <v>13600</v>
      </c>
      <c r="X639" s="1">
        <v>14700</v>
      </c>
      <c r="Y639" s="1">
        <v>17500</v>
      </c>
      <c r="Z639" s="1">
        <v>16100</v>
      </c>
      <c r="AA639" s="1">
        <v>13300</v>
      </c>
      <c r="AB639" s="1">
        <v>12100</v>
      </c>
      <c r="AC639" s="1"/>
      <c r="AD639" s="1"/>
      <c r="AE639" s="1" t="s">
        <v>9</v>
      </c>
      <c r="AF639" s="1" t="s">
        <v>9</v>
      </c>
      <c r="AG639" s="1"/>
      <c r="AH639" s="1"/>
      <c r="AI639" s="1"/>
      <c r="AJ639" s="1"/>
      <c r="AK639" s="1"/>
      <c r="AL639" s="1"/>
      <c r="AM639" s="1"/>
      <c r="AN639" s="1"/>
      <c r="AO639" s="71"/>
      <c r="AP639" s="71" t="s">
        <v>9</v>
      </c>
      <c r="AQ639" s="71"/>
      <c r="AS639" s="4" t="str">
        <f>IFERROR(VLOOKUP(Table3[[#This Row],[Station '#]], $AV$3:$AW$141,2,FALSE),"")</f>
        <v/>
      </c>
    </row>
    <row r="640" spans="1:45" ht="16.5" hidden="1" customHeight="1" x14ac:dyDescent="0.3">
      <c r="A640" s="70" t="s">
        <v>400</v>
      </c>
      <c r="B640" s="2" t="s">
        <v>135</v>
      </c>
      <c r="C640" s="1">
        <v>619</v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>
        <v>9200</v>
      </c>
      <c r="T640" s="1">
        <v>15200</v>
      </c>
      <c r="U640" s="1">
        <v>17300</v>
      </c>
      <c r="V640" s="1">
        <v>17300</v>
      </c>
      <c r="W640" s="1">
        <v>19300</v>
      </c>
      <c r="X640" s="1">
        <v>16800</v>
      </c>
      <c r="Y640" s="1">
        <v>23300</v>
      </c>
      <c r="Z640" s="1">
        <v>20300</v>
      </c>
      <c r="AA640" s="1">
        <v>18000</v>
      </c>
      <c r="AB640" s="1">
        <v>16900</v>
      </c>
      <c r="AC640" s="1"/>
      <c r="AD640" s="1"/>
      <c r="AE640" s="1" t="s">
        <v>9</v>
      </c>
      <c r="AF640" s="1" t="s">
        <v>9</v>
      </c>
      <c r="AG640" s="1"/>
      <c r="AH640" s="1"/>
      <c r="AI640" s="1"/>
      <c r="AJ640" s="1"/>
      <c r="AK640" s="1"/>
      <c r="AL640" s="1"/>
      <c r="AM640" s="1"/>
      <c r="AN640" s="1"/>
      <c r="AO640" s="71"/>
      <c r="AP640" s="71" t="s">
        <v>9</v>
      </c>
      <c r="AQ640" s="71"/>
      <c r="AS640" s="4" t="str">
        <f>IFERROR(VLOOKUP(Table3[[#This Row],[Station '#]], $AV$3:$AW$141,2,FALSE),"")</f>
        <v/>
      </c>
    </row>
    <row r="641" spans="1:45" ht="16.5" hidden="1" customHeight="1" x14ac:dyDescent="0.3">
      <c r="A641" s="70" t="s">
        <v>400</v>
      </c>
      <c r="B641" s="2" t="s">
        <v>104</v>
      </c>
      <c r="C641" s="1">
        <v>620</v>
      </c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>
        <v>15400</v>
      </c>
      <c r="T641" s="1">
        <v>19500</v>
      </c>
      <c r="U641" s="1">
        <v>20000</v>
      </c>
      <c r="V641" s="1">
        <v>20900</v>
      </c>
      <c r="W641" s="1">
        <v>23400</v>
      </c>
      <c r="X641" s="1">
        <v>24500</v>
      </c>
      <c r="Y641" s="1">
        <v>27300</v>
      </c>
      <c r="Z641" s="1">
        <v>27800</v>
      </c>
      <c r="AA641" s="1">
        <v>22800</v>
      </c>
      <c r="AB641" s="1">
        <v>19500</v>
      </c>
      <c r="AC641" s="1"/>
      <c r="AD641" s="1"/>
      <c r="AE641" s="1" t="s">
        <v>9</v>
      </c>
      <c r="AF641" s="1" t="s">
        <v>9</v>
      </c>
      <c r="AG641" s="1"/>
      <c r="AH641" s="1"/>
      <c r="AI641" s="1"/>
      <c r="AJ641" s="1"/>
      <c r="AK641" s="1"/>
      <c r="AL641" s="1"/>
      <c r="AM641" s="1"/>
      <c r="AN641" s="1"/>
      <c r="AO641" s="71"/>
      <c r="AP641" s="71" t="s">
        <v>9</v>
      </c>
      <c r="AQ641" s="71"/>
      <c r="AS641" s="4" t="str">
        <f>IFERROR(VLOOKUP(Table3[[#This Row],[Station '#]], $AV$3:$AW$141,2,FALSE),"")</f>
        <v/>
      </c>
    </row>
    <row r="642" spans="1:45" ht="16.5" hidden="1" customHeight="1" x14ac:dyDescent="0.3">
      <c r="A642" s="70" t="s">
        <v>400</v>
      </c>
      <c r="B642" s="2" t="s">
        <v>145</v>
      </c>
      <c r="C642" s="1">
        <v>447</v>
      </c>
      <c r="D642" s="2"/>
      <c r="E642" s="2"/>
      <c r="F642" s="2"/>
      <c r="G642" s="2"/>
      <c r="H642" s="2"/>
      <c r="I642" s="2">
        <v>8100</v>
      </c>
      <c r="J642" s="2">
        <v>9100</v>
      </c>
      <c r="K642" s="2">
        <v>8800</v>
      </c>
      <c r="L642" s="2">
        <v>10500</v>
      </c>
      <c r="M642" s="2">
        <v>10900</v>
      </c>
      <c r="N642" s="2">
        <v>11500</v>
      </c>
      <c r="O642" s="2">
        <v>12800</v>
      </c>
      <c r="P642" s="2">
        <v>12200</v>
      </c>
      <c r="Q642" s="2">
        <v>12900</v>
      </c>
      <c r="R642" s="1">
        <v>13800</v>
      </c>
      <c r="S642" s="1">
        <v>13100</v>
      </c>
      <c r="T642" s="1">
        <v>14900</v>
      </c>
      <c r="U642" s="1">
        <v>17900</v>
      </c>
      <c r="V642" s="1">
        <v>17300</v>
      </c>
      <c r="W642" s="1">
        <v>19400</v>
      </c>
      <c r="X642" s="1">
        <v>20800</v>
      </c>
      <c r="Y642" s="1">
        <v>24500</v>
      </c>
      <c r="Z642" s="1">
        <v>23400</v>
      </c>
      <c r="AA642" s="1">
        <v>19900</v>
      </c>
      <c r="AB642" s="1"/>
      <c r="AC642" s="1"/>
      <c r="AD642" s="1"/>
      <c r="AE642" s="1" t="s">
        <v>9</v>
      </c>
      <c r="AF642" s="1" t="s">
        <v>9</v>
      </c>
      <c r="AG642" s="1"/>
      <c r="AH642" s="1"/>
      <c r="AI642" s="1"/>
      <c r="AJ642" s="1"/>
      <c r="AK642" s="1"/>
      <c r="AL642" s="1"/>
      <c r="AM642" s="1"/>
      <c r="AN642" s="1"/>
      <c r="AO642" s="71"/>
      <c r="AP642" s="71" t="s">
        <v>9</v>
      </c>
      <c r="AQ642" s="71"/>
      <c r="AS642" s="4" t="str">
        <f>IFERROR(VLOOKUP(Table3[[#This Row],[Station '#]], $AV$3:$AW$141,2,FALSE),"")</f>
        <v/>
      </c>
    </row>
    <row r="643" spans="1:45" ht="16.5" hidden="1" customHeight="1" x14ac:dyDescent="0.3">
      <c r="A643" s="70" t="s">
        <v>400</v>
      </c>
      <c r="B643" s="2" t="s">
        <v>232</v>
      </c>
      <c r="C643" s="1">
        <v>621</v>
      </c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>
        <v>1600</v>
      </c>
      <c r="T643" s="1">
        <v>2300</v>
      </c>
      <c r="U643" s="1">
        <v>2600</v>
      </c>
      <c r="V643" s="1">
        <v>2900</v>
      </c>
      <c r="W643" s="1">
        <v>3700</v>
      </c>
      <c r="X643" s="1">
        <v>4100</v>
      </c>
      <c r="Y643" s="1">
        <v>5000</v>
      </c>
      <c r="Z643" s="1">
        <v>5400</v>
      </c>
      <c r="AA643" s="1">
        <v>4100</v>
      </c>
      <c r="AB643" s="1">
        <v>4100</v>
      </c>
      <c r="AC643" s="1"/>
      <c r="AD643" s="1"/>
      <c r="AE643" s="1" t="s">
        <v>9</v>
      </c>
      <c r="AF643" s="1" t="s">
        <v>9</v>
      </c>
      <c r="AG643" s="1"/>
      <c r="AH643" s="1"/>
      <c r="AI643" s="1"/>
      <c r="AJ643" s="1"/>
      <c r="AK643" s="1"/>
      <c r="AL643" s="1"/>
      <c r="AM643" s="1"/>
      <c r="AN643" s="1"/>
      <c r="AO643" s="71"/>
      <c r="AP643" s="71" t="s">
        <v>9</v>
      </c>
      <c r="AQ643" s="71"/>
      <c r="AS643" s="4" t="str">
        <f>IFERROR(VLOOKUP(Table3[[#This Row],[Station '#]], $AV$3:$AW$141,2,FALSE),"")</f>
        <v/>
      </c>
    </row>
    <row r="644" spans="1:45" ht="16.5" hidden="1" customHeight="1" x14ac:dyDescent="0.3">
      <c r="A644" s="70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71"/>
      <c r="AP644" s="71" t="s">
        <v>9</v>
      </c>
      <c r="AQ644" s="71"/>
      <c r="AS644" s="4" t="str">
        <f>IFERROR(VLOOKUP(Table3[[#This Row],[Station '#]], $AV$3:$AW$141,2,FALSE),"")</f>
        <v/>
      </c>
    </row>
    <row r="645" spans="1:45" x14ac:dyDescent="0.3">
      <c r="A645" s="70" t="s">
        <v>400</v>
      </c>
      <c r="B645" s="2" t="s">
        <v>588</v>
      </c>
      <c r="C645" s="1">
        <v>123</v>
      </c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>
        <v>10000</v>
      </c>
      <c r="AN645" s="1">
        <v>12800</v>
      </c>
      <c r="AO645" s="71">
        <v>12800</v>
      </c>
      <c r="AP645" s="71">
        <v>12500</v>
      </c>
      <c r="AQ645" s="71"/>
      <c r="AS645" s="4">
        <f>IFERROR(VLOOKUP(Table3[[#This Row],[Station '#]], $AV$3:$AW$141,2,FALSE),"")</f>
        <v>12500</v>
      </c>
    </row>
    <row r="646" spans="1:45" x14ac:dyDescent="0.3">
      <c r="A646" s="70" t="s">
        <v>400</v>
      </c>
      <c r="B646" s="2" t="s">
        <v>94</v>
      </c>
      <c r="C646" s="1">
        <v>124</v>
      </c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>
        <v>17400</v>
      </c>
      <c r="AN646" s="1">
        <v>23900</v>
      </c>
      <c r="AO646" s="71">
        <v>24700</v>
      </c>
      <c r="AP646" s="71">
        <v>26300</v>
      </c>
      <c r="AQ646" s="71"/>
      <c r="AS646" s="4">
        <f>IFERROR(VLOOKUP(Table3[[#This Row],[Station '#]], $AV$3:$AW$141,2,FALSE),"")</f>
        <v>26300</v>
      </c>
    </row>
    <row r="647" spans="1:45" x14ac:dyDescent="0.3">
      <c r="A647" s="70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 t="s">
        <v>9</v>
      </c>
      <c r="U647" s="1" t="s">
        <v>7</v>
      </c>
      <c r="V647" s="1" t="s">
        <v>9</v>
      </c>
      <c r="W647" s="1"/>
      <c r="X647" s="1"/>
      <c r="Y647" s="1"/>
      <c r="Z647" s="1"/>
      <c r="AA647" s="1"/>
      <c r="AB647" s="1"/>
      <c r="AC647" s="1"/>
      <c r="AD647" s="1"/>
      <c r="AE647" s="1" t="s">
        <v>9</v>
      </c>
      <c r="AF647" s="1" t="s">
        <v>9</v>
      </c>
      <c r="AG647" s="1"/>
      <c r="AH647" s="1"/>
      <c r="AI647" s="1"/>
      <c r="AJ647" s="1"/>
      <c r="AK647" s="1"/>
      <c r="AL647" s="1"/>
      <c r="AM647" s="1"/>
      <c r="AN647" s="1"/>
      <c r="AO647" s="71"/>
      <c r="AP647" s="71" t="s">
        <v>9</v>
      </c>
      <c r="AQ647" s="71"/>
      <c r="AS647" s="4" t="str">
        <f>IFERROR(VLOOKUP(Table3[[#This Row],[Station '#]], $AV$3:$AW$141,2,FALSE),"")</f>
        <v/>
      </c>
    </row>
    <row r="648" spans="1:45" x14ac:dyDescent="0.3">
      <c r="A648" s="70" t="s">
        <v>402</v>
      </c>
      <c r="B648" s="2" t="s">
        <v>31</v>
      </c>
      <c r="C648" s="1">
        <v>275</v>
      </c>
      <c r="D648" s="2">
        <v>1900</v>
      </c>
      <c r="E648" s="2">
        <v>1800</v>
      </c>
      <c r="F648" s="2">
        <v>1900</v>
      </c>
      <c r="G648" s="2">
        <v>2400</v>
      </c>
      <c r="H648" s="2">
        <v>2900</v>
      </c>
      <c r="I648" s="2">
        <v>2800</v>
      </c>
      <c r="J648" s="2">
        <v>2700</v>
      </c>
      <c r="K648" s="2">
        <v>2800</v>
      </c>
      <c r="L648" s="2">
        <v>2800</v>
      </c>
      <c r="M648" s="2">
        <v>2900</v>
      </c>
      <c r="N648" s="2">
        <v>2600</v>
      </c>
      <c r="O648" s="2">
        <v>3100</v>
      </c>
      <c r="P648" s="2">
        <v>3500</v>
      </c>
      <c r="Q648" s="2">
        <v>3200</v>
      </c>
      <c r="R648" s="1">
        <v>4000</v>
      </c>
      <c r="S648" s="1">
        <v>3700</v>
      </c>
      <c r="T648" s="1">
        <v>3400</v>
      </c>
      <c r="U648" s="1">
        <v>5600</v>
      </c>
      <c r="V648" s="1">
        <v>7200</v>
      </c>
      <c r="W648" s="1">
        <v>7300</v>
      </c>
      <c r="X648" s="1">
        <v>8800</v>
      </c>
      <c r="Y648" s="1" t="s">
        <v>8</v>
      </c>
      <c r="Z648" s="1" t="s">
        <v>8</v>
      </c>
      <c r="AA648" s="1">
        <v>7800</v>
      </c>
      <c r="AB648" s="1">
        <v>6900</v>
      </c>
      <c r="AC648" s="1">
        <v>11100</v>
      </c>
      <c r="AD648" s="1">
        <v>5900</v>
      </c>
      <c r="AE648" s="1" t="s">
        <v>9</v>
      </c>
      <c r="AF648" s="1">
        <v>6600</v>
      </c>
      <c r="AG648" s="1"/>
      <c r="AH648" s="1">
        <v>6300</v>
      </c>
      <c r="AI648" s="1"/>
      <c r="AJ648" s="1">
        <v>6900</v>
      </c>
      <c r="AK648" s="1"/>
      <c r="AL648" s="1">
        <v>6400</v>
      </c>
      <c r="AM648" s="1"/>
      <c r="AN648" s="1">
        <v>6200</v>
      </c>
      <c r="AO648" s="71"/>
      <c r="AP648" s="71" t="s">
        <v>9</v>
      </c>
      <c r="AQ648" s="71"/>
      <c r="AS648" s="4" t="str">
        <f>IFERROR(VLOOKUP(Table3[[#This Row],[Station '#]], $AV$3:$AW$141,2,FALSE),"")</f>
        <v/>
      </c>
    </row>
    <row r="649" spans="1:45" ht="16.5" hidden="1" customHeight="1" x14ac:dyDescent="0.3">
      <c r="A649" s="70" t="s">
        <v>402</v>
      </c>
      <c r="B649" s="2" t="s">
        <v>198</v>
      </c>
      <c r="C649" s="1">
        <v>450</v>
      </c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>
        <v>7300</v>
      </c>
      <c r="W649" s="1">
        <v>7100</v>
      </c>
      <c r="X649" s="1">
        <v>7500</v>
      </c>
      <c r="Y649" s="1">
        <v>7900</v>
      </c>
      <c r="Z649" s="1">
        <v>8400</v>
      </c>
      <c r="AA649" s="1">
        <v>11400</v>
      </c>
      <c r="AB649" s="1">
        <v>9500</v>
      </c>
      <c r="AC649" s="1">
        <v>9200</v>
      </c>
      <c r="AD649" s="1"/>
      <c r="AE649" s="1" t="s">
        <v>9</v>
      </c>
      <c r="AF649" s="1" t="s">
        <v>9</v>
      </c>
      <c r="AG649" s="1"/>
      <c r="AH649" s="1"/>
      <c r="AI649" s="1"/>
      <c r="AJ649" s="1"/>
      <c r="AK649" s="1"/>
      <c r="AL649" s="1"/>
      <c r="AM649" s="1"/>
      <c r="AN649" s="1"/>
      <c r="AO649" s="71"/>
      <c r="AP649" s="71" t="s">
        <v>9</v>
      </c>
      <c r="AQ649" s="71"/>
      <c r="AS649" s="4" t="str">
        <f>IFERROR(VLOOKUP(Table3[[#This Row],[Station '#]], $AV$3:$AW$141,2,FALSE),"")</f>
        <v/>
      </c>
    </row>
    <row r="650" spans="1:45" ht="16.5" hidden="1" customHeight="1" x14ac:dyDescent="0.3">
      <c r="A650" s="70" t="s">
        <v>402</v>
      </c>
      <c r="B650" s="2" t="s">
        <v>6</v>
      </c>
      <c r="C650" s="1">
        <v>448</v>
      </c>
      <c r="D650" s="2">
        <v>6300</v>
      </c>
      <c r="E650" s="2">
        <v>6300</v>
      </c>
      <c r="F650" s="2">
        <v>7200</v>
      </c>
      <c r="G650" s="2">
        <v>7100</v>
      </c>
      <c r="H650" s="2">
        <v>7300</v>
      </c>
      <c r="I650" s="2">
        <v>7700</v>
      </c>
      <c r="J650" s="2">
        <v>7900</v>
      </c>
      <c r="K650" s="2">
        <v>8000</v>
      </c>
      <c r="L650" s="2">
        <v>8700</v>
      </c>
      <c r="M650" s="2">
        <v>8800</v>
      </c>
      <c r="N650" s="2">
        <v>8100</v>
      </c>
      <c r="O650" s="2">
        <v>8900</v>
      </c>
      <c r="P650" s="2">
        <v>10200</v>
      </c>
      <c r="Q650" s="2">
        <v>9900</v>
      </c>
      <c r="R650" s="1">
        <v>12900</v>
      </c>
      <c r="S650" s="1">
        <v>11200</v>
      </c>
      <c r="T650" s="1">
        <v>10600</v>
      </c>
      <c r="U650" s="1">
        <v>11700</v>
      </c>
      <c r="V650" s="1">
        <v>13600</v>
      </c>
      <c r="W650" s="1">
        <v>13200</v>
      </c>
      <c r="X650" s="1">
        <v>15600</v>
      </c>
      <c r="Y650" s="1">
        <v>13800</v>
      </c>
      <c r="Z650" s="1">
        <v>14200</v>
      </c>
      <c r="AA650" s="1">
        <v>14500</v>
      </c>
      <c r="AB650" s="1">
        <v>12100</v>
      </c>
      <c r="AC650" s="1">
        <v>12300</v>
      </c>
      <c r="AD650" s="1"/>
      <c r="AE650" s="1" t="s">
        <v>9</v>
      </c>
      <c r="AF650" s="1" t="s">
        <v>9</v>
      </c>
      <c r="AG650" s="1"/>
      <c r="AH650" s="1"/>
      <c r="AI650" s="1"/>
      <c r="AJ650" s="1"/>
      <c r="AK650" s="1"/>
      <c r="AL650" s="1"/>
      <c r="AM650" s="1"/>
      <c r="AN650" s="1"/>
      <c r="AO650" s="71"/>
      <c r="AP650" s="71" t="s">
        <v>9</v>
      </c>
      <c r="AQ650" s="71"/>
      <c r="AS650" s="4" t="str">
        <f>IFERROR(VLOOKUP(Table3[[#This Row],[Station '#]], $AV$3:$AW$141,2,FALSE),"")</f>
        <v/>
      </c>
    </row>
    <row r="651" spans="1:45" ht="15" customHeight="1" x14ac:dyDescent="0.3">
      <c r="A651" s="70" t="s">
        <v>402</v>
      </c>
      <c r="B651" s="2" t="s">
        <v>228</v>
      </c>
      <c r="C651" s="1">
        <v>384</v>
      </c>
      <c r="D651" s="2">
        <v>10500</v>
      </c>
      <c r="E651" s="2">
        <v>10300</v>
      </c>
      <c r="F651" s="2">
        <v>10500</v>
      </c>
      <c r="G651" s="2">
        <v>11100</v>
      </c>
      <c r="H651" s="2">
        <v>11000</v>
      </c>
      <c r="I651" s="2">
        <v>11500</v>
      </c>
      <c r="J651" s="2">
        <v>13400</v>
      </c>
      <c r="K651" s="2">
        <v>11100</v>
      </c>
      <c r="L651" s="2">
        <v>10600</v>
      </c>
      <c r="M651" s="2">
        <v>12300</v>
      </c>
      <c r="N651" s="2">
        <v>10600</v>
      </c>
      <c r="O651" s="2">
        <v>11300</v>
      </c>
      <c r="P651" s="2">
        <v>12300</v>
      </c>
      <c r="Q651" s="2">
        <v>12200</v>
      </c>
      <c r="R651" s="1">
        <v>14200</v>
      </c>
      <c r="S651" s="1">
        <v>13000</v>
      </c>
      <c r="T651" s="1">
        <v>12300</v>
      </c>
      <c r="U651" s="1">
        <v>13000</v>
      </c>
      <c r="V651" s="1">
        <v>13000</v>
      </c>
      <c r="W651" s="1">
        <v>13600</v>
      </c>
      <c r="X651" s="1">
        <v>15800</v>
      </c>
      <c r="Y651" s="1">
        <v>14700</v>
      </c>
      <c r="Z651" s="1">
        <v>15900</v>
      </c>
      <c r="AA651" s="1">
        <v>14100</v>
      </c>
      <c r="AB651" s="1">
        <v>13800</v>
      </c>
      <c r="AC651" s="1">
        <v>14000</v>
      </c>
      <c r="AD651" s="1"/>
      <c r="AE651" s="1" t="s">
        <v>9</v>
      </c>
      <c r="AF651" s="1" t="s">
        <v>9</v>
      </c>
      <c r="AG651" s="1">
        <v>11700</v>
      </c>
      <c r="AH651" s="1"/>
      <c r="AI651" s="1">
        <v>13500</v>
      </c>
      <c r="AJ651" s="1"/>
      <c r="AK651" s="1">
        <v>12000</v>
      </c>
      <c r="AL651" s="1"/>
      <c r="AM651" s="1">
        <v>9400</v>
      </c>
      <c r="AN651" s="1"/>
      <c r="AO651" s="71">
        <v>10000</v>
      </c>
      <c r="AP651" s="71" t="s">
        <v>9</v>
      </c>
      <c r="AQ651" s="71"/>
      <c r="AS651" s="4" t="str">
        <f>IFERROR(VLOOKUP(Table3[[#This Row],[Station '#]], $AV$3:$AW$141,2,FALSE),"")</f>
        <v/>
      </c>
    </row>
    <row r="652" spans="1:45" ht="16.5" hidden="1" customHeight="1" x14ac:dyDescent="0.3">
      <c r="A652" s="70" t="s">
        <v>402</v>
      </c>
      <c r="B652" s="2" t="s">
        <v>229</v>
      </c>
      <c r="C652" s="1">
        <v>224</v>
      </c>
      <c r="D652" s="2"/>
      <c r="E652" s="2">
        <v>10200</v>
      </c>
      <c r="F652" s="2">
        <v>10400</v>
      </c>
      <c r="G652" s="2"/>
      <c r="H652" s="2"/>
      <c r="I652" s="2">
        <v>12000</v>
      </c>
      <c r="J652" s="2">
        <v>13500</v>
      </c>
      <c r="K652" s="2">
        <v>13800</v>
      </c>
      <c r="L652" s="2">
        <v>15700</v>
      </c>
      <c r="M652" s="2">
        <v>12900</v>
      </c>
      <c r="N652" s="2">
        <v>13700</v>
      </c>
      <c r="O652" s="2">
        <v>13600</v>
      </c>
      <c r="P652" s="2">
        <v>13300</v>
      </c>
      <c r="Q652" s="2">
        <v>12400</v>
      </c>
      <c r="R652" s="1">
        <v>13600</v>
      </c>
      <c r="S652" s="1">
        <v>12100</v>
      </c>
      <c r="T652" s="1">
        <v>13100</v>
      </c>
      <c r="U652" s="1">
        <v>12500</v>
      </c>
      <c r="V652" s="1">
        <v>14600</v>
      </c>
      <c r="W652" s="1">
        <v>15600</v>
      </c>
      <c r="X652" s="1">
        <v>15900</v>
      </c>
      <c r="Y652" s="1">
        <v>15900</v>
      </c>
      <c r="Z652" s="1">
        <v>14800</v>
      </c>
      <c r="AA652" s="1">
        <v>16200</v>
      </c>
      <c r="AB652" s="1">
        <v>14200</v>
      </c>
      <c r="AC652" s="1">
        <v>15000</v>
      </c>
      <c r="AD652" s="1"/>
      <c r="AE652" s="1" t="s">
        <v>9</v>
      </c>
      <c r="AF652" s="1" t="s">
        <v>9</v>
      </c>
      <c r="AG652" s="1"/>
      <c r="AH652" s="1"/>
      <c r="AI652" s="1"/>
      <c r="AJ652" s="1"/>
      <c r="AK652" s="1"/>
      <c r="AL652" s="1"/>
      <c r="AM652" s="1"/>
      <c r="AN652" s="1"/>
      <c r="AO652" s="71"/>
      <c r="AP652" s="71" t="s">
        <v>9</v>
      </c>
      <c r="AQ652" s="71"/>
      <c r="AS652" s="4" t="str">
        <f>IFERROR(VLOOKUP(Table3[[#This Row],[Station '#]], $AV$3:$AW$141,2,FALSE),"")</f>
        <v/>
      </c>
    </row>
    <row r="653" spans="1:45" ht="16.5" customHeight="1" x14ac:dyDescent="0.3">
      <c r="A653" s="70" t="s">
        <v>402</v>
      </c>
      <c r="B653" s="2" t="s">
        <v>396</v>
      </c>
      <c r="C653" s="1">
        <v>345</v>
      </c>
      <c r="D653" s="2">
        <v>7700</v>
      </c>
      <c r="E653" s="2">
        <v>5600</v>
      </c>
      <c r="F653" s="2">
        <v>7000</v>
      </c>
      <c r="G653" s="2">
        <v>8400</v>
      </c>
      <c r="H653" s="2">
        <v>8000</v>
      </c>
      <c r="I653" s="2">
        <v>6900</v>
      </c>
      <c r="J653" s="2">
        <v>6600</v>
      </c>
      <c r="K653" s="2">
        <v>6900</v>
      </c>
      <c r="L653" s="2">
        <v>7100</v>
      </c>
      <c r="M653" s="2">
        <v>8400</v>
      </c>
      <c r="N653" s="2">
        <v>7000</v>
      </c>
      <c r="O653" s="2">
        <v>7400</v>
      </c>
      <c r="P653" s="2">
        <v>7200</v>
      </c>
      <c r="Q653" s="2">
        <v>6100</v>
      </c>
      <c r="R653" s="1">
        <v>6500</v>
      </c>
      <c r="S653" s="1">
        <v>6800</v>
      </c>
      <c r="T653" s="1">
        <v>6800</v>
      </c>
      <c r="U653" s="1">
        <v>7300</v>
      </c>
      <c r="V653" s="1">
        <v>7300</v>
      </c>
      <c r="W653" s="1">
        <v>8300</v>
      </c>
      <c r="X653" s="1">
        <v>8200</v>
      </c>
      <c r="Y653" s="1">
        <v>7400</v>
      </c>
      <c r="Z653" s="1">
        <v>7400</v>
      </c>
      <c r="AA653" s="1">
        <v>7500</v>
      </c>
      <c r="AB653" s="1">
        <v>7000</v>
      </c>
      <c r="AC653" s="1">
        <v>7200</v>
      </c>
      <c r="AD653" s="1"/>
      <c r="AE653" s="1" t="s">
        <v>9</v>
      </c>
      <c r="AF653" s="1" t="s">
        <v>9</v>
      </c>
      <c r="AG653" s="1"/>
      <c r="AH653" s="1"/>
      <c r="AI653" s="1"/>
      <c r="AJ653" s="1"/>
      <c r="AK653" s="1"/>
      <c r="AL653" s="1"/>
      <c r="AM653" s="1"/>
      <c r="AN653" s="1"/>
      <c r="AO653" s="71">
        <v>8200</v>
      </c>
      <c r="AP653" s="71" t="s">
        <v>9</v>
      </c>
      <c r="AQ653" s="71"/>
      <c r="AS653" s="4" t="str">
        <f>IFERROR(VLOOKUP(Table3[[#This Row],[Station '#]], $AV$3:$AW$141,2,FALSE),"")</f>
        <v/>
      </c>
    </row>
    <row r="654" spans="1:45" ht="16.5" customHeight="1" x14ac:dyDescent="0.3">
      <c r="A654" s="70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 t="s">
        <v>7</v>
      </c>
      <c r="T654" s="1" t="s">
        <v>9</v>
      </c>
      <c r="U654" s="1" t="s">
        <v>7</v>
      </c>
      <c r="V654" s="1" t="s">
        <v>9</v>
      </c>
      <c r="W654" s="1"/>
      <c r="X654" s="1"/>
      <c r="Y654" s="1"/>
      <c r="Z654" s="1"/>
      <c r="AA654" s="1"/>
      <c r="AB654" s="1"/>
      <c r="AC654" s="1"/>
      <c r="AD654" s="1"/>
      <c r="AE654" s="1" t="s">
        <v>9</v>
      </c>
      <c r="AF654" s="1" t="s">
        <v>9</v>
      </c>
      <c r="AG654" s="1"/>
      <c r="AH654" s="1"/>
      <c r="AI654" s="1"/>
      <c r="AJ654" s="1"/>
      <c r="AK654" s="1"/>
      <c r="AL654" s="1"/>
      <c r="AM654" s="1"/>
      <c r="AN654" s="1"/>
      <c r="AO654" s="71"/>
      <c r="AP654" s="71" t="s">
        <v>9</v>
      </c>
      <c r="AQ654" s="71"/>
      <c r="AS654" s="4" t="str">
        <f>IFERROR(VLOOKUP(Table3[[#This Row],[Station '#]], $AV$3:$AW$141,2,FALSE),"")</f>
        <v/>
      </c>
    </row>
    <row r="655" spans="1:45" ht="16.5" hidden="1" customHeight="1" x14ac:dyDescent="0.3">
      <c r="A655" s="70" t="s">
        <v>403</v>
      </c>
      <c r="B655" s="2" t="s">
        <v>16</v>
      </c>
      <c r="C655" s="1">
        <v>503</v>
      </c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>
        <v>9200</v>
      </c>
      <c r="Q655" s="2">
        <v>7900</v>
      </c>
      <c r="R655" s="1">
        <v>10400</v>
      </c>
      <c r="S655" s="1">
        <v>8600</v>
      </c>
      <c r="T655" s="1" t="s">
        <v>22</v>
      </c>
      <c r="U655" s="1">
        <v>9200</v>
      </c>
      <c r="V655" s="1">
        <v>8700</v>
      </c>
      <c r="W655" s="1">
        <v>9300</v>
      </c>
      <c r="X655" s="1">
        <v>8900</v>
      </c>
      <c r="Y655" s="1">
        <v>8900</v>
      </c>
      <c r="Z655" s="1">
        <v>9100</v>
      </c>
      <c r="AA655" s="1">
        <v>7800</v>
      </c>
      <c r="AB655" s="1">
        <v>6100</v>
      </c>
      <c r="AC655" s="1">
        <v>6200</v>
      </c>
      <c r="AD655" s="1"/>
      <c r="AE655" s="1" t="s">
        <v>9</v>
      </c>
      <c r="AF655" s="1" t="s">
        <v>9</v>
      </c>
      <c r="AG655" s="1"/>
      <c r="AH655" s="1"/>
      <c r="AI655" s="1"/>
      <c r="AJ655" s="1"/>
      <c r="AK655" s="1"/>
      <c r="AL655" s="1"/>
      <c r="AM655" s="1"/>
      <c r="AN655" s="1"/>
      <c r="AO655" s="71"/>
      <c r="AP655" s="71" t="s">
        <v>9</v>
      </c>
      <c r="AQ655" s="71"/>
      <c r="AS655" s="4" t="str">
        <f>IFERROR(VLOOKUP(Table3[[#This Row],[Station '#]], $AV$3:$AW$141,2,FALSE),"")</f>
        <v/>
      </c>
    </row>
    <row r="656" spans="1:45" hidden="1" x14ac:dyDescent="0.3">
      <c r="A656" s="70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 t="s">
        <v>7</v>
      </c>
      <c r="T656" s="1" t="s">
        <v>9</v>
      </c>
      <c r="U656" s="1" t="s">
        <v>7</v>
      </c>
      <c r="V656" s="1" t="s">
        <v>9</v>
      </c>
      <c r="W656" s="1"/>
      <c r="X656" s="1"/>
      <c r="Y656" s="1"/>
      <c r="Z656" s="1"/>
      <c r="AA656" s="1"/>
      <c r="AB656" s="1"/>
      <c r="AC656" s="1"/>
      <c r="AD656" s="1"/>
      <c r="AE656" s="1" t="s">
        <v>9</v>
      </c>
      <c r="AF656" s="1" t="s">
        <v>9</v>
      </c>
      <c r="AG656" s="1"/>
      <c r="AH656" s="1"/>
      <c r="AI656" s="1"/>
      <c r="AJ656" s="1"/>
      <c r="AK656" s="1"/>
      <c r="AL656" s="1"/>
      <c r="AM656" s="1"/>
      <c r="AN656" s="1"/>
      <c r="AO656" s="71"/>
      <c r="AP656" s="71" t="s">
        <v>9</v>
      </c>
      <c r="AQ656" s="71"/>
      <c r="AS656" s="4" t="str">
        <f>IFERROR(VLOOKUP(Table3[[#This Row],[Station '#]], $AV$3:$AW$141,2,FALSE),"")</f>
        <v/>
      </c>
    </row>
    <row r="657" spans="1:45" ht="17.25" thickBot="1" x14ac:dyDescent="0.35">
      <c r="A657" s="88" t="s">
        <v>404</v>
      </c>
      <c r="B657" s="89" t="s">
        <v>405</v>
      </c>
      <c r="C657" s="90">
        <v>474</v>
      </c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>
        <v>2100</v>
      </c>
      <c r="Q657" s="89">
        <v>2300</v>
      </c>
      <c r="R657" s="90">
        <v>1900</v>
      </c>
      <c r="S657" s="90">
        <v>2000</v>
      </c>
      <c r="T657" s="90">
        <v>3000</v>
      </c>
      <c r="U657" s="90">
        <v>2900</v>
      </c>
      <c r="V657" s="90">
        <v>2500</v>
      </c>
      <c r="W657" s="90">
        <v>3300</v>
      </c>
      <c r="X657" s="90">
        <v>3100</v>
      </c>
      <c r="Y657" s="90">
        <v>3500</v>
      </c>
      <c r="Z657" s="90">
        <v>2900</v>
      </c>
      <c r="AA657" s="90">
        <v>2700</v>
      </c>
      <c r="AB657" s="90">
        <v>3100</v>
      </c>
      <c r="AC657" s="90">
        <v>3100</v>
      </c>
      <c r="AD657" s="90">
        <v>3100</v>
      </c>
      <c r="AE657" s="90" t="s">
        <v>9</v>
      </c>
      <c r="AF657" s="90">
        <v>3300</v>
      </c>
      <c r="AG657" s="90"/>
      <c r="AH657" s="90">
        <v>3400</v>
      </c>
      <c r="AI657" s="90"/>
      <c r="AJ657" s="90">
        <v>3600</v>
      </c>
      <c r="AK657" s="90"/>
      <c r="AL657" s="90">
        <v>4100</v>
      </c>
      <c r="AM657" s="90"/>
      <c r="AN657" s="90"/>
      <c r="AO657" s="91"/>
      <c r="AP657" s="91">
        <v>4600</v>
      </c>
      <c r="AQ657" s="91"/>
      <c r="AS657" s="4">
        <f>IFERROR(VLOOKUP(Table3[[#This Row],[Station '#]], $AV$3:$AW$141,2,FALSE),"")</f>
        <v>4600</v>
      </c>
    </row>
    <row r="658" spans="1:45" ht="16.5" hidden="1" customHeight="1" x14ac:dyDescent="0.3">
      <c r="A658" s="70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 t="s">
        <v>9</v>
      </c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71"/>
    </row>
    <row r="659" spans="1:45" ht="16.5" hidden="1" customHeight="1" x14ac:dyDescent="0.3">
      <c r="A659" s="70" t="s">
        <v>406</v>
      </c>
      <c r="B659" s="2" t="s">
        <v>407</v>
      </c>
      <c r="C659" s="1">
        <v>438</v>
      </c>
      <c r="D659" s="2"/>
      <c r="E659" s="2"/>
      <c r="F659" s="2"/>
      <c r="G659" s="2"/>
      <c r="H659" s="2"/>
      <c r="I659" s="2">
        <v>650</v>
      </c>
      <c r="J659" s="2">
        <v>850</v>
      </c>
      <c r="K659" s="2">
        <v>650</v>
      </c>
      <c r="L659" s="2">
        <v>700</v>
      </c>
      <c r="M659" s="2">
        <v>600</v>
      </c>
      <c r="N659" s="2">
        <v>700</v>
      </c>
      <c r="O659" s="2">
        <v>900</v>
      </c>
      <c r="P659" s="2">
        <v>1000</v>
      </c>
      <c r="Q659" s="2">
        <v>900</v>
      </c>
      <c r="R659" s="1">
        <v>800</v>
      </c>
      <c r="S659" s="1">
        <v>1000</v>
      </c>
      <c r="T659" s="1">
        <v>1000</v>
      </c>
      <c r="U659" s="1">
        <v>1100</v>
      </c>
      <c r="V659" s="1">
        <v>1300</v>
      </c>
      <c r="W659" s="1">
        <v>1600</v>
      </c>
      <c r="X659" s="1">
        <v>1800</v>
      </c>
      <c r="Y659" s="1">
        <v>2300</v>
      </c>
      <c r="Z659" s="1">
        <v>1900</v>
      </c>
      <c r="AA659" s="1">
        <v>1400</v>
      </c>
      <c r="AB659" s="1">
        <v>1500</v>
      </c>
      <c r="AC659" s="1">
        <v>1600</v>
      </c>
      <c r="AD659" s="1"/>
      <c r="AE659" s="1" t="s">
        <v>9</v>
      </c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71"/>
    </row>
    <row r="660" spans="1:45" ht="16.5" hidden="1" customHeight="1" x14ac:dyDescent="0.3">
      <c r="A660" s="70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 t="s">
        <v>7</v>
      </c>
      <c r="T660" s="1" t="s">
        <v>9</v>
      </c>
      <c r="U660" s="1" t="s">
        <v>7</v>
      </c>
      <c r="V660" s="1" t="s">
        <v>9</v>
      </c>
      <c r="W660" s="1"/>
      <c r="X660" s="1"/>
      <c r="Y660" s="1"/>
      <c r="Z660" s="1"/>
      <c r="AA660" s="1"/>
      <c r="AB660" s="1"/>
      <c r="AC660" s="1"/>
      <c r="AD660" s="1"/>
      <c r="AE660" s="1" t="s">
        <v>9</v>
      </c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71"/>
    </row>
    <row r="661" spans="1:45" ht="16.5" hidden="1" customHeight="1" x14ac:dyDescent="0.3">
      <c r="A661" s="70" t="s">
        <v>406</v>
      </c>
      <c r="B661" s="2" t="s">
        <v>205</v>
      </c>
      <c r="C661" s="1">
        <v>481</v>
      </c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>
        <v>600</v>
      </c>
      <c r="Q661" s="2">
        <v>3200</v>
      </c>
      <c r="R661" s="1">
        <v>2800</v>
      </c>
      <c r="S661" s="1">
        <v>1900</v>
      </c>
      <c r="T661" s="1" t="s">
        <v>22</v>
      </c>
      <c r="U661" s="1">
        <v>3100</v>
      </c>
      <c r="V661" s="1">
        <v>3700</v>
      </c>
      <c r="W661" s="1">
        <v>3400</v>
      </c>
      <c r="X661" s="1">
        <v>4800</v>
      </c>
      <c r="Y661" s="1">
        <v>2900</v>
      </c>
      <c r="Z661" s="1">
        <v>2200</v>
      </c>
      <c r="AA661" s="1">
        <v>1600</v>
      </c>
      <c r="AB661" s="1">
        <v>1700</v>
      </c>
      <c r="AC661" s="1">
        <v>1900</v>
      </c>
      <c r="AD661" s="1"/>
      <c r="AE661" s="1" t="s">
        <v>9</v>
      </c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71"/>
    </row>
    <row r="662" spans="1:45" ht="16.5" hidden="1" customHeight="1" x14ac:dyDescent="0.3">
      <c r="A662" s="70"/>
      <c r="B662" s="2"/>
      <c r="C662" s="1"/>
      <c r="D662" s="2"/>
      <c r="E662" s="2"/>
      <c r="F662" s="2"/>
      <c r="G662" s="2"/>
      <c r="H662" s="2"/>
      <c r="I662" s="2" t="s">
        <v>9</v>
      </c>
      <c r="J662" s="2" t="s">
        <v>9</v>
      </c>
      <c r="K662" s="2" t="s">
        <v>9</v>
      </c>
      <c r="L662" s="2"/>
      <c r="M662" s="2"/>
      <c r="N662" s="2"/>
      <c r="O662" s="2"/>
      <c r="P662" s="2"/>
      <c r="Q662" s="2"/>
      <c r="R662" s="1"/>
      <c r="S662" s="1" t="s">
        <v>7</v>
      </c>
      <c r="T662" s="1" t="s">
        <v>9</v>
      </c>
      <c r="U662" s="1" t="s">
        <v>7</v>
      </c>
      <c r="V662" s="1" t="s">
        <v>9</v>
      </c>
      <c r="W662" s="1"/>
      <c r="X662" s="1"/>
      <c r="Y662" s="1"/>
      <c r="Z662" s="1"/>
      <c r="AA662" s="1"/>
      <c r="AB662" s="1"/>
      <c r="AC662" s="1"/>
      <c r="AD662" s="1"/>
      <c r="AE662" s="1" t="s">
        <v>9</v>
      </c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71"/>
    </row>
    <row r="663" spans="1:45" ht="17.25" hidden="1" customHeight="1" thickBot="1" x14ac:dyDescent="0.35">
      <c r="A663" s="88" t="s">
        <v>408</v>
      </c>
      <c r="B663" s="89" t="s">
        <v>407</v>
      </c>
      <c r="C663" s="90">
        <v>439</v>
      </c>
      <c r="D663" s="89"/>
      <c r="E663" s="89"/>
      <c r="F663" s="89"/>
      <c r="G663" s="89"/>
      <c r="H663" s="89"/>
      <c r="I663" s="89" t="s">
        <v>9</v>
      </c>
      <c r="J663" s="89" t="s">
        <v>9</v>
      </c>
      <c r="K663" s="89" t="s">
        <v>9</v>
      </c>
      <c r="L663" s="89">
        <v>500</v>
      </c>
      <c r="M663" s="89">
        <v>450</v>
      </c>
      <c r="N663" s="89">
        <v>400</v>
      </c>
      <c r="O663" s="89">
        <v>500</v>
      </c>
      <c r="P663" s="89">
        <v>400</v>
      </c>
      <c r="Q663" s="89">
        <v>400</v>
      </c>
      <c r="R663" s="90">
        <v>600</v>
      </c>
      <c r="S663" s="90">
        <v>500</v>
      </c>
      <c r="T663" s="90">
        <v>600</v>
      </c>
      <c r="U663" s="90">
        <v>600</v>
      </c>
      <c r="V663" s="90">
        <v>600</v>
      </c>
      <c r="W663" s="90">
        <v>800</v>
      </c>
      <c r="X663" s="90">
        <v>1000</v>
      </c>
      <c r="Y663" s="90">
        <v>1400</v>
      </c>
      <c r="Z663" s="90">
        <v>1100</v>
      </c>
      <c r="AA663" s="90">
        <v>900</v>
      </c>
      <c r="AB663" s="90">
        <v>1000</v>
      </c>
      <c r="AC663" s="90">
        <v>1000</v>
      </c>
      <c r="AD663" s="90"/>
      <c r="AE663" s="90" t="s">
        <v>9</v>
      </c>
      <c r="AF663" s="90"/>
      <c r="AG663" s="90"/>
      <c r="AH663" s="90"/>
      <c r="AI663" s="90"/>
      <c r="AJ663" s="90"/>
      <c r="AK663" s="90"/>
      <c r="AL663" s="90"/>
      <c r="AM663" s="90"/>
      <c r="AN663" s="90"/>
      <c r="AO663" s="90"/>
      <c r="AP663" s="90"/>
      <c r="AQ663" s="91"/>
    </row>
    <row r="664" spans="1:45" x14ac:dyDescent="0.3">
      <c r="A664" s="43" t="s">
        <v>618</v>
      </c>
      <c r="B664" s="43"/>
      <c r="C664" s="44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 t="s">
        <v>9</v>
      </c>
    </row>
    <row r="665" spans="1:45" x14ac:dyDescent="0.3">
      <c r="A665" s="2" t="s">
        <v>628</v>
      </c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3"/>
      <c r="Y665" s="3"/>
      <c r="Z665" s="3"/>
      <c r="AA665" s="3"/>
      <c r="AB665" s="3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</row>
    <row r="666" spans="1:45" x14ac:dyDescent="0.3">
      <c r="A666" s="2" t="s">
        <v>619</v>
      </c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3"/>
      <c r="Y666" s="3"/>
      <c r="Z666" s="3"/>
      <c r="AA666" s="3"/>
      <c r="AB666" s="3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</row>
    <row r="667" spans="1:45" x14ac:dyDescent="0.3">
      <c r="A667" s="4"/>
      <c r="B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</row>
    <row r="668" spans="1:45" x14ac:dyDescent="0.3">
      <c r="A668" s="4"/>
      <c r="B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</row>
  </sheetData>
  <sortState xmlns:xlrd2="http://schemas.microsoft.com/office/spreadsheetml/2017/richdata2" ref="A3:AR641">
    <sortCondition ref="AN3:AN641"/>
  </sortState>
  <mergeCells count="1">
    <mergeCell ref="N1:AN1"/>
  </mergeCells>
  <phoneticPr fontId="0" type="noConversion"/>
  <printOptions horizontalCentered="1"/>
  <pageMargins left="0.2" right="0.2" top="0.75" bottom="0.54" header="0.3" footer="0.3"/>
  <pageSetup fitToHeight="0" orientation="landscape" r:id="rId1"/>
  <headerFooter alignWithMargins="0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99315-21CD-4DCE-9A69-4818EB64B420}">
  <sheetPr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7.75" customHeight="1" thickBot="1" x14ac:dyDescent="0.4">
      <c r="A1" s="229" t="s">
        <v>672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2.5" customHeight="1" thickBot="1" x14ac:dyDescent="0.4">
      <c r="D2" s="5" t="s">
        <v>737</v>
      </c>
      <c r="F2" s="6">
        <v>56400</v>
      </c>
      <c r="H2" s="7" t="s">
        <v>462</v>
      </c>
      <c r="W2" s="21">
        <v>1</v>
      </c>
      <c r="X2" s="21">
        <v>5514</v>
      </c>
      <c r="Y2" s="24">
        <v>45021</v>
      </c>
      <c r="Z2" s="21" t="s">
        <v>513</v>
      </c>
      <c r="AA2" s="21" t="s">
        <v>494</v>
      </c>
      <c r="AB2" s="21">
        <v>9.8000000000000007</v>
      </c>
      <c r="AC2" s="21" t="s">
        <v>498</v>
      </c>
      <c r="AD2" s="21">
        <v>50</v>
      </c>
    </row>
    <row r="3" spans="1:30" ht="17.25" customHeight="1" thickBot="1" x14ac:dyDescent="0.25">
      <c r="W3" s="21">
        <v>2</v>
      </c>
      <c r="X3" s="21">
        <v>5457</v>
      </c>
      <c r="Y3" s="24">
        <v>44970</v>
      </c>
      <c r="Z3" s="21" t="s">
        <v>514</v>
      </c>
      <c r="AA3" s="21" t="s">
        <v>492</v>
      </c>
      <c r="AB3" s="21">
        <v>9.6999999999999993</v>
      </c>
      <c r="AC3" s="21" t="s">
        <v>498</v>
      </c>
      <c r="AD3" s="21">
        <v>51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5446</v>
      </c>
      <c r="Y4" s="24">
        <v>45000</v>
      </c>
      <c r="Z4" s="21" t="s">
        <v>513</v>
      </c>
      <c r="AA4" s="21" t="s">
        <v>494</v>
      </c>
      <c r="AB4" s="21">
        <v>9.6999999999999993</v>
      </c>
      <c r="AC4" s="21" t="s">
        <v>498</v>
      </c>
      <c r="AD4" s="21">
        <v>54</v>
      </c>
    </row>
    <row r="5" spans="1:30" ht="17.25" customHeight="1" thickBot="1" x14ac:dyDescent="0.25">
      <c r="A5" s="21">
        <v>0</v>
      </c>
      <c r="B5" s="22">
        <v>3.6968085106382979E-3</v>
      </c>
      <c r="C5" s="22">
        <v>5.3751773049645398E-3</v>
      </c>
      <c r="D5" s="22">
        <v>8.9999999999999993E-3</v>
      </c>
      <c r="E5" s="45"/>
      <c r="F5" s="21" t="s">
        <v>471</v>
      </c>
      <c r="G5" s="23">
        <v>58367</v>
      </c>
      <c r="H5" s="21">
        <v>1.03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5365</v>
      </c>
      <c r="Y5" s="24">
        <v>45279</v>
      </c>
      <c r="Z5" s="21" t="s">
        <v>513</v>
      </c>
      <c r="AA5" s="21" t="s">
        <v>493</v>
      </c>
      <c r="AB5" s="21">
        <v>9.5</v>
      </c>
      <c r="AC5" s="21" t="s">
        <v>498</v>
      </c>
      <c r="AD5" s="21">
        <v>53</v>
      </c>
    </row>
    <row r="6" spans="1:30" ht="17.25" customHeight="1" thickBot="1" x14ac:dyDescent="0.25">
      <c r="A6" s="21">
        <v>1</v>
      </c>
      <c r="B6" s="22">
        <v>3.0067375886524824E-3</v>
      </c>
      <c r="C6" s="22">
        <v>4.2595744680851057E-3</v>
      </c>
      <c r="D6" s="22">
        <v>7.3000000000000001E-3</v>
      </c>
      <c r="E6" s="45"/>
      <c r="F6" s="21" t="s">
        <v>473</v>
      </c>
      <c r="G6" s="23">
        <v>61313</v>
      </c>
      <c r="H6" s="21">
        <v>1.0900000000000001</v>
      </c>
      <c r="I6" s="45"/>
      <c r="J6" s="107" t="s">
        <v>474</v>
      </c>
      <c r="K6" s="108">
        <f>LARGE((K8,K9),1)</f>
        <v>0.60856840006961033</v>
      </c>
      <c r="L6" s="45"/>
      <c r="M6" s="45"/>
      <c r="N6" s="108" t="s">
        <v>499</v>
      </c>
      <c r="W6" s="21">
        <v>5</v>
      </c>
      <c r="X6" s="21">
        <v>5355</v>
      </c>
      <c r="Y6" s="24">
        <v>45267</v>
      </c>
      <c r="Z6" s="21" t="s">
        <v>513</v>
      </c>
      <c r="AA6" s="21" t="s">
        <v>495</v>
      </c>
      <c r="AB6" s="21">
        <v>9.5</v>
      </c>
      <c r="AC6" s="21" t="s">
        <v>498</v>
      </c>
      <c r="AD6" s="21">
        <v>55</v>
      </c>
    </row>
    <row r="7" spans="1:30" ht="17.25" customHeight="1" thickBot="1" x14ac:dyDescent="0.25">
      <c r="A7" s="21">
        <v>2</v>
      </c>
      <c r="B7" s="22">
        <v>2.1195035460992908E-3</v>
      </c>
      <c r="C7" s="22">
        <v>2.6875886524822699E-3</v>
      </c>
      <c r="D7" s="22">
        <v>4.7999999999999996E-3</v>
      </c>
      <c r="E7" s="45"/>
      <c r="F7" s="21" t="s">
        <v>475</v>
      </c>
      <c r="G7" s="23">
        <v>61771</v>
      </c>
      <c r="H7" s="21">
        <v>1.0900000000000001</v>
      </c>
      <c r="I7" s="45"/>
      <c r="J7" s="12" t="s">
        <v>476</v>
      </c>
      <c r="K7" s="108">
        <f>LARGE((K10,K11),1)</f>
        <v>0.5454085184481996</v>
      </c>
      <c r="L7" s="45"/>
      <c r="M7" s="45"/>
      <c r="N7" s="108" t="s">
        <v>498</v>
      </c>
      <c r="W7" s="21">
        <v>6</v>
      </c>
      <c r="X7" s="21">
        <v>5340</v>
      </c>
      <c r="Y7" s="24">
        <v>45265</v>
      </c>
      <c r="Z7" s="21" t="s">
        <v>513</v>
      </c>
      <c r="AA7" s="21" t="s">
        <v>493</v>
      </c>
      <c r="AB7" s="21">
        <v>9.5</v>
      </c>
      <c r="AC7" s="21" t="s">
        <v>498</v>
      </c>
      <c r="AD7" s="21">
        <v>55</v>
      </c>
    </row>
    <row r="8" spans="1:30" ht="17.25" customHeight="1" thickBot="1" x14ac:dyDescent="0.25">
      <c r="A8" s="21">
        <v>3</v>
      </c>
      <c r="B8" s="22">
        <v>2.6124113475177306E-3</v>
      </c>
      <c r="C8" s="22">
        <v>2.7890070921985813E-3</v>
      </c>
      <c r="D8" s="22">
        <v>5.4000000000000003E-3</v>
      </c>
      <c r="E8" s="45"/>
      <c r="F8" s="21" t="s">
        <v>477</v>
      </c>
      <c r="G8" s="23">
        <v>57130</v>
      </c>
      <c r="H8" s="21">
        <v>1.01</v>
      </c>
      <c r="I8" s="45"/>
      <c r="J8" s="45"/>
      <c r="K8" s="340">
        <f>LARGE(B11:C11,1)/(B11+C11)</f>
        <v>0.60856840006961033</v>
      </c>
      <c r="L8" s="45"/>
      <c r="M8" s="45"/>
      <c r="N8" s="45"/>
      <c r="W8" s="21">
        <v>7</v>
      </c>
      <c r="X8" s="21">
        <v>5310</v>
      </c>
      <c r="Y8" s="24">
        <v>45237</v>
      </c>
      <c r="Z8" s="21" t="s">
        <v>513</v>
      </c>
      <c r="AA8" s="21" t="s">
        <v>493</v>
      </c>
      <c r="AB8" s="21">
        <v>9.4</v>
      </c>
      <c r="AC8" s="21" t="s">
        <v>498</v>
      </c>
      <c r="AD8" s="21">
        <v>57</v>
      </c>
    </row>
    <row r="9" spans="1:30" ht="17.25" customHeight="1" thickBot="1" x14ac:dyDescent="0.25">
      <c r="A9" s="21">
        <v>4</v>
      </c>
      <c r="B9" s="22">
        <v>3.8939716312056745E-3</v>
      </c>
      <c r="C9" s="22">
        <v>3.498936170212766E-3</v>
      </c>
      <c r="D9" s="22">
        <v>7.4000000000000003E-3</v>
      </c>
      <c r="E9" s="45"/>
      <c r="F9" s="21" t="s">
        <v>478</v>
      </c>
      <c r="G9" s="23">
        <v>54904</v>
      </c>
      <c r="H9" s="21">
        <v>0.97</v>
      </c>
      <c r="I9" s="45"/>
      <c r="J9" s="45"/>
      <c r="K9" s="340">
        <f>LARGE(B12:C12,1)/(B12+C12)</f>
        <v>0.55756190017750229</v>
      </c>
      <c r="L9" s="45"/>
      <c r="M9" s="45"/>
      <c r="N9" s="45"/>
      <c r="W9" s="21">
        <v>8</v>
      </c>
      <c r="X9" s="21">
        <v>5277</v>
      </c>
      <c r="Y9" s="24">
        <v>45216</v>
      </c>
      <c r="Z9" s="21" t="s">
        <v>513</v>
      </c>
      <c r="AA9" s="21" t="s">
        <v>493</v>
      </c>
      <c r="AB9" s="21">
        <v>9.4</v>
      </c>
      <c r="AC9" s="21" t="s">
        <v>498</v>
      </c>
      <c r="AD9" s="21">
        <v>54</v>
      </c>
    </row>
    <row r="10" spans="1:30" ht="17.25" customHeight="1" thickBot="1" x14ac:dyDescent="0.25">
      <c r="A10" s="21">
        <v>5</v>
      </c>
      <c r="B10" s="22">
        <v>8.0343971631205678E-3</v>
      </c>
      <c r="C10" s="22">
        <v>1.059822695035461E-2</v>
      </c>
      <c r="D10" s="22">
        <v>1.8700000000000001E-2</v>
      </c>
      <c r="E10" s="45"/>
      <c r="F10" s="21" t="s">
        <v>479</v>
      </c>
      <c r="G10" s="23">
        <v>53263</v>
      </c>
      <c r="H10" s="21">
        <v>0.94</v>
      </c>
      <c r="I10" s="45"/>
      <c r="J10" s="45"/>
      <c r="K10" s="340">
        <f>LARGE(B20:C20,1)/(B20+C20)</f>
        <v>0.52500051739481357</v>
      </c>
      <c r="L10" s="45"/>
      <c r="M10" s="45"/>
      <c r="N10" s="45"/>
      <c r="W10" s="21">
        <v>9</v>
      </c>
      <c r="X10" s="21">
        <v>5268</v>
      </c>
      <c r="Y10" s="24">
        <v>45267</v>
      </c>
      <c r="Z10" s="21" t="s">
        <v>514</v>
      </c>
      <c r="AA10" s="21" t="s">
        <v>495</v>
      </c>
      <c r="AB10" s="21">
        <v>9.3000000000000007</v>
      </c>
      <c r="AC10" s="21" t="s">
        <v>498</v>
      </c>
      <c r="AD10" s="21">
        <v>54</v>
      </c>
    </row>
    <row r="11" spans="1:30" ht="17.25" customHeight="1" thickBot="1" x14ac:dyDescent="0.25">
      <c r="A11" s="21">
        <v>6</v>
      </c>
      <c r="B11" s="22">
        <v>1.7547517730496454E-2</v>
      </c>
      <c r="C11" s="22">
        <v>2.7281560283687945E-2</v>
      </c>
      <c r="D11" s="22">
        <v>4.48E-2</v>
      </c>
      <c r="E11" s="45"/>
      <c r="F11" s="21" t="s">
        <v>480</v>
      </c>
      <c r="G11" s="23">
        <v>50455</v>
      </c>
      <c r="H11" s="21">
        <v>0.89</v>
      </c>
      <c r="I11" s="45"/>
      <c r="J11" s="45"/>
      <c r="K11" s="340">
        <f>LARGE(B21:C21,1)/(B21+C21)</f>
        <v>0.5454085184481996</v>
      </c>
      <c r="L11" s="45"/>
      <c r="M11" s="45"/>
      <c r="N11" s="45"/>
      <c r="W11" s="21">
        <v>10</v>
      </c>
      <c r="X11" s="21">
        <v>5266</v>
      </c>
      <c r="Y11" s="24">
        <v>45260</v>
      </c>
      <c r="Z11" s="21" t="s">
        <v>513</v>
      </c>
      <c r="AA11" s="21" t="s">
        <v>495</v>
      </c>
      <c r="AB11" s="21">
        <v>9.3000000000000007</v>
      </c>
      <c r="AC11" s="21" t="s">
        <v>498</v>
      </c>
      <c r="AD11" s="21">
        <v>55</v>
      </c>
    </row>
    <row r="12" spans="1:30" ht="17.25" customHeight="1" thickBot="1" x14ac:dyDescent="0.25">
      <c r="A12" s="21">
        <v>7</v>
      </c>
      <c r="B12" s="22">
        <v>2.6074822695035464E-2</v>
      </c>
      <c r="C12" s="22">
        <v>3.2859574468085108E-2</v>
      </c>
      <c r="D12" s="22">
        <v>5.8900000000000001E-2</v>
      </c>
      <c r="E12" s="45"/>
      <c r="F12" s="21" t="s">
        <v>481</v>
      </c>
      <c r="G12" s="23">
        <v>53622</v>
      </c>
      <c r="H12" s="21">
        <v>0.95</v>
      </c>
      <c r="I12" s="45"/>
      <c r="J12" s="45"/>
      <c r="K12" s="45"/>
      <c r="L12" s="45"/>
      <c r="M12" s="45"/>
      <c r="N12" s="45"/>
      <c r="W12" s="21">
        <v>20</v>
      </c>
      <c r="X12" s="21">
        <v>5217</v>
      </c>
      <c r="Y12" s="24">
        <v>45272</v>
      </c>
      <c r="Z12" s="21" t="s">
        <v>513</v>
      </c>
      <c r="AA12" s="21" t="s">
        <v>493</v>
      </c>
      <c r="AB12" s="21">
        <v>9.3000000000000007</v>
      </c>
      <c r="AC12" s="21" t="s">
        <v>498</v>
      </c>
      <c r="AD12" s="21">
        <v>56</v>
      </c>
    </row>
    <row r="13" spans="1:30" ht="17.25" customHeight="1" thickBot="1" x14ac:dyDescent="0.25">
      <c r="A13" s="21">
        <v>8</v>
      </c>
      <c r="B13" s="22">
        <v>2.6962056737588651E-2</v>
      </c>
      <c r="C13" s="22">
        <v>3.1084751773049646E-2</v>
      </c>
      <c r="D13" s="22">
        <v>5.8000000000000003E-2</v>
      </c>
      <c r="E13" s="45"/>
      <c r="F13" s="21" t="s">
        <v>482</v>
      </c>
      <c r="G13" s="23">
        <v>53810</v>
      </c>
      <c r="H13" s="21">
        <v>0.95</v>
      </c>
      <c r="I13" s="45"/>
      <c r="J13" s="45"/>
      <c r="K13" s="45"/>
      <c r="L13" s="45"/>
      <c r="M13" s="45"/>
      <c r="N13" s="45"/>
      <c r="W13" s="21">
        <v>25</v>
      </c>
      <c r="X13" s="21">
        <v>5192</v>
      </c>
      <c r="Y13" s="24">
        <v>45244</v>
      </c>
      <c r="Z13" s="21" t="s">
        <v>513</v>
      </c>
      <c r="AA13" s="21" t="s">
        <v>493</v>
      </c>
      <c r="AB13" s="21">
        <v>9.1999999999999993</v>
      </c>
      <c r="AC13" s="21" t="s">
        <v>498</v>
      </c>
      <c r="AD13" s="21">
        <v>57</v>
      </c>
    </row>
    <row r="14" spans="1:30" ht="17.25" customHeight="1" thickBot="1" x14ac:dyDescent="0.25">
      <c r="A14" s="21">
        <v>9</v>
      </c>
      <c r="B14" s="22">
        <v>2.7504255319148935E-2</v>
      </c>
      <c r="C14" s="22">
        <v>2.875212765957447E-2</v>
      </c>
      <c r="D14" s="22">
        <v>5.6300000000000003E-2</v>
      </c>
      <c r="E14" s="45"/>
      <c r="F14" s="21" t="s">
        <v>483</v>
      </c>
      <c r="G14" s="23">
        <v>57458</v>
      </c>
      <c r="H14" s="21">
        <v>1.02</v>
      </c>
      <c r="I14" s="45"/>
      <c r="J14" s="45"/>
      <c r="K14" s="45"/>
      <c r="L14" s="45"/>
      <c r="M14" s="45"/>
      <c r="N14" s="45"/>
      <c r="W14" s="21">
        <v>30</v>
      </c>
      <c r="X14" s="21">
        <v>5176</v>
      </c>
      <c r="Y14" s="24">
        <v>45007</v>
      </c>
      <c r="Z14" s="21" t="s">
        <v>513</v>
      </c>
      <c r="AA14" s="21" t="s">
        <v>494</v>
      </c>
      <c r="AB14" s="21">
        <v>9.1999999999999993</v>
      </c>
      <c r="AC14" s="21" t="s">
        <v>498</v>
      </c>
      <c r="AD14" s="21">
        <v>58</v>
      </c>
    </row>
    <row r="15" spans="1:30" ht="17.25" customHeight="1" thickBot="1" x14ac:dyDescent="0.25">
      <c r="A15" s="21">
        <v>10</v>
      </c>
      <c r="B15" s="22">
        <v>2.932801418439716E-2</v>
      </c>
      <c r="C15" s="22">
        <v>2.7585815602836877E-2</v>
      </c>
      <c r="D15" s="22">
        <v>5.6899999999999999E-2</v>
      </c>
      <c r="E15" s="45"/>
      <c r="F15" s="21" t="s">
        <v>484</v>
      </c>
      <c r="G15" s="23">
        <v>58922</v>
      </c>
      <c r="H15" s="21">
        <v>1.04</v>
      </c>
      <c r="I15" s="45"/>
      <c r="J15" s="45"/>
      <c r="K15" s="45"/>
      <c r="L15" s="45"/>
      <c r="M15" s="45"/>
      <c r="N15" s="45"/>
      <c r="W15" s="21">
        <v>35</v>
      </c>
      <c r="X15" s="21">
        <v>5162</v>
      </c>
      <c r="Y15" s="24">
        <v>45218</v>
      </c>
      <c r="Z15" s="21" t="s">
        <v>513</v>
      </c>
      <c r="AA15" s="21" t="s">
        <v>495</v>
      </c>
      <c r="AB15" s="21">
        <v>9.1999999999999993</v>
      </c>
      <c r="AC15" s="21" t="s">
        <v>498</v>
      </c>
      <c r="AD15" s="21">
        <v>56</v>
      </c>
    </row>
    <row r="16" spans="1:30" ht="17.25" customHeight="1" thickBot="1" x14ac:dyDescent="0.25">
      <c r="A16" s="21">
        <v>11</v>
      </c>
      <c r="B16" s="22">
        <v>3.2137588652482271E-2</v>
      </c>
      <c r="C16" s="22">
        <v>2.86E-2</v>
      </c>
      <c r="D16" s="22">
        <v>6.0699999999999997E-2</v>
      </c>
      <c r="E16" s="45"/>
      <c r="F16" s="21" t="s">
        <v>485</v>
      </c>
      <c r="G16" s="23">
        <v>56956</v>
      </c>
      <c r="H16" s="21">
        <v>1.01</v>
      </c>
      <c r="I16" s="45"/>
      <c r="J16" s="45"/>
      <c r="K16" s="45"/>
      <c r="L16" s="45"/>
      <c r="M16" s="45"/>
      <c r="N16" s="45"/>
      <c r="W16" s="21">
        <v>40</v>
      </c>
      <c r="X16" s="21">
        <v>5143</v>
      </c>
      <c r="Y16" s="24">
        <v>45048</v>
      </c>
      <c r="Z16" s="21" t="s">
        <v>513</v>
      </c>
      <c r="AA16" s="21" t="s">
        <v>493</v>
      </c>
      <c r="AB16" s="21">
        <v>9.1</v>
      </c>
      <c r="AC16" s="21" t="s">
        <v>498</v>
      </c>
      <c r="AD16" s="21">
        <v>55</v>
      </c>
    </row>
    <row r="17" spans="1:30" ht="17.25" customHeight="1" thickBot="1" x14ac:dyDescent="0.25">
      <c r="A17" s="21">
        <v>12</v>
      </c>
      <c r="B17" s="22">
        <v>3.4306382978723404E-2</v>
      </c>
      <c r="C17" s="22">
        <v>3.2453900709219857E-2</v>
      </c>
      <c r="D17" s="22">
        <v>6.6799999999999998E-2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5134</v>
      </c>
      <c r="Y17" s="24">
        <v>44945</v>
      </c>
      <c r="Z17" s="21" t="s">
        <v>514</v>
      </c>
      <c r="AA17" s="21" t="s">
        <v>495</v>
      </c>
      <c r="AB17" s="21">
        <v>9.1</v>
      </c>
      <c r="AC17" s="21" t="s">
        <v>498</v>
      </c>
      <c r="AD17" s="21">
        <v>55</v>
      </c>
    </row>
    <row r="18" spans="1:30" ht="17.25" customHeight="1" thickBot="1" x14ac:dyDescent="0.25">
      <c r="A18" s="21">
        <v>13</v>
      </c>
      <c r="B18" s="22">
        <v>3.1447517730496449E-2</v>
      </c>
      <c r="C18" s="22">
        <v>3.2758156028368797E-2</v>
      </c>
      <c r="D18" s="22">
        <v>6.4199999999999993E-2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5114</v>
      </c>
      <c r="Y18" s="24">
        <v>44957</v>
      </c>
      <c r="Z18" s="21" t="s">
        <v>513</v>
      </c>
      <c r="AA18" s="21" t="s">
        <v>493</v>
      </c>
      <c r="AB18" s="21">
        <v>9.1</v>
      </c>
      <c r="AC18" s="21" t="s">
        <v>498</v>
      </c>
      <c r="AD18" s="21">
        <v>57</v>
      </c>
    </row>
    <row r="19" spans="1:30" ht="17.25" customHeight="1" thickBot="1" x14ac:dyDescent="0.25">
      <c r="A19" s="21">
        <v>14</v>
      </c>
      <c r="B19" s="22">
        <v>3.2334751773049647E-2</v>
      </c>
      <c r="C19" s="22">
        <v>3.306241134751773E-2</v>
      </c>
      <c r="D19" s="22">
        <v>6.54E-2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5067</v>
      </c>
      <c r="Y19" s="24">
        <v>44966</v>
      </c>
      <c r="Z19" s="21" t="s">
        <v>513</v>
      </c>
      <c r="AA19" s="21" t="s">
        <v>495</v>
      </c>
      <c r="AB19" s="21">
        <v>9</v>
      </c>
      <c r="AC19" s="21" t="s">
        <v>498</v>
      </c>
      <c r="AD19" s="21">
        <v>58</v>
      </c>
    </row>
    <row r="20" spans="1:30" ht="17.25" customHeight="1" thickBot="1" x14ac:dyDescent="0.25">
      <c r="A20" s="21">
        <v>15</v>
      </c>
      <c r="B20" s="22">
        <v>3.5982269503546098E-2</v>
      </c>
      <c r="C20" s="22">
        <v>3.2555319148936168E-2</v>
      </c>
      <c r="D20" s="22">
        <v>6.8500000000000005E-2</v>
      </c>
      <c r="E20" s="45"/>
      <c r="F20" s="21" t="s">
        <v>488</v>
      </c>
      <c r="G20" s="23">
        <v>37519</v>
      </c>
      <c r="H20" s="21">
        <v>0.66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5035</v>
      </c>
      <c r="Y20" s="24">
        <v>44980</v>
      </c>
      <c r="Z20" s="21" t="s">
        <v>514</v>
      </c>
      <c r="AA20" s="21" t="s">
        <v>495</v>
      </c>
      <c r="AB20" s="21">
        <v>8.9</v>
      </c>
      <c r="AC20" s="21" t="s">
        <v>498</v>
      </c>
      <c r="AD20" s="21">
        <v>58</v>
      </c>
    </row>
    <row r="21" spans="1:30" ht="17.25" customHeight="1" thickBot="1" x14ac:dyDescent="0.25">
      <c r="A21" s="21">
        <v>16</v>
      </c>
      <c r="B21" s="22">
        <v>3.9728368794326244E-2</v>
      </c>
      <c r="C21" s="22">
        <v>3.3113120567375885E-2</v>
      </c>
      <c r="D21" s="22">
        <v>7.2900000000000006E-2</v>
      </c>
      <c r="E21" s="45"/>
      <c r="F21" s="21" t="s">
        <v>492</v>
      </c>
      <c r="G21" s="23">
        <v>58168</v>
      </c>
      <c r="H21" s="21">
        <v>1.03</v>
      </c>
      <c r="I21" s="45"/>
      <c r="J21" s="12">
        <v>5</v>
      </c>
      <c r="K21" s="12">
        <f>X6</f>
        <v>5355</v>
      </c>
      <c r="L21" s="18"/>
      <c r="M21" s="12"/>
      <c r="N21" s="114">
        <f>K21/$F$2</f>
        <v>9.4946808510638303E-2</v>
      </c>
      <c r="W21" s="21">
        <v>125</v>
      </c>
      <c r="X21" s="21">
        <v>4993</v>
      </c>
      <c r="Y21" s="24">
        <v>45268</v>
      </c>
      <c r="Z21" s="21" t="s">
        <v>514</v>
      </c>
      <c r="AA21" s="21" t="s">
        <v>496</v>
      </c>
      <c r="AB21" s="21">
        <v>8.9</v>
      </c>
      <c r="AC21" s="21" t="s">
        <v>498</v>
      </c>
      <c r="AD21" s="21">
        <v>57</v>
      </c>
    </row>
    <row r="22" spans="1:30" ht="17.25" customHeight="1" thickBot="1" x14ac:dyDescent="0.25">
      <c r="A22" s="21">
        <v>17</v>
      </c>
      <c r="B22" s="22">
        <v>4.1157801418439721E-2</v>
      </c>
      <c r="C22" s="22">
        <v>3.3214539007092203E-2</v>
      </c>
      <c r="D22" s="22">
        <v>7.4399999999999994E-2</v>
      </c>
      <c r="E22" s="45"/>
      <c r="F22" s="21" t="s">
        <v>493</v>
      </c>
      <c r="G22" s="23">
        <v>61658</v>
      </c>
      <c r="H22" s="21">
        <v>1.0900000000000001</v>
      </c>
      <c r="I22" s="45"/>
      <c r="J22" s="12">
        <v>10</v>
      </c>
      <c r="K22" s="12">
        <f>X11</f>
        <v>5266</v>
      </c>
      <c r="L22" s="18"/>
      <c r="M22" s="12"/>
      <c r="N22" s="114">
        <f t="shared" ref="N22:N28" si="0">K22/$F$2</f>
        <v>9.3368794326241136E-2</v>
      </c>
      <c r="W22" s="21">
        <v>150</v>
      </c>
      <c r="X22" s="21">
        <v>4947</v>
      </c>
      <c r="Y22" s="24">
        <v>45215</v>
      </c>
      <c r="Z22" s="21" t="s">
        <v>513</v>
      </c>
      <c r="AA22" s="21" t="s">
        <v>492</v>
      </c>
      <c r="AB22" s="21">
        <v>8.8000000000000007</v>
      </c>
      <c r="AC22" s="21" t="s">
        <v>498</v>
      </c>
      <c r="AD22" s="21">
        <v>57</v>
      </c>
    </row>
    <row r="23" spans="1:30" ht="17.25" customHeight="1" thickBot="1" x14ac:dyDescent="0.25">
      <c r="A23" s="21">
        <v>18</v>
      </c>
      <c r="B23" s="22">
        <v>3.0806737588652482E-2</v>
      </c>
      <c r="C23" s="22">
        <v>2.7991489361702128E-2</v>
      </c>
      <c r="D23" s="22">
        <v>5.8799999999999998E-2</v>
      </c>
      <c r="E23" s="45"/>
      <c r="F23" s="21" t="s">
        <v>494</v>
      </c>
      <c r="G23" s="23">
        <v>62618</v>
      </c>
      <c r="H23" s="21">
        <v>1.1100000000000001</v>
      </c>
      <c r="I23" s="45"/>
      <c r="J23" s="12">
        <v>20</v>
      </c>
      <c r="K23" s="12">
        <f>X12</f>
        <v>5217</v>
      </c>
      <c r="L23" s="18"/>
      <c r="M23" s="12"/>
      <c r="N23" s="114">
        <f t="shared" si="0"/>
        <v>9.2499999999999999E-2</v>
      </c>
      <c r="W23" s="21">
        <v>175</v>
      </c>
      <c r="X23" s="21">
        <v>4922</v>
      </c>
      <c r="Y23" s="24">
        <v>45257</v>
      </c>
      <c r="Z23" s="21" t="s">
        <v>514</v>
      </c>
      <c r="AA23" s="21" t="s">
        <v>492</v>
      </c>
      <c r="AB23" s="21">
        <v>8.6999999999999993</v>
      </c>
      <c r="AC23" s="21" t="s">
        <v>498</v>
      </c>
      <c r="AD23" s="21">
        <v>56</v>
      </c>
    </row>
    <row r="24" spans="1:30" ht="17.25" customHeight="1" thickBot="1" x14ac:dyDescent="0.25">
      <c r="A24" s="21">
        <v>19</v>
      </c>
      <c r="B24" s="22">
        <v>2.1885106382978727E-2</v>
      </c>
      <c r="C24" s="22">
        <v>2.3275531914893618E-2</v>
      </c>
      <c r="D24" s="22">
        <v>4.5199999999999997E-2</v>
      </c>
      <c r="E24" s="45"/>
      <c r="F24" s="21" t="s">
        <v>495</v>
      </c>
      <c r="G24" s="23">
        <v>62882</v>
      </c>
      <c r="H24" s="21">
        <v>1.1100000000000001</v>
      </c>
      <c r="I24" s="45"/>
      <c r="J24" s="12">
        <v>30</v>
      </c>
      <c r="K24" s="12">
        <f>X14</f>
        <v>5176</v>
      </c>
      <c r="L24" s="18"/>
      <c r="M24" s="12"/>
      <c r="N24" s="114">
        <f t="shared" si="0"/>
        <v>9.177304964539007E-2</v>
      </c>
      <c r="W24" s="21">
        <v>200</v>
      </c>
      <c r="X24" s="21">
        <v>4884</v>
      </c>
      <c r="Y24" s="24">
        <v>44978</v>
      </c>
      <c r="Z24" s="21" t="s">
        <v>513</v>
      </c>
      <c r="AA24" s="21" t="s">
        <v>493</v>
      </c>
      <c r="AB24" s="21">
        <v>8.6999999999999993</v>
      </c>
      <c r="AC24" s="21" t="s">
        <v>498</v>
      </c>
      <c r="AD24" s="21">
        <v>61</v>
      </c>
    </row>
    <row r="25" spans="1:30" ht="17.25" customHeight="1" thickBot="1" x14ac:dyDescent="0.25">
      <c r="A25" s="21">
        <v>20</v>
      </c>
      <c r="B25" s="22">
        <v>1.6906737588652482E-2</v>
      </c>
      <c r="C25" s="22">
        <v>1.987801418439716E-2</v>
      </c>
      <c r="D25" s="22">
        <v>3.6799999999999999E-2</v>
      </c>
      <c r="E25" s="45"/>
      <c r="F25" s="21" t="s">
        <v>496</v>
      </c>
      <c r="G25" s="23">
        <v>64151</v>
      </c>
      <c r="H25" s="21">
        <v>1.1399999999999999</v>
      </c>
      <c r="I25" s="45"/>
      <c r="J25" s="12">
        <v>50</v>
      </c>
      <c r="K25" s="12">
        <f>X18</f>
        <v>5114</v>
      </c>
      <c r="L25" s="18"/>
      <c r="M25" s="12"/>
      <c r="N25" s="114">
        <f t="shared" si="0"/>
        <v>9.0673758865248227E-2</v>
      </c>
    </row>
    <row r="26" spans="1:30" ht="17.25" customHeight="1" thickBot="1" x14ac:dyDescent="0.25">
      <c r="A26" s="21">
        <v>21</v>
      </c>
      <c r="B26" s="22">
        <v>1.1632624113475178E-2</v>
      </c>
      <c r="C26" s="22">
        <v>1.5009929078014185E-2</v>
      </c>
      <c r="D26" s="22">
        <v>2.6700000000000002E-2</v>
      </c>
      <c r="E26" s="45"/>
      <c r="F26" s="21" t="s">
        <v>497</v>
      </c>
      <c r="G26" s="23">
        <v>47246</v>
      </c>
      <c r="H26" s="21">
        <v>0.84</v>
      </c>
      <c r="I26" s="45"/>
      <c r="J26" s="12">
        <v>100</v>
      </c>
      <c r="K26" s="12">
        <f>X20</f>
        <v>5035</v>
      </c>
      <c r="L26" s="18"/>
      <c r="M26" s="12"/>
      <c r="N26" s="114">
        <f t="shared" si="0"/>
        <v>8.9273049645390068E-2</v>
      </c>
    </row>
    <row r="27" spans="1:30" ht="17.25" customHeight="1" thickBot="1" x14ac:dyDescent="0.25">
      <c r="A27" s="21">
        <v>22</v>
      </c>
      <c r="B27" s="22">
        <v>8.3301418439716297E-3</v>
      </c>
      <c r="C27" s="22">
        <v>1.0902482269503546E-2</v>
      </c>
      <c r="D27" s="22">
        <v>1.9199999999999998E-2</v>
      </c>
      <c r="E27" s="45"/>
      <c r="F27" s="45"/>
      <c r="G27" s="45"/>
      <c r="H27" s="45"/>
      <c r="I27" s="45"/>
      <c r="J27" s="12">
        <v>150</v>
      </c>
      <c r="K27" s="12">
        <f>X22</f>
        <v>4947</v>
      </c>
      <c r="L27" s="18"/>
      <c r="M27" s="12"/>
      <c r="N27" s="114">
        <f t="shared" si="0"/>
        <v>8.7712765957446814E-2</v>
      </c>
    </row>
    <row r="28" spans="1:30" ht="17.25" customHeight="1" thickBot="1" x14ac:dyDescent="0.25">
      <c r="A28" s="21">
        <v>23</v>
      </c>
      <c r="B28" s="22">
        <v>5.3726950354609929E-3</v>
      </c>
      <c r="C28" s="22">
        <v>7.4542553191489355E-3</v>
      </c>
      <c r="D28" s="22">
        <v>1.29E-2</v>
      </c>
      <c r="E28" s="45"/>
      <c r="F28" s="45"/>
      <c r="G28" s="45"/>
      <c r="H28" s="45"/>
      <c r="I28" s="45"/>
      <c r="J28" s="12">
        <v>200</v>
      </c>
      <c r="K28" s="12">
        <f>X24</f>
        <v>4884</v>
      </c>
      <c r="L28" s="18"/>
      <c r="M28" s="12"/>
      <c r="N28" s="114">
        <f t="shared" si="0"/>
        <v>8.6595744680851058E-2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064C9-4758-4E24-868E-DD37264F1306}">
  <sheetPr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734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55400</v>
      </c>
      <c r="H2" s="7" t="s">
        <v>462</v>
      </c>
      <c r="W2" s="21">
        <v>1</v>
      </c>
      <c r="X2" s="21">
        <v>4549</v>
      </c>
      <c r="Y2" s="24">
        <v>44938</v>
      </c>
      <c r="Z2" s="21" t="s">
        <v>515</v>
      </c>
      <c r="AA2" s="21" t="s">
        <v>495</v>
      </c>
      <c r="AB2" s="21">
        <v>8.1999999999999993</v>
      </c>
      <c r="AC2" s="21" t="s">
        <v>498</v>
      </c>
      <c r="AD2" s="21">
        <v>53</v>
      </c>
    </row>
    <row r="3" spans="1:30" ht="17.25" customHeight="1" thickBot="1" x14ac:dyDescent="0.25">
      <c r="W3" s="21">
        <v>2</v>
      </c>
      <c r="X3" s="21">
        <v>4545</v>
      </c>
      <c r="Y3" s="24">
        <v>44939</v>
      </c>
      <c r="Z3" s="21" t="s">
        <v>515</v>
      </c>
      <c r="AA3" s="21" t="s">
        <v>496</v>
      </c>
      <c r="AB3" s="21">
        <v>8.1999999999999993</v>
      </c>
      <c r="AC3" s="21" t="s">
        <v>498</v>
      </c>
      <c r="AD3" s="21">
        <v>52</v>
      </c>
    </row>
    <row r="4" spans="1:30" ht="17.25" customHeight="1" thickBot="1" x14ac:dyDescent="0.25">
      <c r="A4" s="115" t="s">
        <v>463</v>
      </c>
      <c r="B4" s="115" t="s">
        <v>498</v>
      </c>
      <c r="C4" s="115" t="s">
        <v>499</v>
      </c>
      <c r="D4" s="202" t="s">
        <v>466</v>
      </c>
      <c r="E4" s="344"/>
      <c r="F4" s="116" t="s">
        <v>467</v>
      </c>
      <c r="G4" s="116" t="s">
        <v>468</v>
      </c>
      <c r="H4" s="116" t="s">
        <v>469</v>
      </c>
      <c r="I4" s="344"/>
      <c r="J4" s="263" t="s">
        <v>470</v>
      </c>
      <c r="K4" s="264"/>
      <c r="L4" s="264"/>
      <c r="M4" s="264"/>
      <c r="N4" s="265"/>
      <c r="W4" s="21">
        <v>3</v>
      </c>
      <c r="X4" s="21">
        <v>4542</v>
      </c>
      <c r="Y4" s="24">
        <v>44943</v>
      </c>
      <c r="Z4" s="21" t="s">
        <v>515</v>
      </c>
      <c r="AA4" s="21" t="s">
        <v>493</v>
      </c>
      <c r="AB4" s="21">
        <v>8.1999999999999993</v>
      </c>
      <c r="AC4" s="21" t="s">
        <v>498</v>
      </c>
      <c r="AD4" s="21">
        <v>53</v>
      </c>
    </row>
    <row r="5" spans="1:30" ht="17.25" customHeight="1" thickBot="1" x14ac:dyDescent="0.25">
      <c r="A5" s="21">
        <v>0</v>
      </c>
      <c r="B5" s="22">
        <v>3.9642599277978346E-3</v>
      </c>
      <c r="C5" s="22">
        <v>3.7862815884476533E-3</v>
      </c>
      <c r="D5" s="22">
        <v>7.7999999999999996E-3</v>
      </c>
      <c r="E5" s="45"/>
      <c r="F5" s="21" t="s">
        <v>471</v>
      </c>
      <c r="G5" s="23">
        <v>57083</v>
      </c>
      <c r="H5" s="21">
        <v>1.03</v>
      </c>
      <c r="I5" s="45"/>
      <c r="J5" s="266" t="s">
        <v>472</v>
      </c>
      <c r="K5" s="267"/>
      <c r="L5" s="267"/>
      <c r="M5" s="267"/>
      <c r="N5" s="268"/>
      <c r="W5" s="21">
        <v>4</v>
      </c>
      <c r="X5" s="21">
        <v>4542</v>
      </c>
      <c r="Y5" s="24">
        <v>44950</v>
      </c>
      <c r="Z5" s="21" t="s">
        <v>515</v>
      </c>
      <c r="AA5" s="21" t="s">
        <v>493</v>
      </c>
      <c r="AB5" s="21">
        <v>8.1999999999999993</v>
      </c>
      <c r="AC5" s="21" t="s">
        <v>498</v>
      </c>
      <c r="AD5" s="21">
        <v>52</v>
      </c>
    </row>
    <row r="6" spans="1:30" ht="17.25" customHeight="1" thickBot="1" x14ac:dyDescent="0.25">
      <c r="A6" s="21">
        <v>1</v>
      </c>
      <c r="B6" s="22">
        <v>2.6595667870036102E-3</v>
      </c>
      <c r="C6" s="22">
        <v>2.4909747292418774E-3</v>
      </c>
      <c r="D6" s="22">
        <v>5.1999999999999998E-3</v>
      </c>
      <c r="E6" s="45"/>
      <c r="F6" s="21" t="s">
        <v>473</v>
      </c>
      <c r="G6" s="23">
        <v>59419</v>
      </c>
      <c r="H6" s="21">
        <v>1.07</v>
      </c>
      <c r="I6" s="45"/>
      <c r="J6" s="107" t="s">
        <v>474</v>
      </c>
      <c r="K6" s="108">
        <f>LARGE((K8,K9),1)</f>
        <v>0.58127939004173468</v>
      </c>
      <c r="L6" s="109"/>
      <c r="M6" s="109"/>
      <c r="N6" s="108" t="s">
        <v>499</v>
      </c>
      <c r="W6" s="21">
        <v>5</v>
      </c>
      <c r="X6" s="21">
        <v>4542</v>
      </c>
      <c r="Y6" s="24">
        <v>44978</v>
      </c>
      <c r="Z6" s="21" t="s">
        <v>515</v>
      </c>
      <c r="AA6" s="21" t="s">
        <v>493</v>
      </c>
      <c r="AB6" s="21">
        <v>8.1999999999999993</v>
      </c>
      <c r="AC6" s="21" t="s">
        <v>498</v>
      </c>
      <c r="AD6" s="21">
        <v>51</v>
      </c>
    </row>
    <row r="7" spans="1:30" ht="17.25" customHeight="1" thickBot="1" x14ac:dyDescent="0.25">
      <c r="A7" s="21">
        <v>2</v>
      </c>
      <c r="B7" s="22">
        <v>2.6093862815884479E-3</v>
      </c>
      <c r="C7" s="22">
        <v>1.7436823104693142E-3</v>
      </c>
      <c r="D7" s="22">
        <v>4.4000000000000003E-3</v>
      </c>
      <c r="E7" s="45"/>
      <c r="F7" s="21" t="s">
        <v>475</v>
      </c>
      <c r="G7" s="23">
        <v>58834</v>
      </c>
      <c r="H7" s="21">
        <v>1.06</v>
      </c>
      <c r="I7" s="45"/>
      <c r="J7" s="12" t="s">
        <v>476</v>
      </c>
      <c r="K7" s="108">
        <f>LARGE((K10,K11),1)</f>
        <v>0.52185818723105926</v>
      </c>
      <c r="L7" s="109"/>
      <c r="M7" s="109"/>
      <c r="N7" s="108" t="s">
        <v>498</v>
      </c>
      <c r="W7" s="21">
        <v>6</v>
      </c>
      <c r="X7" s="21">
        <v>4527</v>
      </c>
      <c r="Y7" s="24">
        <v>45021</v>
      </c>
      <c r="Z7" s="21" t="s">
        <v>516</v>
      </c>
      <c r="AA7" s="21" t="s">
        <v>494</v>
      </c>
      <c r="AB7" s="21">
        <v>8.1999999999999993</v>
      </c>
      <c r="AC7" s="21" t="s">
        <v>499</v>
      </c>
      <c r="AD7" s="21">
        <v>53</v>
      </c>
    </row>
    <row r="8" spans="1:30" ht="17.25" customHeight="1" thickBot="1" x14ac:dyDescent="0.25">
      <c r="A8" s="21">
        <v>3</v>
      </c>
      <c r="B8" s="22">
        <v>2.6595667870036102E-3</v>
      </c>
      <c r="C8" s="22">
        <v>1.7436823104693142E-3</v>
      </c>
      <c r="D8" s="22">
        <v>4.4000000000000003E-3</v>
      </c>
      <c r="E8" s="45"/>
      <c r="F8" s="21" t="s">
        <v>477</v>
      </c>
      <c r="G8" s="23">
        <v>56404</v>
      </c>
      <c r="H8" s="21">
        <v>1.02</v>
      </c>
      <c r="I8" s="45"/>
      <c r="J8" s="45"/>
      <c r="K8" s="340">
        <f>LARGE(B11:C11,1)/(B11+C11)</f>
        <v>0.55196511281453997</v>
      </c>
      <c r="L8" s="45"/>
      <c r="M8" s="45"/>
      <c r="N8" s="45"/>
      <c r="W8" s="21">
        <v>7</v>
      </c>
      <c r="X8" s="21">
        <v>4507</v>
      </c>
      <c r="Y8" s="24">
        <v>44967</v>
      </c>
      <c r="Z8" s="21" t="s">
        <v>515</v>
      </c>
      <c r="AA8" s="21" t="s">
        <v>496</v>
      </c>
      <c r="AB8" s="21">
        <v>8.1</v>
      </c>
      <c r="AC8" s="21" t="s">
        <v>498</v>
      </c>
      <c r="AD8" s="21">
        <v>50</v>
      </c>
    </row>
    <row r="9" spans="1:30" ht="17.25" customHeight="1" thickBot="1" x14ac:dyDescent="0.25">
      <c r="A9" s="21">
        <v>4</v>
      </c>
      <c r="B9" s="22">
        <v>4.6166064981949459E-3</v>
      </c>
      <c r="C9" s="22">
        <v>2.9393501805054152E-3</v>
      </c>
      <c r="D9" s="22">
        <v>7.6E-3</v>
      </c>
      <c r="E9" s="45"/>
      <c r="F9" s="21" t="s">
        <v>478</v>
      </c>
      <c r="G9" s="23">
        <v>55355</v>
      </c>
      <c r="H9" s="21">
        <v>1</v>
      </c>
      <c r="I9" s="45"/>
      <c r="J9" s="45"/>
      <c r="K9" s="340">
        <f>LARGE(B12:C12,1)/(B12+C12)</f>
        <v>0.58127939004173468</v>
      </c>
      <c r="L9" s="45"/>
      <c r="M9" s="45"/>
      <c r="N9" s="45"/>
      <c r="W9" s="21">
        <v>8</v>
      </c>
      <c r="X9" s="21">
        <v>4495</v>
      </c>
      <c r="Y9" s="24">
        <v>44939</v>
      </c>
      <c r="Z9" s="21" t="s">
        <v>517</v>
      </c>
      <c r="AA9" s="21" t="s">
        <v>496</v>
      </c>
      <c r="AB9" s="21">
        <v>8.1</v>
      </c>
      <c r="AC9" s="21" t="s">
        <v>498</v>
      </c>
      <c r="AD9" s="21">
        <v>51</v>
      </c>
    </row>
    <row r="10" spans="1:30" ht="17.25" customHeight="1" thickBot="1" x14ac:dyDescent="0.25">
      <c r="A10" s="21">
        <v>5</v>
      </c>
      <c r="B10" s="22">
        <v>1.0186642599277977E-2</v>
      </c>
      <c r="C10" s="22">
        <v>7.8714801444043324E-3</v>
      </c>
      <c r="D10" s="22">
        <v>1.7999999999999999E-2</v>
      </c>
      <c r="E10" s="45"/>
      <c r="F10" s="21" t="s">
        <v>479</v>
      </c>
      <c r="G10" s="23">
        <v>54178</v>
      </c>
      <c r="H10" s="21">
        <v>0.98</v>
      </c>
      <c r="I10" s="45"/>
      <c r="J10" s="45"/>
      <c r="K10" s="340">
        <f>LARGE(B20:C20,1)/(B20+C20)</f>
        <v>0.52185818723105926</v>
      </c>
      <c r="L10" s="45"/>
      <c r="M10" s="45"/>
      <c r="N10" s="45"/>
      <c r="W10" s="21">
        <v>9</v>
      </c>
      <c r="X10" s="21">
        <v>4485</v>
      </c>
      <c r="Y10" s="24">
        <v>44953</v>
      </c>
      <c r="Z10" s="21" t="s">
        <v>515</v>
      </c>
      <c r="AA10" s="21" t="s">
        <v>496</v>
      </c>
      <c r="AB10" s="21">
        <v>8.1</v>
      </c>
      <c r="AC10" s="21" t="s">
        <v>498</v>
      </c>
      <c r="AD10" s="21">
        <v>52</v>
      </c>
    </row>
    <row r="11" spans="1:30" ht="17.25" customHeight="1" thickBot="1" x14ac:dyDescent="0.25">
      <c r="A11" s="21">
        <v>6</v>
      </c>
      <c r="B11" s="22">
        <v>1.7914440433212997E-2</v>
      </c>
      <c r="C11" s="22">
        <v>2.2070036101083032E-2</v>
      </c>
      <c r="D11" s="22">
        <v>0.04</v>
      </c>
      <c r="E11" s="45"/>
      <c r="F11" s="21" t="s">
        <v>480</v>
      </c>
      <c r="G11" s="23">
        <v>52468</v>
      </c>
      <c r="H11" s="21">
        <v>0.95</v>
      </c>
      <c r="I11" s="45"/>
      <c r="J11" s="45"/>
      <c r="K11" s="340">
        <f>LARGE(B21:C21,1)/(B21+C21)</f>
        <v>0.51793199813693513</v>
      </c>
      <c r="L11" s="45"/>
      <c r="M11" s="45"/>
      <c r="N11" s="45"/>
      <c r="W11" s="21">
        <v>10</v>
      </c>
      <c r="X11" s="21">
        <v>4470</v>
      </c>
      <c r="Y11" s="24">
        <v>44946</v>
      </c>
      <c r="Z11" s="21" t="s">
        <v>514</v>
      </c>
      <c r="AA11" s="21" t="s">
        <v>496</v>
      </c>
      <c r="AB11" s="21">
        <v>8.1</v>
      </c>
      <c r="AC11" s="21" t="s">
        <v>498</v>
      </c>
      <c r="AD11" s="21">
        <v>51</v>
      </c>
    </row>
    <row r="12" spans="1:30" ht="17.25" customHeight="1" thickBot="1" x14ac:dyDescent="0.25">
      <c r="A12" s="21">
        <v>7</v>
      </c>
      <c r="B12" s="22">
        <v>2.3434296028880867E-2</v>
      </c>
      <c r="C12" s="22">
        <v>3.2532129963898919E-2</v>
      </c>
      <c r="D12" s="22">
        <v>5.6000000000000001E-2</v>
      </c>
      <c r="E12" s="45"/>
      <c r="F12" s="21" t="s">
        <v>481</v>
      </c>
      <c r="G12" s="23">
        <v>53536</v>
      </c>
      <c r="H12" s="21">
        <v>0.97</v>
      </c>
      <c r="I12" s="45"/>
      <c r="J12" s="45"/>
      <c r="K12" s="45"/>
      <c r="L12" s="45"/>
      <c r="M12" s="45"/>
      <c r="N12" s="45"/>
      <c r="W12" s="21">
        <v>20</v>
      </c>
      <c r="X12" s="21">
        <v>4434</v>
      </c>
      <c r="Y12" s="24">
        <v>44935</v>
      </c>
      <c r="Z12" s="21" t="s">
        <v>515</v>
      </c>
      <c r="AA12" s="21" t="s">
        <v>492</v>
      </c>
      <c r="AB12" s="21">
        <v>8</v>
      </c>
      <c r="AC12" s="21" t="s">
        <v>498</v>
      </c>
      <c r="AD12" s="21">
        <v>51</v>
      </c>
    </row>
    <row r="13" spans="1:30" ht="17.25" customHeight="1" thickBot="1" x14ac:dyDescent="0.25">
      <c r="A13" s="21">
        <v>8</v>
      </c>
      <c r="B13" s="22">
        <v>2.4839350180505419E-2</v>
      </c>
      <c r="C13" s="22">
        <v>3.352851985559567E-2</v>
      </c>
      <c r="D13" s="22">
        <v>5.8400000000000001E-2</v>
      </c>
      <c r="E13" s="45"/>
      <c r="F13" s="21" t="s">
        <v>482</v>
      </c>
      <c r="G13" s="23">
        <v>55330</v>
      </c>
      <c r="H13" s="21">
        <v>1</v>
      </c>
      <c r="I13" s="45"/>
      <c r="J13" s="45"/>
      <c r="K13" s="45"/>
      <c r="L13" s="45"/>
      <c r="M13" s="45"/>
      <c r="N13" s="45"/>
      <c r="W13" s="21">
        <v>25</v>
      </c>
      <c r="X13" s="21">
        <v>4405</v>
      </c>
      <c r="Y13" s="24">
        <v>45239</v>
      </c>
      <c r="Z13" s="21" t="s">
        <v>515</v>
      </c>
      <c r="AA13" s="21" t="s">
        <v>495</v>
      </c>
      <c r="AB13" s="21">
        <v>8</v>
      </c>
      <c r="AC13" s="21" t="s">
        <v>498</v>
      </c>
      <c r="AD13" s="21">
        <v>53</v>
      </c>
    </row>
    <row r="14" spans="1:30" ht="17.25" customHeight="1" thickBot="1" x14ac:dyDescent="0.25">
      <c r="A14" s="21">
        <v>9</v>
      </c>
      <c r="B14" s="22">
        <v>2.7047292418772566E-2</v>
      </c>
      <c r="C14" s="22">
        <v>3.0389891696750902E-2</v>
      </c>
      <c r="D14" s="22">
        <v>5.7500000000000002E-2</v>
      </c>
      <c r="E14" s="45"/>
      <c r="F14" s="21" t="s">
        <v>483</v>
      </c>
      <c r="G14" s="23">
        <v>55081</v>
      </c>
      <c r="H14" s="21">
        <v>0.99</v>
      </c>
      <c r="I14" s="45"/>
      <c r="J14" s="45"/>
      <c r="K14" s="45"/>
      <c r="L14" s="45"/>
      <c r="M14" s="45"/>
      <c r="N14" s="45"/>
      <c r="W14" s="21">
        <v>30</v>
      </c>
      <c r="X14" s="21">
        <v>4393</v>
      </c>
      <c r="Y14" s="24">
        <v>44981</v>
      </c>
      <c r="Z14" s="21" t="s">
        <v>515</v>
      </c>
      <c r="AA14" s="21" t="s">
        <v>496</v>
      </c>
      <c r="AB14" s="21">
        <v>7.9</v>
      </c>
      <c r="AC14" s="21" t="s">
        <v>498</v>
      </c>
      <c r="AD14" s="21">
        <v>51</v>
      </c>
    </row>
    <row r="15" spans="1:30" ht="17.25" customHeight="1" thickBot="1" x14ac:dyDescent="0.25">
      <c r="A15" s="21">
        <v>10</v>
      </c>
      <c r="B15" s="22">
        <v>2.9606498194945846E-2</v>
      </c>
      <c r="C15" s="22">
        <v>3.1934296028880871E-2</v>
      </c>
      <c r="D15" s="22">
        <v>6.1499999999999999E-2</v>
      </c>
      <c r="E15" s="45"/>
      <c r="F15" s="21" t="s">
        <v>484</v>
      </c>
      <c r="G15" s="23">
        <v>54849</v>
      </c>
      <c r="H15" s="21">
        <v>0.99</v>
      </c>
      <c r="I15" s="45"/>
      <c r="J15" s="45"/>
      <c r="K15" s="45"/>
      <c r="L15" s="45"/>
      <c r="M15" s="45"/>
      <c r="N15" s="45"/>
      <c r="W15" s="21">
        <v>35</v>
      </c>
      <c r="X15" s="21">
        <v>4387</v>
      </c>
      <c r="Y15" s="24">
        <v>44937</v>
      </c>
      <c r="Z15" s="21" t="s">
        <v>515</v>
      </c>
      <c r="AA15" s="21" t="s">
        <v>494</v>
      </c>
      <c r="AB15" s="21">
        <v>7.9</v>
      </c>
      <c r="AC15" s="21" t="s">
        <v>498</v>
      </c>
      <c r="AD15" s="21">
        <v>52</v>
      </c>
    </row>
    <row r="16" spans="1:30" ht="17.25" customHeight="1" thickBot="1" x14ac:dyDescent="0.25">
      <c r="A16" s="21">
        <v>11</v>
      </c>
      <c r="B16" s="22">
        <v>3.2466787003610102E-2</v>
      </c>
      <c r="C16" s="22">
        <v>3.2482310469314074E-2</v>
      </c>
      <c r="D16" s="22">
        <v>6.4899999999999999E-2</v>
      </c>
      <c r="E16" s="45"/>
      <c r="F16" s="21" t="s">
        <v>485</v>
      </c>
      <c r="G16" s="23">
        <v>52545</v>
      </c>
      <c r="H16" s="21">
        <v>0.95</v>
      </c>
      <c r="I16" s="45"/>
      <c r="J16" s="45"/>
      <c r="K16" s="45"/>
      <c r="L16" s="45"/>
      <c r="M16" s="45"/>
      <c r="N16" s="45"/>
      <c r="W16" s="21">
        <v>40</v>
      </c>
      <c r="X16" s="21">
        <v>4379</v>
      </c>
      <c r="Y16" s="24">
        <v>44949</v>
      </c>
      <c r="Z16" s="21" t="s">
        <v>515</v>
      </c>
      <c r="AA16" s="21" t="s">
        <v>492</v>
      </c>
      <c r="AB16" s="21">
        <v>7.9</v>
      </c>
      <c r="AC16" s="21" t="s">
        <v>498</v>
      </c>
      <c r="AD16" s="21">
        <v>52</v>
      </c>
    </row>
    <row r="17" spans="1:30" ht="17.25" customHeight="1" thickBot="1" x14ac:dyDescent="0.25">
      <c r="A17" s="21">
        <v>12</v>
      </c>
      <c r="B17" s="22">
        <v>3.4574368231046933E-2</v>
      </c>
      <c r="C17" s="22">
        <v>3.4275812274368232E-2</v>
      </c>
      <c r="D17" s="22">
        <v>6.8900000000000003E-2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4374</v>
      </c>
      <c r="Y17" s="24">
        <v>44986</v>
      </c>
      <c r="Z17" s="21" t="s">
        <v>514</v>
      </c>
      <c r="AA17" s="21" t="s">
        <v>494</v>
      </c>
      <c r="AB17" s="21">
        <v>7.9</v>
      </c>
      <c r="AC17" s="21" t="s">
        <v>499</v>
      </c>
      <c r="AD17" s="21">
        <v>51</v>
      </c>
    </row>
    <row r="18" spans="1:30" ht="17.25" customHeight="1" thickBot="1" x14ac:dyDescent="0.25">
      <c r="A18" s="21">
        <v>13</v>
      </c>
      <c r="B18" s="22">
        <v>3.4323465703971122E-2</v>
      </c>
      <c r="C18" s="22">
        <v>3.3727797833935015E-2</v>
      </c>
      <c r="D18" s="22">
        <v>6.8099999999999994E-2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4368</v>
      </c>
      <c r="Y18" s="24">
        <v>44984</v>
      </c>
      <c r="Z18" s="21" t="s">
        <v>515</v>
      </c>
      <c r="AA18" s="21" t="s">
        <v>492</v>
      </c>
      <c r="AB18" s="21">
        <v>7.9</v>
      </c>
      <c r="AC18" s="21" t="s">
        <v>498</v>
      </c>
      <c r="AD18" s="21">
        <v>51</v>
      </c>
    </row>
    <row r="19" spans="1:30" ht="17.25" customHeight="1" thickBot="1" x14ac:dyDescent="0.25">
      <c r="A19" s="21">
        <v>14</v>
      </c>
      <c r="B19" s="22">
        <v>3.5527797833935018E-2</v>
      </c>
      <c r="C19" s="22">
        <v>3.392707581227436E-2</v>
      </c>
      <c r="D19" s="22">
        <v>6.9500000000000006E-2</v>
      </c>
      <c r="E19" s="45"/>
      <c r="F19" s="116" t="s">
        <v>486</v>
      </c>
      <c r="G19" s="11" t="s">
        <v>468</v>
      </c>
      <c r="H19" s="116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4329</v>
      </c>
      <c r="Y19" s="24">
        <v>44981</v>
      </c>
      <c r="Z19" s="21" t="s">
        <v>517</v>
      </c>
      <c r="AA19" s="21" t="s">
        <v>496</v>
      </c>
      <c r="AB19" s="21">
        <v>7.8</v>
      </c>
      <c r="AC19" s="21" t="s">
        <v>499</v>
      </c>
      <c r="AD19" s="21">
        <v>50</v>
      </c>
    </row>
    <row r="20" spans="1:30" ht="17.25" customHeight="1" thickBot="1" x14ac:dyDescent="0.25">
      <c r="A20" s="21">
        <v>15</v>
      </c>
      <c r="B20" s="22">
        <v>3.7083393501805048E-2</v>
      </c>
      <c r="C20" s="22">
        <v>3.3976895306859205E-2</v>
      </c>
      <c r="D20" s="22">
        <v>7.1099999999999997E-2</v>
      </c>
      <c r="E20" s="45"/>
      <c r="F20" s="21" t="s">
        <v>488</v>
      </c>
      <c r="G20" s="23">
        <v>41905</v>
      </c>
      <c r="H20" s="21">
        <v>0.76</v>
      </c>
      <c r="I20" s="45"/>
      <c r="J20" s="116" t="s">
        <v>489</v>
      </c>
      <c r="K20" s="116" t="s">
        <v>490</v>
      </c>
      <c r="L20" s="116" t="s">
        <v>491</v>
      </c>
      <c r="M20" s="116" t="s">
        <v>463</v>
      </c>
      <c r="N20" s="116" t="s">
        <v>472</v>
      </c>
      <c r="W20" s="21">
        <v>100</v>
      </c>
      <c r="X20" s="21">
        <v>4298</v>
      </c>
      <c r="Y20" s="24">
        <v>45058</v>
      </c>
      <c r="Z20" s="21" t="s">
        <v>514</v>
      </c>
      <c r="AA20" s="21" t="s">
        <v>496</v>
      </c>
      <c r="AB20" s="21">
        <v>7.8</v>
      </c>
      <c r="AC20" s="21" t="s">
        <v>498</v>
      </c>
      <c r="AD20" s="21">
        <v>52</v>
      </c>
    </row>
    <row r="21" spans="1:30" ht="17.25" customHeight="1" thickBot="1" x14ac:dyDescent="0.25">
      <c r="A21" s="21">
        <v>16</v>
      </c>
      <c r="B21" s="22">
        <v>3.6129963898916963E-2</v>
      </c>
      <c r="C21" s="22">
        <v>3.3628158844765346E-2</v>
      </c>
      <c r="D21" s="22">
        <v>6.9800000000000001E-2</v>
      </c>
      <c r="E21" s="45"/>
      <c r="F21" s="21" t="s">
        <v>492</v>
      </c>
      <c r="G21" s="23">
        <v>56227</v>
      </c>
      <c r="H21" s="21">
        <v>1.02</v>
      </c>
      <c r="I21" s="45"/>
      <c r="J21" s="12">
        <v>5</v>
      </c>
      <c r="K21" s="12">
        <f>X6</f>
        <v>4542</v>
      </c>
      <c r="L21" s="18"/>
      <c r="M21" s="12"/>
      <c r="N21" s="114">
        <f>K21/$F$2</f>
        <v>8.1985559566787006E-2</v>
      </c>
      <c r="W21" s="21">
        <v>125</v>
      </c>
      <c r="X21" s="21">
        <v>4279</v>
      </c>
      <c r="Y21" s="24">
        <v>45014</v>
      </c>
      <c r="Z21" s="21" t="s">
        <v>515</v>
      </c>
      <c r="AA21" s="21" t="s">
        <v>494</v>
      </c>
      <c r="AB21" s="21">
        <v>7.7</v>
      </c>
      <c r="AC21" s="21" t="s">
        <v>498</v>
      </c>
      <c r="AD21" s="21">
        <v>54</v>
      </c>
    </row>
    <row r="22" spans="1:30" ht="17.25" customHeight="1" thickBot="1" x14ac:dyDescent="0.25">
      <c r="A22" s="21">
        <v>17</v>
      </c>
      <c r="B22" s="22">
        <v>3.4423826714801445E-2</v>
      </c>
      <c r="C22" s="22">
        <v>3.2332851985559567E-2</v>
      </c>
      <c r="D22" s="22">
        <v>6.6799999999999998E-2</v>
      </c>
      <c r="E22" s="45"/>
      <c r="F22" s="21" t="s">
        <v>493</v>
      </c>
      <c r="G22" s="23">
        <v>57480</v>
      </c>
      <c r="H22" s="21">
        <v>1.04</v>
      </c>
      <c r="I22" s="45"/>
      <c r="J22" s="12">
        <v>10</v>
      </c>
      <c r="K22" s="12">
        <f>X11</f>
        <v>4470</v>
      </c>
      <c r="L22" s="18"/>
      <c r="M22" s="12"/>
      <c r="N22" s="114">
        <f t="shared" ref="N22:N28" si="0">K22/$F$2</f>
        <v>8.0685920577617323E-2</v>
      </c>
      <c r="W22" s="21">
        <v>150</v>
      </c>
      <c r="X22" s="21">
        <v>4264</v>
      </c>
      <c r="Y22" s="24">
        <v>45161</v>
      </c>
      <c r="Z22" s="21" t="s">
        <v>514</v>
      </c>
      <c r="AA22" s="21" t="s">
        <v>494</v>
      </c>
      <c r="AB22" s="21">
        <v>7.7</v>
      </c>
      <c r="AC22" s="21" t="s">
        <v>498</v>
      </c>
      <c r="AD22" s="21">
        <v>52</v>
      </c>
    </row>
    <row r="23" spans="1:30" ht="17.25" customHeight="1" thickBot="1" x14ac:dyDescent="0.25">
      <c r="A23" s="21">
        <v>18</v>
      </c>
      <c r="B23" s="22">
        <v>3.005812274368231E-2</v>
      </c>
      <c r="C23" s="22">
        <v>2.6753068592057758E-2</v>
      </c>
      <c r="D23" s="22">
        <v>5.6800000000000003E-2</v>
      </c>
      <c r="E23" s="45"/>
      <c r="F23" s="21" t="s">
        <v>494</v>
      </c>
      <c r="G23" s="23">
        <v>59165</v>
      </c>
      <c r="H23" s="21">
        <v>1.07</v>
      </c>
      <c r="I23" s="45"/>
      <c r="J23" s="12">
        <v>20</v>
      </c>
      <c r="K23" s="12">
        <f>X12</f>
        <v>4434</v>
      </c>
      <c r="L23" s="18"/>
      <c r="M23" s="12"/>
      <c r="N23" s="114">
        <f t="shared" si="0"/>
        <v>8.0036101083032496E-2</v>
      </c>
      <c r="W23" s="21">
        <v>175</v>
      </c>
      <c r="X23" s="21">
        <v>4246</v>
      </c>
      <c r="Y23" s="24">
        <v>45175</v>
      </c>
      <c r="Z23" s="21" t="s">
        <v>513</v>
      </c>
      <c r="AA23" s="21" t="s">
        <v>494</v>
      </c>
      <c r="AB23" s="21">
        <v>7.7</v>
      </c>
      <c r="AC23" s="21" t="s">
        <v>498</v>
      </c>
      <c r="AD23" s="21">
        <v>51</v>
      </c>
    </row>
    <row r="24" spans="1:30" ht="17.25" customHeight="1" thickBot="1" x14ac:dyDescent="0.25">
      <c r="A24" s="21">
        <v>19</v>
      </c>
      <c r="B24" s="22">
        <v>2.4889530685920574E-2</v>
      </c>
      <c r="C24" s="22">
        <v>2.0625270758122743E-2</v>
      </c>
      <c r="D24" s="22">
        <v>4.5499999999999999E-2</v>
      </c>
      <c r="E24" s="45"/>
      <c r="F24" s="21" t="s">
        <v>495</v>
      </c>
      <c r="G24" s="23">
        <v>58693</v>
      </c>
      <c r="H24" s="21">
        <v>1.06</v>
      </c>
      <c r="I24" s="45"/>
      <c r="J24" s="12">
        <v>30</v>
      </c>
      <c r="K24" s="12">
        <f>X14</f>
        <v>4393</v>
      </c>
      <c r="L24" s="18"/>
      <c r="M24" s="12"/>
      <c r="N24" s="114">
        <f t="shared" si="0"/>
        <v>7.9296028880866426E-2</v>
      </c>
      <c r="W24" s="21">
        <v>200</v>
      </c>
      <c r="X24" s="21">
        <v>4230</v>
      </c>
      <c r="Y24" s="24">
        <v>45175</v>
      </c>
      <c r="Z24" s="21" t="s">
        <v>515</v>
      </c>
      <c r="AA24" s="21" t="s">
        <v>494</v>
      </c>
      <c r="AB24" s="21">
        <v>7.6</v>
      </c>
      <c r="AC24" s="21" t="s">
        <v>498</v>
      </c>
      <c r="AD24" s="21">
        <v>53</v>
      </c>
    </row>
    <row r="25" spans="1:30" ht="17.25" customHeight="1" thickBot="1" x14ac:dyDescent="0.25">
      <c r="A25" s="21">
        <v>20</v>
      </c>
      <c r="B25" s="22">
        <v>1.9821299638989168E-2</v>
      </c>
      <c r="C25" s="22">
        <v>1.6340794223826716E-2</v>
      </c>
      <c r="D25" s="22">
        <v>3.61E-2</v>
      </c>
      <c r="E25" s="45"/>
      <c r="F25" s="21" t="s">
        <v>496</v>
      </c>
      <c r="G25" s="23">
        <v>61248</v>
      </c>
      <c r="H25" s="21">
        <v>1.1100000000000001</v>
      </c>
      <c r="I25" s="45"/>
      <c r="J25" s="12">
        <v>50</v>
      </c>
      <c r="K25" s="12">
        <f>X18</f>
        <v>4368</v>
      </c>
      <c r="L25" s="18"/>
      <c r="M25" s="12"/>
      <c r="N25" s="114">
        <f t="shared" si="0"/>
        <v>7.8844765342960282E-2</v>
      </c>
    </row>
    <row r="26" spans="1:30" ht="17.25" customHeight="1" thickBot="1" x14ac:dyDescent="0.25">
      <c r="A26" s="21">
        <v>21</v>
      </c>
      <c r="B26" s="22">
        <v>1.5003971119133574E-2</v>
      </c>
      <c r="C26" s="22">
        <v>1.3251985559566786E-2</v>
      </c>
      <c r="D26" s="22">
        <v>2.8299999999999999E-2</v>
      </c>
      <c r="E26" s="45"/>
      <c r="F26" s="21" t="s">
        <v>497</v>
      </c>
      <c r="G26" s="23">
        <v>52412</v>
      </c>
      <c r="H26" s="21">
        <v>0.95</v>
      </c>
      <c r="I26" s="45"/>
      <c r="J26" s="12">
        <v>100</v>
      </c>
      <c r="K26" s="12">
        <f>X20</f>
        <v>4298</v>
      </c>
      <c r="L26" s="18"/>
      <c r="M26" s="12"/>
      <c r="N26" s="114">
        <f t="shared" si="0"/>
        <v>7.7581227436823108E-2</v>
      </c>
    </row>
    <row r="27" spans="1:30" ht="17.25" customHeight="1" thickBot="1" x14ac:dyDescent="0.25">
      <c r="A27" s="21">
        <v>22</v>
      </c>
      <c r="B27" s="22">
        <v>1.0989530685920576E-2</v>
      </c>
      <c r="C27" s="22">
        <v>9.5653429602888078E-3</v>
      </c>
      <c r="D27" s="22">
        <v>2.0500000000000001E-2</v>
      </c>
      <c r="E27" s="45"/>
      <c r="F27" s="45"/>
      <c r="G27" s="45"/>
      <c r="H27" s="45"/>
      <c r="I27" s="45"/>
      <c r="J27" s="12">
        <v>150</v>
      </c>
      <c r="K27" s="12">
        <f>X22</f>
        <v>4264</v>
      </c>
      <c r="L27" s="18"/>
      <c r="M27" s="12"/>
      <c r="N27" s="114">
        <f t="shared" si="0"/>
        <v>7.6967509025270761E-2</v>
      </c>
    </row>
    <row r="28" spans="1:30" ht="17.25" customHeight="1" thickBot="1" x14ac:dyDescent="0.25">
      <c r="A28" s="21">
        <v>23</v>
      </c>
      <c r="B28" s="22">
        <v>6.8747292418772565E-3</v>
      </c>
      <c r="C28" s="22">
        <v>6.426714801444044E-3</v>
      </c>
      <c r="D28" s="22">
        <v>1.3299999999999999E-2</v>
      </c>
      <c r="E28" s="45"/>
      <c r="F28" s="45"/>
      <c r="G28" s="45"/>
      <c r="H28" s="45"/>
      <c r="I28" s="45"/>
      <c r="J28" s="12">
        <v>200</v>
      </c>
      <c r="K28" s="12">
        <f>X24</f>
        <v>4230</v>
      </c>
      <c r="L28" s="18"/>
      <c r="M28" s="12"/>
      <c r="N28" s="114">
        <f t="shared" si="0"/>
        <v>7.6353790613718414E-2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4"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93390-4CDD-426C-94FB-32F620492E1F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375" style="179" customWidth="1"/>
    <col min="20" max="20" width="11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735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46100</v>
      </c>
      <c r="H2" s="183" t="s">
        <v>462</v>
      </c>
      <c r="W2" s="184">
        <v>1</v>
      </c>
      <c r="X2" s="184">
        <v>4653</v>
      </c>
      <c r="Y2" s="185">
        <v>44944</v>
      </c>
      <c r="Z2" s="184" t="s">
        <v>515</v>
      </c>
      <c r="AA2" s="184" t="s">
        <v>494</v>
      </c>
      <c r="AB2" s="184">
        <v>10.1</v>
      </c>
      <c r="AC2" s="184" t="s">
        <v>499</v>
      </c>
      <c r="AD2" s="184">
        <v>57</v>
      </c>
    </row>
    <row r="3" spans="1:30" ht="17.25" customHeight="1" thickBot="1" x14ac:dyDescent="0.3">
      <c r="W3" s="184">
        <v>2</v>
      </c>
      <c r="X3" s="184">
        <v>4641</v>
      </c>
      <c r="Y3" s="185">
        <v>44944</v>
      </c>
      <c r="Z3" s="184" t="s">
        <v>514</v>
      </c>
      <c r="AA3" s="184" t="s">
        <v>494</v>
      </c>
      <c r="AB3" s="184">
        <v>10.1</v>
      </c>
      <c r="AC3" s="184" t="s">
        <v>499</v>
      </c>
      <c r="AD3" s="184">
        <v>61</v>
      </c>
    </row>
    <row r="4" spans="1:30" ht="17.25" customHeight="1" thickBot="1" x14ac:dyDescent="0.3">
      <c r="A4" s="186" t="s">
        <v>463</v>
      </c>
      <c r="B4" s="186" t="s">
        <v>498</v>
      </c>
      <c r="C4" s="186" t="s">
        <v>499</v>
      </c>
      <c r="D4" s="200" t="s">
        <v>466</v>
      </c>
      <c r="E4" s="343"/>
      <c r="F4" s="192" t="s">
        <v>467</v>
      </c>
      <c r="G4" s="192" t="s">
        <v>468</v>
      </c>
      <c r="H4" s="192" t="s">
        <v>469</v>
      </c>
      <c r="I4" s="343"/>
      <c r="J4" s="309" t="s">
        <v>470</v>
      </c>
      <c r="K4" s="310"/>
      <c r="L4" s="310"/>
      <c r="M4" s="310"/>
      <c r="N4" s="311"/>
      <c r="W4" s="184">
        <v>3</v>
      </c>
      <c r="X4" s="184">
        <v>4543</v>
      </c>
      <c r="Y4" s="185">
        <v>45244</v>
      </c>
      <c r="Z4" s="184" t="s">
        <v>513</v>
      </c>
      <c r="AA4" s="184" t="s">
        <v>493</v>
      </c>
      <c r="AB4" s="184">
        <v>9.9</v>
      </c>
      <c r="AC4" s="184" t="s">
        <v>499</v>
      </c>
      <c r="AD4" s="184">
        <v>69</v>
      </c>
    </row>
    <row r="5" spans="1:30" ht="17.25" customHeight="1" thickBot="1" x14ac:dyDescent="0.3">
      <c r="A5" s="184">
        <v>0</v>
      </c>
      <c r="B5" s="191">
        <v>2.2451193058568328E-3</v>
      </c>
      <c r="C5" s="191">
        <v>4.2490238611713662E-3</v>
      </c>
      <c r="D5" s="191">
        <v>6.4999999999999997E-3</v>
      </c>
      <c r="E5" s="195"/>
      <c r="F5" s="184" t="s">
        <v>471</v>
      </c>
      <c r="G5" s="188">
        <v>48799</v>
      </c>
      <c r="H5" s="184">
        <v>1.06</v>
      </c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4541</v>
      </c>
      <c r="Y5" s="185">
        <v>44945</v>
      </c>
      <c r="Z5" s="184" t="s">
        <v>514</v>
      </c>
      <c r="AA5" s="184" t="s">
        <v>495</v>
      </c>
      <c r="AB5" s="184">
        <v>9.9</v>
      </c>
      <c r="AC5" s="184" t="s">
        <v>499</v>
      </c>
      <c r="AD5" s="184">
        <v>58</v>
      </c>
    </row>
    <row r="6" spans="1:30" ht="17.25" customHeight="1" thickBot="1" x14ac:dyDescent="0.3">
      <c r="A6" s="184">
        <v>1</v>
      </c>
      <c r="B6" s="191">
        <v>1.3177874186550975E-3</v>
      </c>
      <c r="C6" s="191">
        <v>2.7644251626898052E-3</v>
      </c>
      <c r="D6" s="191">
        <v>4.1000000000000003E-3</v>
      </c>
      <c r="E6" s="195"/>
      <c r="F6" s="184" t="s">
        <v>473</v>
      </c>
      <c r="G6" s="188">
        <v>51213</v>
      </c>
      <c r="H6" s="184">
        <v>1.1100000000000001</v>
      </c>
      <c r="I6" s="195"/>
      <c r="J6" s="193" t="s">
        <v>474</v>
      </c>
      <c r="K6" s="194">
        <f>LARGE((K8,K9),1)</f>
        <v>0.81162104852665196</v>
      </c>
      <c r="L6" s="195"/>
      <c r="M6" s="195"/>
      <c r="N6" s="194" t="s">
        <v>498</v>
      </c>
      <c r="W6" s="184">
        <v>5</v>
      </c>
      <c r="X6" s="184">
        <v>4536</v>
      </c>
      <c r="Y6" s="185">
        <v>44967</v>
      </c>
      <c r="Z6" s="184" t="s">
        <v>513</v>
      </c>
      <c r="AA6" s="184" t="s">
        <v>496</v>
      </c>
      <c r="AB6" s="184">
        <v>9.8000000000000007</v>
      </c>
      <c r="AC6" s="184" t="s">
        <v>499</v>
      </c>
      <c r="AD6" s="184">
        <v>62</v>
      </c>
    </row>
    <row r="7" spans="1:30" ht="17.25" customHeight="1" thickBot="1" x14ac:dyDescent="0.3">
      <c r="A7" s="184">
        <v>2</v>
      </c>
      <c r="B7" s="191">
        <v>1.1713665943600866E-3</v>
      </c>
      <c r="C7" s="191">
        <v>2.1501084598698479E-3</v>
      </c>
      <c r="D7" s="191">
        <v>3.3E-3</v>
      </c>
      <c r="E7" s="195"/>
      <c r="F7" s="184" t="s">
        <v>475</v>
      </c>
      <c r="G7" s="188">
        <v>51026</v>
      </c>
      <c r="H7" s="184">
        <v>1.1100000000000001</v>
      </c>
      <c r="I7" s="195"/>
      <c r="J7" s="189" t="s">
        <v>476</v>
      </c>
      <c r="K7" s="194">
        <f>LARGE((K10,K11),1)</f>
        <v>0.60498482742083282</v>
      </c>
      <c r="L7" s="195"/>
      <c r="M7" s="195"/>
      <c r="N7" s="194" t="s">
        <v>499</v>
      </c>
      <c r="W7" s="184">
        <v>6</v>
      </c>
      <c r="X7" s="184">
        <v>4536</v>
      </c>
      <c r="Y7" s="185">
        <v>45001</v>
      </c>
      <c r="Z7" s="184" t="s">
        <v>513</v>
      </c>
      <c r="AA7" s="184" t="s">
        <v>495</v>
      </c>
      <c r="AB7" s="184">
        <v>9.8000000000000007</v>
      </c>
      <c r="AC7" s="184" t="s">
        <v>499</v>
      </c>
      <c r="AD7" s="184">
        <v>63</v>
      </c>
    </row>
    <row r="8" spans="1:30" ht="17.25" customHeight="1" thickBot="1" x14ac:dyDescent="0.3">
      <c r="A8" s="184">
        <v>3</v>
      </c>
      <c r="B8" s="191">
        <v>1.4154013015184382E-3</v>
      </c>
      <c r="C8" s="191">
        <v>1.3822125813449026E-3</v>
      </c>
      <c r="D8" s="191">
        <v>2.8E-3</v>
      </c>
      <c r="E8" s="195"/>
      <c r="F8" s="184" t="s">
        <v>477</v>
      </c>
      <c r="G8" s="188">
        <v>47636</v>
      </c>
      <c r="H8" s="184">
        <v>1.03</v>
      </c>
      <c r="I8" s="195"/>
      <c r="J8" s="195"/>
      <c r="K8" s="342">
        <f>LARGE(B11:C11,1)/(B11+C11)</f>
        <v>0.81162104852665196</v>
      </c>
      <c r="L8" s="195"/>
      <c r="M8" s="195"/>
      <c r="N8" s="195"/>
      <c r="W8" s="184">
        <v>7</v>
      </c>
      <c r="X8" s="184">
        <v>4525</v>
      </c>
      <c r="Y8" s="185">
        <v>45042</v>
      </c>
      <c r="Z8" s="184" t="s">
        <v>513</v>
      </c>
      <c r="AA8" s="184" t="s">
        <v>494</v>
      </c>
      <c r="AB8" s="184">
        <v>9.8000000000000007</v>
      </c>
      <c r="AC8" s="184" t="s">
        <v>499</v>
      </c>
      <c r="AD8" s="184">
        <v>63</v>
      </c>
    </row>
    <row r="9" spans="1:30" ht="17.25" customHeight="1" thickBot="1" x14ac:dyDescent="0.3">
      <c r="A9" s="184">
        <v>4</v>
      </c>
      <c r="B9" s="191">
        <v>3.3188720173535791E-3</v>
      </c>
      <c r="C9" s="191">
        <v>1.1774403470715836E-3</v>
      </c>
      <c r="D9" s="191">
        <v>4.4999999999999997E-3</v>
      </c>
      <c r="E9" s="195"/>
      <c r="F9" s="184" t="s">
        <v>478</v>
      </c>
      <c r="G9" s="188">
        <v>45435</v>
      </c>
      <c r="H9" s="184">
        <v>0.99</v>
      </c>
      <c r="I9" s="195"/>
      <c r="J9" s="195"/>
      <c r="K9" s="342">
        <f>LARGE(B12:C12,1)/(B12+C12)</f>
        <v>0.69623824175049143</v>
      </c>
      <c r="L9" s="195"/>
      <c r="M9" s="195"/>
      <c r="N9" s="195"/>
      <c r="W9" s="184">
        <v>8</v>
      </c>
      <c r="X9" s="184">
        <v>4522</v>
      </c>
      <c r="Y9" s="185">
        <v>44945</v>
      </c>
      <c r="Z9" s="184" t="s">
        <v>515</v>
      </c>
      <c r="AA9" s="184" t="s">
        <v>495</v>
      </c>
      <c r="AB9" s="184">
        <v>9.8000000000000007</v>
      </c>
      <c r="AC9" s="184" t="s">
        <v>499</v>
      </c>
      <c r="AD9" s="184">
        <v>58</v>
      </c>
    </row>
    <row r="10" spans="1:30" ht="17.25" customHeight="1" thickBot="1" x14ac:dyDescent="0.3">
      <c r="A10" s="184">
        <v>5</v>
      </c>
      <c r="B10" s="191">
        <v>9.6637744034707169E-3</v>
      </c>
      <c r="C10" s="191">
        <v>1.9965292841648587E-3</v>
      </c>
      <c r="D10" s="191">
        <v>1.17E-2</v>
      </c>
      <c r="E10" s="195"/>
      <c r="F10" s="184" t="s">
        <v>479</v>
      </c>
      <c r="G10" s="188">
        <v>43730</v>
      </c>
      <c r="H10" s="184">
        <v>0.95</v>
      </c>
      <c r="I10" s="195"/>
      <c r="J10" s="195"/>
      <c r="K10" s="342">
        <f>LARGE(B20:C20,1)/(B20+C20)</f>
        <v>0.58813581950068983</v>
      </c>
      <c r="L10" s="195"/>
      <c r="M10" s="195"/>
      <c r="N10" s="195"/>
      <c r="W10" s="184">
        <v>9</v>
      </c>
      <c r="X10" s="184">
        <v>4499</v>
      </c>
      <c r="Y10" s="185">
        <v>44944</v>
      </c>
      <c r="Z10" s="184" t="s">
        <v>513</v>
      </c>
      <c r="AA10" s="184" t="s">
        <v>494</v>
      </c>
      <c r="AB10" s="184">
        <v>9.8000000000000007</v>
      </c>
      <c r="AC10" s="184" t="s">
        <v>499</v>
      </c>
      <c r="AD10" s="184">
        <v>61</v>
      </c>
    </row>
    <row r="11" spans="1:30" ht="17.25" customHeight="1" thickBot="1" x14ac:dyDescent="0.3">
      <c r="A11" s="184">
        <v>6</v>
      </c>
      <c r="B11" s="191">
        <v>2.8893709327548808E-2</v>
      </c>
      <c r="C11" s="191">
        <v>6.7062906724511939E-3</v>
      </c>
      <c r="D11" s="191">
        <v>3.56E-2</v>
      </c>
      <c r="E11" s="195"/>
      <c r="F11" s="184" t="s">
        <v>480</v>
      </c>
      <c r="G11" s="188">
        <v>41898</v>
      </c>
      <c r="H11" s="184">
        <v>0.91</v>
      </c>
      <c r="I11" s="195"/>
      <c r="J11" s="195"/>
      <c r="K11" s="342">
        <f>LARGE(B21:C21,1)/(B21+C21)</f>
        <v>0.60498482742083282</v>
      </c>
      <c r="L11" s="195"/>
      <c r="M11" s="195"/>
      <c r="N11" s="195"/>
      <c r="W11" s="184">
        <v>10</v>
      </c>
      <c r="X11" s="184">
        <v>4497</v>
      </c>
      <c r="Y11" s="185">
        <v>44937</v>
      </c>
      <c r="Z11" s="184" t="s">
        <v>514</v>
      </c>
      <c r="AA11" s="184" t="s">
        <v>494</v>
      </c>
      <c r="AB11" s="184">
        <v>9.8000000000000007</v>
      </c>
      <c r="AC11" s="184" t="s">
        <v>499</v>
      </c>
      <c r="AD11" s="184">
        <v>60</v>
      </c>
    </row>
    <row r="12" spans="1:30" ht="17.25" customHeight="1" thickBot="1" x14ac:dyDescent="0.3">
      <c r="A12" s="184">
        <v>7</v>
      </c>
      <c r="B12" s="191">
        <v>3.4262472885032536E-2</v>
      </c>
      <c r="C12" s="191">
        <v>1.4948373101952277E-2</v>
      </c>
      <c r="D12" s="191">
        <v>4.9200000000000001E-2</v>
      </c>
      <c r="E12" s="195"/>
      <c r="F12" s="184" t="s">
        <v>481</v>
      </c>
      <c r="G12" s="188">
        <v>42734</v>
      </c>
      <c r="H12" s="184">
        <v>0.93</v>
      </c>
      <c r="I12" s="195"/>
      <c r="J12" s="195"/>
      <c r="K12" s="195"/>
      <c r="L12" s="195"/>
      <c r="M12" s="195"/>
      <c r="N12" s="195"/>
      <c r="W12" s="184">
        <v>20</v>
      </c>
      <c r="X12" s="184">
        <v>4420</v>
      </c>
      <c r="Y12" s="185">
        <v>44943</v>
      </c>
      <c r="Z12" s="184" t="s">
        <v>515</v>
      </c>
      <c r="AA12" s="184" t="s">
        <v>493</v>
      </c>
      <c r="AB12" s="184">
        <v>9.6</v>
      </c>
      <c r="AC12" s="184" t="s">
        <v>499</v>
      </c>
      <c r="AD12" s="184">
        <v>57</v>
      </c>
    </row>
    <row r="13" spans="1:30" ht="17.25" customHeight="1" thickBot="1" x14ac:dyDescent="0.3">
      <c r="A13" s="184">
        <v>8</v>
      </c>
      <c r="B13" s="191">
        <v>3.6214750542299348E-2</v>
      </c>
      <c r="C13" s="191">
        <v>1.9914099783080258E-2</v>
      </c>
      <c r="D13" s="191">
        <v>5.62E-2</v>
      </c>
      <c r="E13" s="195"/>
      <c r="F13" s="184" t="s">
        <v>482</v>
      </c>
      <c r="G13" s="188">
        <v>43685</v>
      </c>
      <c r="H13" s="184">
        <v>0.95</v>
      </c>
      <c r="I13" s="195"/>
      <c r="J13" s="195"/>
      <c r="K13" s="195"/>
      <c r="L13" s="195"/>
      <c r="M13" s="195"/>
      <c r="N13" s="195"/>
      <c r="W13" s="184">
        <v>25</v>
      </c>
      <c r="X13" s="184">
        <v>4410</v>
      </c>
      <c r="Y13" s="185">
        <v>44993</v>
      </c>
      <c r="Z13" s="184" t="s">
        <v>513</v>
      </c>
      <c r="AA13" s="184" t="s">
        <v>494</v>
      </c>
      <c r="AB13" s="184">
        <v>9.6</v>
      </c>
      <c r="AC13" s="184" t="s">
        <v>499</v>
      </c>
      <c r="AD13" s="184">
        <v>64</v>
      </c>
    </row>
    <row r="14" spans="1:30" ht="17.25" customHeight="1" thickBot="1" x14ac:dyDescent="0.3">
      <c r="A14" s="184">
        <v>9</v>
      </c>
      <c r="B14" s="191">
        <v>3.6702819956616055E-2</v>
      </c>
      <c r="C14" s="191">
        <v>2.370238611713666E-2</v>
      </c>
      <c r="D14" s="191">
        <v>6.0400000000000002E-2</v>
      </c>
      <c r="E14" s="195"/>
      <c r="F14" s="184" t="s">
        <v>483</v>
      </c>
      <c r="G14" s="188">
        <v>45573</v>
      </c>
      <c r="H14" s="184">
        <v>0.99</v>
      </c>
      <c r="I14" s="195"/>
      <c r="J14" s="195"/>
      <c r="K14" s="195"/>
      <c r="L14" s="195"/>
      <c r="M14" s="195"/>
      <c r="N14" s="195"/>
      <c r="W14" s="184">
        <v>30</v>
      </c>
      <c r="X14" s="184">
        <v>4397</v>
      </c>
      <c r="Y14" s="185">
        <v>45210</v>
      </c>
      <c r="Z14" s="184" t="s">
        <v>513</v>
      </c>
      <c r="AA14" s="184" t="s">
        <v>494</v>
      </c>
      <c r="AB14" s="184">
        <v>9.5</v>
      </c>
      <c r="AC14" s="184" t="s">
        <v>499</v>
      </c>
      <c r="AD14" s="184">
        <v>66</v>
      </c>
    </row>
    <row r="15" spans="1:30" ht="17.25" customHeight="1" thickBot="1" x14ac:dyDescent="0.3">
      <c r="A15" s="184">
        <v>10</v>
      </c>
      <c r="B15" s="191">
        <v>3.5970715835140998E-2</v>
      </c>
      <c r="C15" s="191">
        <v>2.7593058568329724E-2</v>
      </c>
      <c r="D15" s="191">
        <v>6.3500000000000001E-2</v>
      </c>
      <c r="E15" s="195"/>
      <c r="F15" s="184" t="s">
        <v>484</v>
      </c>
      <c r="G15" s="188">
        <v>46395</v>
      </c>
      <c r="H15" s="184">
        <v>1.01</v>
      </c>
      <c r="I15" s="195"/>
      <c r="J15" s="195"/>
      <c r="K15" s="195"/>
      <c r="L15" s="195"/>
      <c r="M15" s="195"/>
      <c r="N15" s="195"/>
      <c r="W15" s="184">
        <v>35</v>
      </c>
      <c r="X15" s="184">
        <v>4372</v>
      </c>
      <c r="Y15" s="185">
        <v>44967</v>
      </c>
      <c r="Z15" s="184" t="s">
        <v>515</v>
      </c>
      <c r="AA15" s="184" t="s">
        <v>496</v>
      </c>
      <c r="AB15" s="184">
        <v>9.5</v>
      </c>
      <c r="AC15" s="184" t="s">
        <v>499</v>
      </c>
      <c r="AD15" s="184">
        <v>58</v>
      </c>
    </row>
    <row r="16" spans="1:30" ht="17.25" customHeight="1" thickBot="1" x14ac:dyDescent="0.3">
      <c r="A16" s="184">
        <v>11</v>
      </c>
      <c r="B16" s="191">
        <v>3.5189804772234275E-2</v>
      </c>
      <c r="C16" s="191">
        <v>3.1586117136659431E-2</v>
      </c>
      <c r="D16" s="191">
        <v>6.6799999999999998E-2</v>
      </c>
      <c r="E16" s="195"/>
      <c r="F16" s="184" t="s">
        <v>485</v>
      </c>
      <c r="G16" s="188">
        <v>45324</v>
      </c>
      <c r="H16" s="184">
        <v>0.98</v>
      </c>
      <c r="I16" s="195"/>
      <c r="J16" s="195"/>
      <c r="K16" s="195"/>
      <c r="L16" s="195"/>
      <c r="M16" s="195"/>
      <c r="N16" s="195"/>
      <c r="W16" s="184">
        <v>40</v>
      </c>
      <c r="X16" s="184">
        <v>4350</v>
      </c>
      <c r="Y16" s="185">
        <v>44951</v>
      </c>
      <c r="Z16" s="184" t="s">
        <v>514</v>
      </c>
      <c r="AA16" s="184" t="s">
        <v>494</v>
      </c>
      <c r="AB16" s="184">
        <v>9.4</v>
      </c>
      <c r="AC16" s="184" t="s">
        <v>499</v>
      </c>
      <c r="AD16" s="184">
        <v>61</v>
      </c>
    </row>
    <row r="17" spans="1:30" ht="17.25" customHeight="1" thickBot="1" x14ac:dyDescent="0.3">
      <c r="A17" s="184">
        <v>12</v>
      </c>
      <c r="B17" s="191">
        <v>3.4018438177874186E-2</v>
      </c>
      <c r="C17" s="191">
        <v>3.4606507592190888E-2</v>
      </c>
      <c r="D17" s="191">
        <v>6.8599999999999994E-2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4331</v>
      </c>
      <c r="Y17" s="185">
        <v>44946</v>
      </c>
      <c r="Z17" s="184" t="s">
        <v>513</v>
      </c>
      <c r="AA17" s="184" t="s">
        <v>496</v>
      </c>
      <c r="AB17" s="184">
        <v>9.4</v>
      </c>
      <c r="AC17" s="184" t="s">
        <v>499</v>
      </c>
      <c r="AD17" s="184">
        <v>59</v>
      </c>
    </row>
    <row r="18" spans="1:30" ht="17.25" customHeight="1" thickBot="1" x14ac:dyDescent="0.3">
      <c r="A18" s="184">
        <v>13</v>
      </c>
      <c r="B18" s="191">
        <v>3.2359002169197397E-2</v>
      </c>
      <c r="C18" s="191">
        <v>3.5732754880694141E-2</v>
      </c>
      <c r="D18" s="191">
        <v>6.8099999999999994E-2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4316</v>
      </c>
      <c r="Y18" s="185">
        <v>44965</v>
      </c>
      <c r="Z18" s="184" t="s">
        <v>515</v>
      </c>
      <c r="AA18" s="184" t="s">
        <v>494</v>
      </c>
      <c r="AB18" s="184">
        <v>9.4</v>
      </c>
      <c r="AC18" s="184" t="s">
        <v>499</v>
      </c>
      <c r="AD18" s="184">
        <v>60</v>
      </c>
    </row>
    <row r="19" spans="1:30" ht="17.25" customHeight="1" thickBot="1" x14ac:dyDescent="0.3">
      <c r="A19" s="184">
        <v>14</v>
      </c>
      <c r="B19" s="191">
        <v>3.1090021691973974E-2</v>
      </c>
      <c r="C19" s="191">
        <v>3.8753145336225599E-2</v>
      </c>
      <c r="D19" s="191">
        <v>6.9900000000000004E-2</v>
      </c>
      <c r="E19" s="195"/>
      <c r="F19" s="192" t="s">
        <v>486</v>
      </c>
      <c r="G19" s="180" t="s">
        <v>468</v>
      </c>
      <c r="H19" s="192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4258</v>
      </c>
      <c r="Y19" s="185">
        <v>45202</v>
      </c>
      <c r="Z19" s="184" t="s">
        <v>513</v>
      </c>
      <c r="AA19" s="184" t="s">
        <v>493</v>
      </c>
      <c r="AB19" s="184">
        <v>9.1999999999999993</v>
      </c>
      <c r="AC19" s="184" t="s">
        <v>499</v>
      </c>
      <c r="AD19" s="184">
        <v>68</v>
      </c>
    </row>
    <row r="20" spans="1:30" ht="17.25" customHeight="1" thickBot="1" x14ac:dyDescent="0.3">
      <c r="A20" s="184">
        <v>15</v>
      </c>
      <c r="B20" s="191">
        <v>3.0113882863340564E-2</v>
      </c>
      <c r="C20" s="191">
        <v>4.3002169197396967E-2</v>
      </c>
      <c r="D20" s="191">
        <v>7.3099999999999998E-2</v>
      </c>
      <c r="E20" s="195"/>
      <c r="F20" s="184" t="s">
        <v>488</v>
      </c>
      <c r="G20" s="188">
        <v>32416</v>
      </c>
      <c r="H20" s="184">
        <v>0.7</v>
      </c>
      <c r="I20" s="195"/>
      <c r="J20" s="192" t="s">
        <v>489</v>
      </c>
      <c r="K20" s="192" t="s">
        <v>490</v>
      </c>
      <c r="L20" s="192" t="s">
        <v>491</v>
      </c>
      <c r="M20" s="192" t="s">
        <v>463</v>
      </c>
      <c r="N20" s="192" t="s">
        <v>472</v>
      </c>
      <c r="W20" s="184">
        <v>100</v>
      </c>
      <c r="X20" s="184">
        <v>4222</v>
      </c>
      <c r="Y20" s="185">
        <v>44935</v>
      </c>
      <c r="Z20" s="184" t="s">
        <v>514</v>
      </c>
      <c r="AA20" s="184" t="s">
        <v>492</v>
      </c>
      <c r="AB20" s="184">
        <v>9.1999999999999993</v>
      </c>
      <c r="AC20" s="184" t="s">
        <v>499</v>
      </c>
      <c r="AD20" s="184">
        <v>61</v>
      </c>
    </row>
    <row r="21" spans="1:30" ht="17.25" customHeight="1" thickBot="1" x14ac:dyDescent="0.3">
      <c r="A21" s="184">
        <v>16</v>
      </c>
      <c r="B21" s="191">
        <v>3.0016268980477222E-2</v>
      </c>
      <c r="C21" s="191">
        <v>4.5971366594360089E-2</v>
      </c>
      <c r="D21" s="191">
        <v>7.5999999999999998E-2</v>
      </c>
      <c r="E21" s="195"/>
      <c r="F21" s="184" t="s">
        <v>492</v>
      </c>
      <c r="G21" s="188">
        <v>46545</v>
      </c>
      <c r="H21" s="184">
        <v>1.01</v>
      </c>
      <c r="I21" s="195"/>
      <c r="J21" s="189">
        <v>5</v>
      </c>
      <c r="K21" s="189">
        <f>X6</f>
        <v>4536</v>
      </c>
      <c r="L21" s="190"/>
      <c r="M21" s="189"/>
      <c r="N21" s="197">
        <f>K21/$F$2</f>
        <v>9.8394793926247295E-2</v>
      </c>
      <c r="W21" s="184">
        <v>125</v>
      </c>
      <c r="X21" s="184">
        <v>4186</v>
      </c>
      <c r="Y21" s="185">
        <v>44980</v>
      </c>
      <c r="Z21" s="184" t="s">
        <v>513</v>
      </c>
      <c r="AA21" s="184" t="s">
        <v>495</v>
      </c>
      <c r="AB21" s="184">
        <v>9.1</v>
      </c>
      <c r="AC21" s="184" t="s">
        <v>499</v>
      </c>
      <c r="AD21" s="184">
        <v>62</v>
      </c>
    </row>
    <row r="22" spans="1:30" ht="17.25" customHeight="1" thickBot="1" x14ac:dyDescent="0.3">
      <c r="A22" s="184">
        <v>17</v>
      </c>
      <c r="B22" s="191">
        <v>2.9088937093275487E-2</v>
      </c>
      <c r="C22" s="191">
        <v>4.7609544468546643E-2</v>
      </c>
      <c r="D22" s="191">
        <v>7.6700000000000004E-2</v>
      </c>
      <c r="E22" s="195"/>
      <c r="F22" s="184" t="s">
        <v>493</v>
      </c>
      <c r="G22" s="188">
        <v>48724</v>
      </c>
      <c r="H22" s="184">
        <v>1.06</v>
      </c>
      <c r="I22" s="195"/>
      <c r="J22" s="189">
        <v>10</v>
      </c>
      <c r="K22" s="189">
        <f>X11</f>
        <v>4497</v>
      </c>
      <c r="L22" s="190"/>
      <c r="M22" s="189"/>
      <c r="N22" s="197">
        <f t="shared" ref="N22:N28" si="0">K22/$F$2</f>
        <v>9.7548806941431671E-2</v>
      </c>
      <c r="W22" s="184">
        <v>150</v>
      </c>
      <c r="X22" s="184">
        <v>4151</v>
      </c>
      <c r="Y22" s="185">
        <v>45061</v>
      </c>
      <c r="Z22" s="184" t="s">
        <v>513</v>
      </c>
      <c r="AA22" s="184" t="s">
        <v>492</v>
      </c>
      <c r="AB22" s="184">
        <v>9</v>
      </c>
      <c r="AC22" s="184" t="s">
        <v>499</v>
      </c>
      <c r="AD22" s="184">
        <v>71</v>
      </c>
    </row>
    <row r="23" spans="1:30" ht="17.25" customHeight="1" thickBot="1" x14ac:dyDescent="0.3">
      <c r="A23" s="184">
        <v>18</v>
      </c>
      <c r="B23" s="191">
        <v>2.5086767895878524E-2</v>
      </c>
      <c r="C23" s="191">
        <v>3.6807809110629072E-2</v>
      </c>
      <c r="D23" s="191">
        <v>6.1899999999999997E-2</v>
      </c>
      <c r="E23" s="195"/>
      <c r="F23" s="184" t="s">
        <v>494</v>
      </c>
      <c r="G23" s="188">
        <v>50423</v>
      </c>
      <c r="H23" s="184">
        <v>1.0900000000000001</v>
      </c>
      <c r="I23" s="195"/>
      <c r="J23" s="189">
        <v>20</v>
      </c>
      <c r="K23" s="189">
        <f>X12</f>
        <v>4420</v>
      </c>
      <c r="L23" s="190"/>
      <c r="M23" s="189"/>
      <c r="N23" s="197">
        <f t="shared" si="0"/>
        <v>9.5878524945770066E-2</v>
      </c>
      <c r="W23" s="184">
        <v>175</v>
      </c>
      <c r="X23" s="184">
        <v>4120</v>
      </c>
      <c r="Y23" s="185">
        <v>45005</v>
      </c>
      <c r="Z23" s="184" t="s">
        <v>513</v>
      </c>
      <c r="AA23" s="184" t="s">
        <v>492</v>
      </c>
      <c r="AB23" s="184">
        <v>8.9</v>
      </c>
      <c r="AC23" s="184" t="s">
        <v>499</v>
      </c>
      <c r="AD23" s="184">
        <v>64</v>
      </c>
    </row>
    <row r="24" spans="1:30" ht="17.25" customHeight="1" thickBot="1" x14ac:dyDescent="0.3">
      <c r="A24" s="184">
        <v>19</v>
      </c>
      <c r="B24" s="191">
        <v>1.7668112798264645E-2</v>
      </c>
      <c r="C24" s="191">
        <v>2.9436008676789589E-2</v>
      </c>
      <c r="D24" s="191">
        <v>4.7100000000000003E-2</v>
      </c>
      <c r="E24" s="195"/>
      <c r="F24" s="184" t="s">
        <v>495</v>
      </c>
      <c r="G24" s="188">
        <v>50330</v>
      </c>
      <c r="H24" s="184">
        <v>1.0900000000000001</v>
      </c>
      <c r="I24" s="195"/>
      <c r="J24" s="189">
        <v>30</v>
      </c>
      <c r="K24" s="189">
        <f>X14</f>
        <v>4397</v>
      </c>
      <c r="L24" s="190"/>
      <c r="M24" s="189"/>
      <c r="N24" s="197">
        <f t="shared" si="0"/>
        <v>9.5379609544468544E-2</v>
      </c>
      <c r="W24" s="184">
        <v>200</v>
      </c>
      <c r="X24" s="184">
        <v>4097</v>
      </c>
      <c r="Y24" s="185">
        <v>45064</v>
      </c>
      <c r="Z24" s="184" t="s">
        <v>514</v>
      </c>
      <c r="AA24" s="184" t="s">
        <v>495</v>
      </c>
      <c r="AB24" s="184">
        <v>8.9</v>
      </c>
      <c r="AC24" s="184" t="s">
        <v>499</v>
      </c>
      <c r="AD24" s="184">
        <v>64</v>
      </c>
    </row>
    <row r="25" spans="1:30" ht="17.25" customHeight="1" thickBot="1" x14ac:dyDescent="0.3">
      <c r="A25" s="184">
        <v>20</v>
      </c>
      <c r="B25" s="191">
        <v>1.2738611713665944E-2</v>
      </c>
      <c r="C25" s="191">
        <v>2.4367895878524948E-2</v>
      </c>
      <c r="D25" s="191">
        <v>3.7100000000000001E-2</v>
      </c>
      <c r="E25" s="195"/>
      <c r="F25" s="184" t="s">
        <v>496</v>
      </c>
      <c r="G25" s="188">
        <v>52375</v>
      </c>
      <c r="H25" s="184">
        <v>1.1399999999999999</v>
      </c>
      <c r="I25" s="195"/>
      <c r="J25" s="189">
        <v>50</v>
      </c>
      <c r="K25" s="189">
        <f>X18</f>
        <v>4316</v>
      </c>
      <c r="L25" s="190"/>
      <c r="M25" s="189"/>
      <c r="N25" s="197">
        <f t="shared" si="0"/>
        <v>9.3622559652928414E-2</v>
      </c>
    </row>
    <row r="26" spans="1:30" ht="17.25" customHeight="1" thickBot="1" x14ac:dyDescent="0.3">
      <c r="A26" s="184">
        <v>21</v>
      </c>
      <c r="B26" s="191">
        <v>9.2245119305856826E-3</v>
      </c>
      <c r="C26" s="191">
        <v>1.8275921908893711E-2</v>
      </c>
      <c r="D26" s="191">
        <v>2.75E-2</v>
      </c>
      <c r="E26" s="195"/>
      <c r="F26" s="184" t="s">
        <v>497</v>
      </c>
      <c r="G26" s="188">
        <v>41559</v>
      </c>
      <c r="H26" s="184">
        <v>0.9</v>
      </c>
      <c r="I26" s="195"/>
      <c r="J26" s="189">
        <v>100</v>
      </c>
      <c r="K26" s="189">
        <f>X20</f>
        <v>4222</v>
      </c>
      <c r="L26" s="190"/>
      <c r="M26" s="189"/>
      <c r="N26" s="197">
        <f t="shared" si="0"/>
        <v>9.1583514099783075E-2</v>
      </c>
    </row>
    <row r="27" spans="1:30" ht="17.25" customHeight="1" thickBot="1" x14ac:dyDescent="0.3">
      <c r="A27" s="184">
        <v>22</v>
      </c>
      <c r="B27" s="191">
        <v>6.4913232104121471E-3</v>
      </c>
      <c r="C27" s="191">
        <v>1.1876789587852495E-2</v>
      </c>
      <c r="D27" s="191">
        <v>1.84E-2</v>
      </c>
      <c r="E27" s="195"/>
      <c r="F27" s="195"/>
      <c r="G27" s="195"/>
      <c r="H27" s="195"/>
      <c r="I27" s="195"/>
      <c r="J27" s="189">
        <v>150</v>
      </c>
      <c r="K27" s="189">
        <f>X22</f>
        <v>4151</v>
      </c>
      <c r="L27" s="190"/>
      <c r="M27" s="189"/>
      <c r="N27" s="197">
        <f t="shared" si="0"/>
        <v>9.0043383947939259E-2</v>
      </c>
    </row>
    <row r="28" spans="1:30" ht="17.25" customHeight="1" thickBot="1" x14ac:dyDescent="0.3">
      <c r="A28" s="184">
        <v>23</v>
      </c>
      <c r="B28" s="191">
        <v>3.8069414316702819E-3</v>
      </c>
      <c r="C28" s="191">
        <v>7.2694143167028203E-3</v>
      </c>
      <c r="D28" s="191">
        <v>1.0999999999999999E-2</v>
      </c>
      <c r="E28" s="195"/>
      <c r="F28" s="195"/>
      <c r="G28" s="195"/>
      <c r="H28" s="195"/>
      <c r="I28" s="195"/>
      <c r="J28" s="189">
        <v>200</v>
      </c>
      <c r="K28" s="189">
        <f>X24</f>
        <v>4097</v>
      </c>
      <c r="L28" s="190"/>
      <c r="M28" s="189"/>
      <c r="N28" s="197">
        <f t="shared" si="0"/>
        <v>8.8872017353579177E-2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29F2-F763-45B9-932A-F47782FDB7DA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375" style="179" customWidth="1"/>
    <col min="20" max="20" width="11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753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28400</v>
      </c>
      <c r="H2" s="183" t="s">
        <v>462</v>
      </c>
      <c r="W2" s="184">
        <v>1</v>
      </c>
      <c r="X2" s="184">
        <v>3441</v>
      </c>
      <c r="Y2" s="185">
        <v>44970</v>
      </c>
      <c r="Z2" s="184" t="s">
        <v>513</v>
      </c>
      <c r="AA2" s="184" t="s">
        <v>492</v>
      </c>
      <c r="AB2" s="184">
        <v>12.1</v>
      </c>
      <c r="AC2" s="184" t="s">
        <v>464</v>
      </c>
      <c r="AD2" s="184">
        <v>52</v>
      </c>
    </row>
    <row r="3" spans="1:30" ht="17.25" customHeight="1" thickBot="1" x14ac:dyDescent="0.3">
      <c r="W3" s="184">
        <v>2</v>
      </c>
      <c r="X3" s="184">
        <v>3430</v>
      </c>
      <c r="Y3" s="185">
        <v>44998</v>
      </c>
      <c r="Z3" s="184" t="s">
        <v>515</v>
      </c>
      <c r="AA3" s="184" t="s">
        <v>492</v>
      </c>
      <c r="AB3" s="184">
        <v>12.1</v>
      </c>
      <c r="AC3" s="184" t="s">
        <v>465</v>
      </c>
      <c r="AD3" s="184">
        <v>60</v>
      </c>
    </row>
    <row r="4" spans="1:30" ht="17.25" customHeight="1" thickBot="1" x14ac:dyDescent="0.3">
      <c r="A4" s="196" t="s">
        <v>463</v>
      </c>
      <c r="B4" s="196" t="s">
        <v>465</v>
      </c>
      <c r="C4" s="196" t="s">
        <v>464</v>
      </c>
      <c r="D4" s="201" t="s">
        <v>466</v>
      </c>
      <c r="E4" s="343"/>
      <c r="F4" s="192" t="s">
        <v>467</v>
      </c>
      <c r="G4" s="192" t="s">
        <v>468</v>
      </c>
      <c r="H4" s="192" t="s">
        <v>469</v>
      </c>
      <c r="I4" s="343"/>
      <c r="J4" s="309" t="s">
        <v>470</v>
      </c>
      <c r="K4" s="310"/>
      <c r="L4" s="310"/>
      <c r="M4" s="310"/>
      <c r="N4" s="311"/>
      <c r="W4" s="184">
        <v>3</v>
      </c>
      <c r="X4" s="184">
        <v>3425</v>
      </c>
      <c r="Y4" s="185">
        <v>45078</v>
      </c>
      <c r="Z4" s="184" t="s">
        <v>513</v>
      </c>
      <c r="AA4" s="184" t="s">
        <v>495</v>
      </c>
      <c r="AB4" s="184">
        <v>12.1</v>
      </c>
      <c r="AC4" s="184" t="s">
        <v>464</v>
      </c>
      <c r="AD4" s="184">
        <v>53</v>
      </c>
    </row>
    <row r="5" spans="1:30" ht="17.25" customHeight="1" thickBot="1" x14ac:dyDescent="0.3">
      <c r="A5" s="184">
        <v>0</v>
      </c>
      <c r="B5" s="187">
        <v>2.4961267605633805E-3</v>
      </c>
      <c r="C5" s="187">
        <v>2.2464788732394366E-3</v>
      </c>
      <c r="D5" s="187">
        <v>4.7999999999999996E-3</v>
      </c>
      <c r="E5" s="195"/>
      <c r="F5" s="184" t="s">
        <v>471</v>
      </c>
      <c r="G5" s="188">
        <v>30331</v>
      </c>
      <c r="H5" s="184">
        <v>1.07</v>
      </c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3377</v>
      </c>
      <c r="Y5" s="185">
        <v>45021</v>
      </c>
      <c r="Z5" s="184" t="s">
        <v>513</v>
      </c>
      <c r="AA5" s="184" t="s">
        <v>494</v>
      </c>
      <c r="AB5" s="184">
        <v>11.9</v>
      </c>
      <c r="AC5" s="184" t="s">
        <v>464</v>
      </c>
      <c r="AD5" s="184">
        <v>52</v>
      </c>
    </row>
    <row r="6" spans="1:30" ht="17.25" customHeight="1" thickBot="1" x14ac:dyDescent="0.3">
      <c r="A6" s="184">
        <v>1</v>
      </c>
      <c r="B6" s="187">
        <v>1.9577464788732395E-3</v>
      </c>
      <c r="C6" s="187">
        <v>1.4806338028169014E-3</v>
      </c>
      <c r="D6" s="187">
        <v>3.5000000000000001E-3</v>
      </c>
      <c r="E6" s="195"/>
      <c r="F6" s="184" t="s">
        <v>473</v>
      </c>
      <c r="G6" s="188">
        <v>32415</v>
      </c>
      <c r="H6" s="184">
        <v>1.1399999999999999</v>
      </c>
      <c r="I6" s="195"/>
      <c r="J6" s="193" t="s">
        <v>474</v>
      </c>
      <c r="K6" s="194">
        <f>LARGE((K8,K9),1)</f>
        <v>0.55101653049591492</v>
      </c>
      <c r="L6" s="195"/>
      <c r="M6" s="195"/>
      <c r="N6" s="194" t="s">
        <v>464</v>
      </c>
      <c r="W6" s="184">
        <v>5</v>
      </c>
      <c r="X6" s="184">
        <v>3359</v>
      </c>
      <c r="Y6" s="185">
        <v>44971</v>
      </c>
      <c r="Z6" s="184" t="s">
        <v>513</v>
      </c>
      <c r="AA6" s="184" t="s">
        <v>493</v>
      </c>
      <c r="AB6" s="184">
        <v>11.8</v>
      </c>
      <c r="AC6" s="184" t="s">
        <v>465</v>
      </c>
      <c r="AD6" s="184">
        <v>51</v>
      </c>
    </row>
    <row r="7" spans="1:30" ht="17.25" customHeight="1" thickBot="1" x14ac:dyDescent="0.3">
      <c r="A7" s="184">
        <v>2</v>
      </c>
      <c r="B7" s="187">
        <v>1.3704225352112677E-3</v>
      </c>
      <c r="C7" s="187">
        <v>1.3274647887323943E-3</v>
      </c>
      <c r="D7" s="187">
        <v>2.7000000000000001E-3</v>
      </c>
      <c r="E7" s="195"/>
      <c r="F7" s="184" t="s">
        <v>475</v>
      </c>
      <c r="G7" s="188">
        <v>32799</v>
      </c>
      <c r="H7" s="184">
        <v>1.1499999999999999</v>
      </c>
      <c r="I7" s="195"/>
      <c r="J7" s="189" t="s">
        <v>476</v>
      </c>
      <c r="K7" s="194">
        <f>LARGE((K10,K11),1)</f>
        <v>0.51118037262112803</v>
      </c>
      <c r="L7" s="195"/>
      <c r="M7" s="195"/>
      <c r="N7" s="194" t="s">
        <v>464</v>
      </c>
      <c r="W7" s="184">
        <v>6</v>
      </c>
      <c r="X7" s="184">
        <v>3331</v>
      </c>
      <c r="Y7" s="185">
        <v>44965</v>
      </c>
      <c r="Z7" s="184" t="s">
        <v>514</v>
      </c>
      <c r="AA7" s="184" t="s">
        <v>494</v>
      </c>
      <c r="AB7" s="184">
        <v>11.7</v>
      </c>
      <c r="AC7" s="184" t="s">
        <v>465</v>
      </c>
      <c r="AD7" s="184">
        <v>54</v>
      </c>
    </row>
    <row r="8" spans="1:30" ht="17.25" customHeight="1" thickBot="1" x14ac:dyDescent="0.3">
      <c r="A8" s="184">
        <v>3</v>
      </c>
      <c r="B8" s="187">
        <v>1.4193661971830984E-3</v>
      </c>
      <c r="C8" s="187">
        <v>1.5827464788732393E-3</v>
      </c>
      <c r="D8" s="187">
        <v>3.0000000000000001E-3</v>
      </c>
      <c r="E8" s="195"/>
      <c r="F8" s="184" t="s">
        <v>477</v>
      </c>
      <c r="G8" s="188">
        <v>29626</v>
      </c>
      <c r="H8" s="184">
        <v>1.04</v>
      </c>
      <c r="I8" s="195"/>
      <c r="J8" s="195"/>
      <c r="K8" s="342">
        <f>LARGE(B11:C11,1)/(B11+C11)</f>
        <v>0.55101653049591492</v>
      </c>
      <c r="L8" s="195"/>
      <c r="M8" s="195"/>
      <c r="N8" s="195"/>
      <c r="W8" s="184">
        <v>7</v>
      </c>
      <c r="X8" s="184">
        <v>3326</v>
      </c>
      <c r="Y8" s="185">
        <v>44972</v>
      </c>
      <c r="Z8" s="184" t="s">
        <v>515</v>
      </c>
      <c r="AA8" s="184" t="s">
        <v>494</v>
      </c>
      <c r="AB8" s="184">
        <v>11.7</v>
      </c>
      <c r="AC8" s="184" t="s">
        <v>464</v>
      </c>
      <c r="AD8" s="184">
        <v>52</v>
      </c>
    </row>
    <row r="9" spans="1:30" ht="17.25" customHeight="1" thickBot="1" x14ac:dyDescent="0.3">
      <c r="A9" s="184">
        <v>4</v>
      </c>
      <c r="B9" s="187">
        <v>2.0556338028169014E-3</v>
      </c>
      <c r="C9" s="187">
        <v>3.0123239436619718E-3</v>
      </c>
      <c r="D9" s="187">
        <v>5.1000000000000004E-3</v>
      </c>
      <c r="E9" s="195"/>
      <c r="F9" s="184" t="s">
        <v>478</v>
      </c>
      <c r="G9" s="188">
        <v>27945</v>
      </c>
      <c r="H9" s="184">
        <v>0.98</v>
      </c>
      <c r="I9" s="195"/>
      <c r="J9" s="195"/>
      <c r="K9" s="342">
        <f>LARGE(B12:C12,1)/(B12+C12)</f>
        <v>0.50875899417762072</v>
      </c>
      <c r="L9" s="195"/>
      <c r="M9" s="195"/>
      <c r="N9" s="195"/>
      <c r="W9" s="184">
        <v>8</v>
      </c>
      <c r="X9" s="184">
        <v>3310</v>
      </c>
      <c r="Y9" s="185">
        <v>45000</v>
      </c>
      <c r="Z9" s="184" t="s">
        <v>514</v>
      </c>
      <c r="AA9" s="184" t="s">
        <v>494</v>
      </c>
      <c r="AB9" s="184">
        <v>11.7</v>
      </c>
      <c r="AC9" s="184" t="s">
        <v>465</v>
      </c>
      <c r="AD9" s="184">
        <v>50</v>
      </c>
    </row>
    <row r="10" spans="1:30" ht="17.25" customHeight="1" thickBot="1" x14ac:dyDescent="0.3">
      <c r="A10" s="184">
        <v>5</v>
      </c>
      <c r="B10" s="187">
        <v>5.1880281690140848E-3</v>
      </c>
      <c r="C10" s="187">
        <v>8.5264084507042249E-3</v>
      </c>
      <c r="D10" s="187">
        <v>1.37E-2</v>
      </c>
      <c r="E10" s="195"/>
      <c r="F10" s="184" t="s">
        <v>479</v>
      </c>
      <c r="G10" s="188">
        <v>27142</v>
      </c>
      <c r="H10" s="184">
        <v>0.95</v>
      </c>
      <c r="I10" s="195"/>
      <c r="J10" s="195"/>
      <c r="K10" s="342">
        <f>LARGE(B20:C20,1)/(B20+C20)</f>
        <v>0.50443153964738685</v>
      </c>
      <c r="L10" s="195"/>
      <c r="M10" s="195"/>
      <c r="N10" s="195"/>
      <c r="W10" s="184">
        <v>9</v>
      </c>
      <c r="X10" s="184">
        <v>3308</v>
      </c>
      <c r="Y10" s="185">
        <v>44972</v>
      </c>
      <c r="Z10" s="184" t="s">
        <v>513</v>
      </c>
      <c r="AA10" s="184" t="s">
        <v>494</v>
      </c>
      <c r="AB10" s="184">
        <v>11.6</v>
      </c>
      <c r="AC10" s="184" t="s">
        <v>465</v>
      </c>
      <c r="AD10" s="184">
        <v>52</v>
      </c>
    </row>
    <row r="11" spans="1:30" ht="17.25" customHeight="1" thickBot="1" x14ac:dyDescent="0.3">
      <c r="A11" s="184">
        <v>6</v>
      </c>
      <c r="B11" s="187">
        <v>1.8304929577464789E-2</v>
      </c>
      <c r="C11" s="187">
        <v>2.2464788732394367E-2</v>
      </c>
      <c r="D11" s="187">
        <v>4.0800000000000003E-2</v>
      </c>
      <c r="E11" s="195"/>
      <c r="F11" s="184" t="s">
        <v>480</v>
      </c>
      <c r="G11" s="188">
        <v>24588</v>
      </c>
      <c r="H11" s="184">
        <v>0.86</v>
      </c>
      <c r="I11" s="195"/>
      <c r="J11" s="195"/>
      <c r="K11" s="342">
        <f>LARGE(B21:C21,1)/(B21+C21)</f>
        <v>0.51118037262112803</v>
      </c>
      <c r="L11" s="195"/>
      <c r="M11" s="195"/>
      <c r="N11" s="195"/>
      <c r="W11" s="184">
        <v>10</v>
      </c>
      <c r="X11" s="184">
        <v>3304</v>
      </c>
      <c r="Y11" s="185">
        <v>45244</v>
      </c>
      <c r="Z11" s="184" t="s">
        <v>522</v>
      </c>
      <c r="AA11" s="184" t="s">
        <v>493</v>
      </c>
      <c r="AB11" s="184">
        <v>11.6</v>
      </c>
      <c r="AC11" s="184" t="s">
        <v>465</v>
      </c>
      <c r="AD11" s="184">
        <v>62</v>
      </c>
    </row>
    <row r="12" spans="1:30" ht="17.25" customHeight="1" thickBot="1" x14ac:dyDescent="0.3">
      <c r="A12" s="184">
        <v>7</v>
      </c>
      <c r="B12" s="187">
        <v>3.4015845070422539E-2</v>
      </c>
      <c r="C12" s="187">
        <v>3.5228873239436624E-2</v>
      </c>
      <c r="D12" s="187">
        <v>6.9199999999999998E-2</v>
      </c>
      <c r="E12" s="195"/>
      <c r="F12" s="184" t="s">
        <v>481</v>
      </c>
      <c r="G12" s="188">
        <v>26151</v>
      </c>
      <c r="H12" s="184">
        <v>0.92</v>
      </c>
      <c r="I12" s="195"/>
      <c r="J12" s="195"/>
      <c r="K12" s="195"/>
      <c r="L12" s="195"/>
      <c r="M12" s="195"/>
      <c r="N12" s="195"/>
      <c r="W12" s="184">
        <v>20</v>
      </c>
      <c r="X12" s="184">
        <v>3251</v>
      </c>
      <c r="Y12" s="185">
        <v>44952</v>
      </c>
      <c r="Z12" s="184" t="s">
        <v>513</v>
      </c>
      <c r="AA12" s="184" t="s">
        <v>495</v>
      </c>
      <c r="AB12" s="184">
        <v>11.4</v>
      </c>
      <c r="AC12" s="184" t="s">
        <v>465</v>
      </c>
      <c r="AD12" s="184">
        <v>53</v>
      </c>
    </row>
    <row r="13" spans="1:30" ht="17.25" customHeight="1" thickBot="1" x14ac:dyDescent="0.3">
      <c r="A13" s="184">
        <v>8</v>
      </c>
      <c r="B13" s="187">
        <v>3.5337323943661972E-2</v>
      </c>
      <c r="C13" s="187">
        <v>3.5688380281690142E-2</v>
      </c>
      <c r="D13" s="187">
        <v>7.0999999999999994E-2</v>
      </c>
      <c r="E13" s="195"/>
      <c r="F13" s="184" t="s">
        <v>482</v>
      </c>
      <c r="G13" s="188">
        <v>27139</v>
      </c>
      <c r="H13" s="184">
        <v>0.95</v>
      </c>
      <c r="I13" s="195"/>
      <c r="J13" s="195"/>
      <c r="K13" s="195"/>
      <c r="L13" s="195"/>
      <c r="M13" s="195"/>
      <c r="N13" s="195"/>
      <c r="W13" s="184">
        <v>25</v>
      </c>
      <c r="X13" s="184">
        <v>3229</v>
      </c>
      <c r="Y13" s="185">
        <v>44987</v>
      </c>
      <c r="Z13" s="184" t="s">
        <v>513</v>
      </c>
      <c r="AA13" s="184" t="s">
        <v>495</v>
      </c>
      <c r="AB13" s="184">
        <v>11.4</v>
      </c>
      <c r="AC13" s="184" t="s">
        <v>465</v>
      </c>
      <c r="AD13" s="184">
        <v>54</v>
      </c>
    </row>
    <row r="14" spans="1:30" ht="17.25" customHeight="1" thickBot="1" x14ac:dyDescent="0.3">
      <c r="A14" s="184">
        <v>9</v>
      </c>
      <c r="B14" s="187">
        <v>2.9121478873239435E-2</v>
      </c>
      <c r="C14" s="187">
        <v>3.1603873239436621E-2</v>
      </c>
      <c r="D14" s="187">
        <v>6.08E-2</v>
      </c>
      <c r="E14" s="195"/>
      <c r="F14" s="184" t="s">
        <v>483</v>
      </c>
      <c r="G14" s="188">
        <v>27547</v>
      </c>
      <c r="H14" s="184">
        <v>0.97</v>
      </c>
      <c r="I14" s="195"/>
      <c r="J14" s="195"/>
      <c r="K14" s="195"/>
      <c r="L14" s="195"/>
      <c r="M14" s="195"/>
      <c r="N14" s="195"/>
      <c r="W14" s="184">
        <v>30</v>
      </c>
      <c r="X14" s="184">
        <v>3200</v>
      </c>
      <c r="Y14" s="185">
        <v>44965</v>
      </c>
      <c r="Z14" s="184" t="s">
        <v>522</v>
      </c>
      <c r="AA14" s="184" t="s">
        <v>494</v>
      </c>
      <c r="AB14" s="184">
        <v>11.3</v>
      </c>
      <c r="AC14" s="184" t="s">
        <v>465</v>
      </c>
      <c r="AD14" s="184">
        <v>52</v>
      </c>
    </row>
    <row r="15" spans="1:30" ht="17.25" customHeight="1" thickBot="1" x14ac:dyDescent="0.3">
      <c r="A15" s="184">
        <v>10</v>
      </c>
      <c r="B15" s="187">
        <v>2.8925704225352112E-2</v>
      </c>
      <c r="C15" s="187">
        <v>3.0735915492957747E-2</v>
      </c>
      <c r="D15" s="187">
        <v>5.9700000000000003E-2</v>
      </c>
      <c r="E15" s="195"/>
      <c r="F15" s="184" t="s">
        <v>484</v>
      </c>
      <c r="G15" s="188">
        <v>28459</v>
      </c>
      <c r="H15" s="184">
        <v>1</v>
      </c>
      <c r="I15" s="195"/>
      <c r="J15" s="195"/>
      <c r="K15" s="195"/>
      <c r="L15" s="195"/>
      <c r="M15" s="195"/>
      <c r="N15" s="195"/>
      <c r="W15" s="184">
        <v>35</v>
      </c>
      <c r="X15" s="184">
        <v>3177</v>
      </c>
      <c r="Y15" s="185">
        <v>45001</v>
      </c>
      <c r="Z15" s="184" t="s">
        <v>514</v>
      </c>
      <c r="AA15" s="184" t="s">
        <v>495</v>
      </c>
      <c r="AB15" s="184">
        <v>11.2</v>
      </c>
      <c r="AC15" s="184" t="s">
        <v>465</v>
      </c>
      <c r="AD15" s="184">
        <v>52</v>
      </c>
    </row>
    <row r="16" spans="1:30" ht="17.25" customHeight="1" thickBot="1" x14ac:dyDescent="0.3">
      <c r="A16" s="184">
        <v>11</v>
      </c>
      <c r="B16" s="187">
        <v>2.9904577464788733E-2</v>
      </c>
      <c r="C16" s="187">
        <v>3.2420774647887327E-2</v>
      </c>
      <c r="D16" s="187">
        <v>6.2300000000000001E-2</v>
      </c>
      <c r="E16" s="195"/>
      <c r="F16" s="184" t="s">
        <v>485</v>
      </c>
      <c r="G16" s="188">
        <v>27412</v>
      </c>
      <c r="H16" s="184">
        <v>0.96</v>
      </c>
      <c r="I16" s="195"/>
      <c r="J16" s="195"/>
      <c r="K16" s="195"/>
      <c r="L16" s="195"/>
      <c r="M16" s="195"/>
      <c r="N16" s="195"/>
      <c r="W16" s="184">
        <v>40</v>
      </c>
      <c r="X16" s="184">
        <v>3164</v>
      </c>
      <c r="Y16" s="185">
        <v>45153</v>
      </c>
      <c r="Z16" s="184" t="s">
        <v>513</v>
      </c>
      <c r="AA16" s="184" t="s">
        <v>493</v>
      </c>
      <c r="AB16" s="184">
        <v>11.1</v>
      </c>
      <c r="AC16" s="184" t="s">
        <v>465</v>
      </c>
      <c r="AD16" s="184">
        <v>50</v>
      </c>
    </row>
    <row r="17" spans="1:30" ht="17.25" customHeight="1" thickBot="1" x14ac:dyDescent="0.3">
      <c r="A17" s="184">
        <v>12</v>
      </c>
      <c r="B17" s="187">
        <v>3.2302816901408453E-2</v>
      </c>
      <c r="C17" s="187">
        <v>3.4616197183098593E-2</v>
      </c>
      <c r="D17" s="187">
        <v>6.6900000000000001E-2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3143</v>
      </c>
      <c r="Y17" s="185">
        <v>44992</v>
      </c>
      <c r="Z17" s="184" t="s">
        <v>513</v>
      </c>
      <c r="AA17" s="184" t="s">
        <v>493</v>
      </c>
      <c r="AB17" s="184">
        <v>11.1</v>
      </c>
      <c r="AC17" s="184" t="s">
        <v>465</v>
      </c>
      <c r="AD17" s="184">
        <v>53</v>
      </c>
    </row>
    <row r="18" spans="1:30" ht="17.25" customHeight="1" thickBot="1" x14ac:dyDescent="0.3">
      <c r="A18" s="184">
        <v>13</v>
      </c>
      <c r="B18" s="187">
        <v>3.2204929577464791E-2</v>
      </c>
      <c r="C18" s="187">
        <v>3.4820422535211268E-2</v>
      </c>
      <c r="D18" s="187">
        <v>6.7000000000000004E-2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3123</v>
      </c>
      <c r="Y18" s="185">
        <v>45070</v>
      </c>
      <c r="Z18" s="184" t="s">
        <v>513</v>
      </c>
      <c r="AA18" s="184" t="s">
        <v>494</v>
      </c>
      <c r="AB18" s="184">
        <v>11</v>
      </c>
      <c r="AC18" s="184" t="s">
        <v>464</v>
      </c>
      <c r="AD18" s="184">
        <v>51</v>
      </c>
    </row>
    <row r="19" spans="1:30" ht="17.25" customHeight="1" thickBot="1" x14ac:dyDescent="0.3">
      <c r="A19" s="184">
        <v>14</v>
      </c>
      <c r="B19" s="187">
        <v>3.5141549295774649E-2</v>
      </c>
      <c r="C19" s="187">
        <v>3.5739436619718311E-2</v>
      </c>
      <c r="D19" s="187">
        <v>7.0900000000000005E-2</v>
      </c>
      <c r="E19" s="195"/>
      <c r="F19" s="192" t="s">
        <v>486</v>
      </c>
      <c r="G19" s="180" t="s">
        <v>468</v>
      </c>
      <c r="H19" s="192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3086</v>
      </c>
      <c r="Y19" s="185">
        <v>45008</v>
      </c>
      <c r="Z19" s="184" t="s">
        <v>514</v>
      </c>
      <c r="AA19" s="184" t="s">
        <v>495</v>
      </c>
      <c r="AB19" s="184">
        <v>10.9</v>
      </c>
      <c r="AC19" s="184" t="s">
        <v>465</v>
      </c>
      <c r="AD19" s="184">
        <v>54</v>
      </c>
    </row>
    <row r="20" spans="1:30" ht="17.25" customHeight="1" thickBot="1" x14ac:dyDescent="0.3">
      <c r="A20" s="184">
        <v>15</v>
      </c>
      <c r="B20" s="187">
        <v>3.8371830985915491E-2</v>
      </c>
      <c r="C20" s="187">
        <v>3.9058098591549295E-2</v>
      </c>
      <c r="D20" s="187">
        <v>7.7399999999999997E-2</v>
      </c>
      <c r="E20" s="195"/>
      <c r="F20" s="184" t="s">
        <v>488</v>
      </c>
      <c r="G20" s="188">
        <v>15097</v>
      </c>
      <c r="H20" s="184">
        <v>0.53</v>
      </c>
      <c r="I20" s="195"/>
      <c r="J20" s="192" t="s">
        <v>489</v>
      </c>
      <c r="K20" s="192" t="s">
        <v>490</v>
      </c>
      <c r="L20" s="192" t="s">
        <v>491</v>
      </c>
      <c r="M20" s="192" t="s">
        <v>463</v>
      </c>
      <c r="N20" s="192" t="s">
        <v>472</v>
      </c>
      <c r="W20" s="184">
        <v>100</v>
      </c>
      <c r="X20" s="184">
        <v>3054</v>
      </c>
      <c r="Y20" s="185">
        <v>44993</v>
      </c>
      <c r="Z20" s="184" t="s">
        <v>513</v>
      </c>
      <c r="AA20" s="184" t="s">
        <v>494</v>
      </c>
      <c r="AB20" s="184">
        <v>10.8</v>
      </c>
      <c r="AC20" s="184" t="s">
        <v>465</v>
      </c>
      <c r="AD20" s="184">
        <v>53</v>
      </c>
    </row>
    <row r="21" spans="1:30" ht="17.25" customHeight="1" thickBot="1" x14ac:dyDescent="0.3">
      <c r="A21" s="184">
        <v>16</v>
      </c>
      <c r="B21" s="187">
        <v>3.9595422535211269E-2</v>
      </c>
      <c r="C21" s="187">
        <v>4.1406690140845075E-2</v>
      </c>
      <c r="D21" s="187">
        <v>8.1000000000000003E-2</v>
      </c>
      <c r="E21" s="195"/>
      <c r="F21" s="184" t="s">
        <v>492</v>
      </c>
      <c r="G21" s="188">
        <v>30832</v>
      </c>
      <c r="H21" s="184">
        <v>1.08</v>
      </c>
      <c r="I21" s="195"/>
      <c r="J21" s="189">
        <v>5</v>
      </c>
      <c r="K21" s="189">
        <f>X6</f>
        <v>3359</v>
      </c>
      <c r="L21" s="190"/>
      <c r="M21" s="189"/>
      <c r="N21" s="197">
        <f>K21/$F$2</f>
        <v>0.11827464788732395</v>
      </c>
      <c r="W21" s="184">
        <v>125</v>
      </c>
      <c r="X21" s="184">
        <v>3013</v>
      </c>
      <c r="Y21" s="185">
        <v>44956</v>
      </c>
      <c r="Z21" s="184" t="s">
        <v>514</v>
      </c>
      <c r="AA21" s="184" t="s">
        <v>492</v>
      </c>
      <c r="AB21" s="184">
        <v>10.6</v>
      </c>
      <c r="AC21" s="184" t="s">
        <v>465</v>
      </c>
      <c r="AD21" s="184">
        <v>50</v>
      </c>
    </row>
    <row r="22" spans="1:30" ht="17.25" customHeight="1" thickBot="1" x14ac:dyDescent="0.3">
      <c r="A22" s="184">
        <v>17</v>
      </c>
      <c r="B22" s="187">
        <v>4.0867957746478875E-2</v>
      </c>
      <c r="C22" s="187">
        <v>4.0947183098591543E-2</v>
      </c>
      <c r="D22" s="187">
        <v>8.1799999999999998E-2</v>
      </c>
      <c r="E22" s="195"/>
      <c r="F22" s="184" t="s">
        <v>493</v>
      </c>
      <c r="G22" s="188">
        <v>32590</v>
      </c>
      <c r="H22" s="184">
        <v>1.1499999999999999</v>
      </c>
      <c r="I22" s="195"/>
      <c r="J22" s="189">
        <v>10</v>
      </c>
      <c r="K22" s="189">
        <f>X11</f>
        <v>3304</v>
      </c>
      <c r="L22" s="190"/>
      <c r="M22" s="189"/>
      <c r="N22" s="197">
        <f t="shared" ref="N22:N28" si="0">K22/$F$2</f>
        <v>0.11633802816901409</v>
      </c>
      <c r="W22" s="184">
        <v>150</v>
      </c>
      <c r="X22" s="184">
        <v>2992</v>
      </c>
      <c r="Y22" s="185">
        <v>45005</v>
      </c>
      <c r="Z22" s="184" t="s">
        <v>513</v>
      </c>
      <c r="AA22" s="184" t="s">
        <v>492</v>
      </c>
      <c r="AB22" s="184">
        <v>10.5</v>
      </c>
      <c r="AC22" s="184" t="s">
        <v>465</v>
      </c>
      <c r="AD22" s="184">
        <v>54</v>
      </c>
    </row>
    <row r="23" spans="1:30" ht="17.25" customHeight="1" thickBot="1" x14ac:dyDescent="0.3">
      <c r="A23" s="184">
        <v>18</v>
      </c>
      <c r="B23" s="187">
        <v>2.9610915492957746E-2</v>
      </c>
      <c r="C23" s="187">
        <v>2.5426056338028167E-2</v>
      </c>
      <c r="D23" s="187">
        <v>5.5100000000000003E-2</v>
      </c>
      <c r="E23" s="195"/>
      <c r="F23" s="184" t="s">
        <v>494</v>
      </c>
      <c r="G23" s="188">
        <v>33337</v>
      </c>
      <c r="H23" s="184">
        <v>1.17</v>
      </c>
      <c r="I23" s="195"/>
      <c r="J23" s="189">
        <v>20</v>
      </c>
      <c r="K23" s="189">
        <f>X12</f>
        <v>3251</v>
      </c>
      <c r="L23" s="190"/>
      <c r="M23" s="189"/>
      <c r="N23" s="197">
        <f t="shared" si="0"/>
        <v>0.1144718309859155</v>
      </c>
      <c r="W23" s="184">
        <v>175</v>
      </c>
      <c r="X23" s="184">
        <v>2964</v>
      </c>
      <c r="Y23" s="185">
        <v>44987</v>
      </c>
      <c r="Z23" s="184" t="s">
        <v>515</v>
      </c>
      <c r="AA23" s="184" t="s">
        <v>495</v>
      </c>
      <c r="AB23" s="184">
        <v>10.4</v>
      </c>
      <c r="AC23" s="184" t="s">
        <v>465</v>
      </c>
      <c r="AD23" s="184">
        <v>53</v>
      </c>
    </row>
    <row r="24" spans="1:30" ht="17.25" customHeight="1" thickBot="1" x14ac:dyDescent="0.3">
      <c r="A24" s="184">
        <v>19</v>
      </c>
      <c r="B24" s="187">
        <v>1.771760563380282E-2</v>
      </c>
      <c r="C24" s="187">
        <v>1.8686619718309861E-2</v>
      </c>
      <c r="D24" s="187">
        <v>3.6400000000000002E-2</v>
      </c>
      <c r="E24" s="195"/>
      <c r="F24" s="184" t="s">
        <v>495</v>
      </c>
      <c r="G24" s="188">
        <v>32990</v>
      </c>
      <c r="H24" s="184">
        <v>1.1599999999999999</v>
      </c>
      <c r="I24" s="195"/>
      <c r="J24" s="189">
        <v>30</v>
      </c>
      <c r="K24" s="189">
        <f>X14</f>
        <v>3200</v>
      </c>
      <c r="L24" s="190"/>
      <c r="M24" s="189"/>
      <c r="N24" s="197">
        <f t="shared" si="0"/>
        <v>0.11267605633802817</v>
      </c>
      <c r="W24" s="184">
        <v>200</v>
      </c>
      <c r="X24" s="184">
        <v>2943</v>
      </c>
      <c r="Y24" s="185">
        <v>44971</v>
      </c>
      <c r="Z24" s="184" t="s">
        <v>522</v>
      </c>
      <c r="AA24" s="184" t="s">
        <v>493</v>
      </c>
      <c r="AB24" s="184">
        <v>10.4</v>
      </c>
      <c r="AC24" s="184" t="s">
        <v>465</v>
      </c>
      <c r="AD24" s="184">
        <v>50</v>
      </c>
    </row>
    <row r="25" spans="1:30" ht="17.25" customHeight="1" thickBot="1" x14ac:dyDescent="0.3">
      <c r="A25" s="184">
        <v>20</v>
      </c>
      <c r="B25" s="187">
        <v>1.2823239436619718E-2</v>
      </c>
      <c r="C25" s="187">
        <v>1.3172535211267607E-2</v>
      </c>
      <c r="D25" s="187">
        <v>2.5999999999999999E-2</v>
      </c>
      <c r="E25" s="195"/>
      <c r="F25" s="184" t="s">
        <v>496</v>
      </c>
      <c r="G25" s="188">
        <v>32835</v>
      </c>
      <c r="H25" s="184">
        <v>1.1499999999999999</v>
      </c>
      <c r="I25" s="195"/>
      <c r="J25" s="189">
        <v>50</v>
      </c>
      <c r="K25" s="189">
        <f>X18</f>
        <v>3123</v>
      </c>
      <c r="L25" s="190"/>
      <c r="M25" s="189"/>
      <c r="N25" s="197">
        <f t="shared" si="0"/>
        <v>0.10996478873239436</v>
      </c>
    </row>
    <row r="26" spans="1:30" ht="17.25" customHeight="1" thickBot="1" x14ac:dyDescent="0.3">
      <c r="A26" s="184">
        <v>21</v>
      </c>
      <c r="B26" s="187">
        <v>9.2503521126760559E-3</v>
      </c>
      <c r="C26" s="187">
        <v>9.5985915492957756E-3</v>
      </c>
      <c r="D26" s="187">
        <v>1.8800000000000001E-2</v>
      </c>
      <c r="E26" s="195"/>
      <c r="F26" s="184" t="s">
        <v>497</v>
      </c>
      <c r="G26" s="188">
        <v>21001</v>
      </c>
      <c r="H26" s="184">
        <v>0.74</v>
      </c>
      <c r="I26" s="195"/>
      <c r="J26" s="189">
        <v>100</v>
      </c>
      <c r="K26" s="189">
        <f>X20</f>
        <v>3054</v>
      </c>
      <c r="L26" s="190"/>
      <c r="M26" s="189"/>
      <c r="N26" s="197">
        <f t="shared" si="0"/>
        <v>0.10753521126760564</v>
      </c>
    </row>
    <row r="27" spans="1:30" ht="17.25" customHeight="1" thickBot="1" x14ac:dyDescent="0.3">
      <c r="A27" s="184">
        <v>22</v>
      </c>
      <c r="B27" s="187">
        <v>7.1947183098591541E-3</v>
      </c>
      <c r="C27" s="187">
        <v>6.7394366197183102E-3</v>
      </c>
      <c r="D27" s="187">
        <v>1.3899999999999999E-2</v>
      </c>
      <c r="E27" s="195"/>
      <c r="F27" s="195"/>
      <c r="G27" s="195"/>
      <c r="H27" s="195"/>
      <c r="I27" s="195"/>
      <c r="J27" s="189">
        <v>150</v>
      </c>
      <c r="K27" s="189">
        <f>X22</f>
        <v>2992</v>
      </c>
      <c r="L27" s="190"/>
      <c r="M27" s="189"/>
      <c r="N27" s="197">
        <f t="shared" si="0"/>
        <v>0.10535211267605633</v>
      </c>
    </row>
    <row r="28" spans="1:30" ht="17.25" customHeight="1" thickBot="1" x14ac:dyDescent="0.3">
      <c r="A28" s="184">
        <v>23</v>
      </c>
      <c r="B28" s="187">
        <v>4.3559859154929572E-3</v>
      </c>
      <c r="C28" s="187">
        <v>3.9313380281690144E-3</v>
      </c>
      <c r="D28" s="187">
        <v>8.3000000000000001E-3</v>
      </c>
      <c r="E28" s="195"/>
      <c r="F28" s="195"/>
      <c r="G28" s="195"/>
      <c r="H28" s="195"/>
      <c r="I28" s="195"/>
      <c r="J28" s="189">
        <v>200</v>
      </c>
      <c r="K28" s="189">
        <f>X24</f>
        <v>2943</v>
      </c>
      <c r="L28" s="190"/>
      <c r="M28" s="189"/>
      <c r="N28" s="197">
        <f t="shared" si="0"/>
        <v>0.10362676056338029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1AE00-0FFA-4253-B35F-8C485155EC99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375" style="179" customWidth="1"/>
    <col min="20" max="20" width="11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754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29200</v>
      </c>
      <c r="H2" s="183" t="s">
        <v>462</v>
      </c>
      <c r="W2" s="184">
        <v>1</v>
      </c>
      <c r="X2" s="184">
        <v>2795</v>
      </c>
      <c r="Y2" s="185">
        <v>45282</v>
      </c>
      <c r="Z2" s="184" t="s">
        <v>516</v>
      </c>
      <c r="AA2" s="184" t="s">
        <v>496</v>
      </c>
      <c r="AB2" s="184">
        <v>9.6</v>
      </c>
      <c r="AC2" s="184" t="s">
        <v>464</v>
      </c>
      <c r="AD2" s="184">
        <v>50</v>
      </c>
    </row>
    <row r="3" spans="1:30" ht="17.25" customHeight="1" thickBot="1" x14ac:dyDescent="0.3">
      <c r="W3" s="184">
        <v>2</v>
      </c>
      <c r="X3" s="184">
        <v>2777</v>
      </c>
      <c r="Y3" s="185">
        <v>45282</v>
      </c>
      <c r="Z3" s="184" t="s">
        <v>517</v>
      </c>
      <c r="AA3" s="184" t="s">
        <v>496</v>
      </c>
      <c r="AB3" s="184">
        <v>9.5</v>
      </c>
      <c r="AC3" s="184" t="s">
        <v>464</v>
      </c>
      <c r="AD3" s="184">
        <v>52</v>
      </c>
    </row>
    <row r="4" spans="1:30" ht="17.25" customHeight="1" thickBot="1" x14ac:dyDescent="0.3">
      <c r="A4" s="186" t="s">
        <v>463</v>
      </c>
      <c r="B4" s="186" t="s">
        <v>665</v>
      </c>
      <c r="C4" s="186" t="s">
        <v>755</v>
      </c>
      <c r="D4" s="200" t="s">
        <v>466</v>
      </c>
      <c r="E4" s="341"/>
      <c r="F4" s="180" t="s">
        <v>467</v>
      </c>
      <c r="G4" s="180" t="s">
        <v>468</v>
      </c>
      <c r="H4" s="180" t="s">
        <v>469</v>
      </c>
      <c r="I4" s="341"/>
      <c r="J4" s="309" t="s">
        <v>470</v>
      </c>
      <c r="K4" s="310"/>
      <c r="L4" s="310"/>
      <c r="M4" s="310"/>
      <c r="N4" s="311"/>
      <c r="W4" s="184">
        <v>3</v>
      </c>
      <c r="X4" s="184">
        <v>2701</v>
      </c>
      <c r="Y4" s="185">
        <v>45282</v>
      </c>
      <c r="Z4" s="184" t="s">
        <v>514</v>
      </c>
      <c r="AA4" s="184" t="s">
        <v>496</v>
      </c>
      <c r="AB4" s="184">
        <v>9.3000000000000007</v>
      </c>
      <c r="AC4" s="184" t="s">
        <v>464</v>
      </c>
      <c r="AD4" s="184">
        <v>53</v>
      </c>
    </row>
    <row r="5" spans="1:30" ht="17.25" customHeight="1" thickBot="1" x14ac:dyDescent="0.3">
      <c r="A5" s="184">
        <v>0</v>
      </c>
      <c r="B5" s="187">
        <v>3.3678082191780823E-3</v>
      </c>
      <c r="C5" s="187">
        <v>2.9873287671232877E-3</v>
      </c>
      <c r="D5" s="187">
        <v>6.3E-3</v>
      </c>
      <c r="E5" s="195"/>
      <c r="F5" s="184" t="s">
        <v>471</v>
      </c>
      <c r="G5" s="188">
        <v>27841</v>
      </c>
      <c r="H5" s="184">
        <v>0.95</v>
      </c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2666</v>
      </c>
      <c r="Y5" s="185">
        <v>45261</v>
      </c>
      <c r="Z5" s="184" t="s">
        <v>513</v>
      </c>
      <c r="AA5" s="184" t="s">
        <v>496</v>
      </c>
      <c r="AB5" s="184">
        <v>9.1</v>
      </c>
      <c r="AC5" s="184" t="s">
        <v>464</v>
      </c>
      <c r="AD5" s="184">
        <v>53</v>
      </c>
    </row>
    <row r="6" spans="1:30" ht="17.25" customHeight="1" thickBot="1" x14ac:dyDescent="0.3">
      <c r="A6" s="184">
        <v>1</v>
      </c>
      <c r="B6" s="187">
        <v>2.0410958904109591E-3</v>
      </c>
      <c r="C6" s="187">
        <v>1.8609589041095891E-3</v>
      </c>
      <c r="D6" s="187">
        <v>3.8999999999999998E-3</v>
      </c>
      <c r="E6" s="195"/>
      <c r="F6" s="184" t="s">
        <v>473</v>
      </c>
      <c r="G6" s="188">
        <v>29906</v>
      </c>
      <c r="H6" s="184">
        <v>1.02</v>
      </c>
      <c r="I6" s="195"/>
      <c r="J6" s="193" t="s">
        <v>474</v>
      </c>
      <c r="K6" s="194">
        <f>LARGE((K8,K9),1)</f>
        <v>0.55082900686652148</v>
      </c>
      <c r="L6" s="195"/>
      <c r="M6" s="195"/>
      <c r="N6" s="194" t="s">
        <v>465</v>
      </c>
      <c r="W6" s="184">
        <v>5</v>
      </c>
      <c r="X6" s="184">
        <v>2660</v>
      </c>
      <c r="Y6" s="185">
        <v>45282</v>
      </c>
      <c r="Z6" s="184" t="s">
        <v>518</v>
      </c>
      <c r="AA6" s="184" t="s">
        <v>496</v>
      </c>
      <c r="AB6" s="184">
        <v>9.1</v>
      </c>
      <c r="AC6" s="184" t="s">
        <v>464</v>
      </c>
      <c r="AD6" s="184">
        <v>50</v>
      </c>
    </row>
    <row r="7" spans="1:30" ht="17.25" customHeight="1" thickBot="1" x14ac:dyDescent="0.3">
      <c r="A7" s="184">
        <v>2</v>
      </c>
      <c r="B7" s="187">
        <v>1.5308219178082193E-3</v>
      </c>
      <c r="C7" s="187">
        <v>1.4202054794520548E-3</v>
      </c>
      <c r="D7" s="187">
        <v>2.8999999999999998E-3</v>
      </c>
      <c r="E7" s="195"/>
      <c r="F7" s="184" t="s">
        <v>475</v>
      </c>
      <c r="G7" s="188">
        <v>30227</v>
      </c>
      <c r="H7" s="184">
        <v>1.03</v>
      </c>
      <c r="I7" s="195"/>
      <c r="J7" s="189" t="s">
        <v>476</v>
      </c>
      <c r="K7" s="194">
        <f>LARGE((K10,K11),1)</f>
        <v>0.52779779058597509</v>
      </c>
      <c r="L7" s="195"/>
      <c r="M7" s="195"/>
      <c r="N7" s="194" t="s">
        <v>464</v>
      </c>
      <c r="W7" s="184">
        <v>6</v>
      </c>
      <c r="X7" s="184">
        <v>2642</v>
      </c>
      <c r="Y7" s="185">
        <v>45282</v>
      </c>
      <c r="Z7" s="184" t="s">
        <v>515</v>
      </c>
      <c r="AA7" s="184" t="s">
        <v>496</v>
      </c>
      <c r="AB7" s="184">
        <v>9</v>
      </c>
      <c r="AC7" s="184" t="s">
        <v>464</v>
      </c>
      <c r="AD7" s="184">
        <v>52</v>
      </c>
    </row>
    <row r="8" spans="1:30" ht="17.25" customHeight="1" thickBot="1" x14ac:dyDescent="0.3">
      <c r="A8" s="184">
        <v>3</v>
      </c>
      <c r="B8" s="187">
        <v>1.1736301369863012E-3</v>
      </c>
      <c r="C8" s="187">
        <v>1.4691780821917807E-3</v>
      </c>
      <c r="D8" s="187">
        <v>2.5999999999999999E-3</v>
      </c>
      <c r="E8" s="195"/>
      <c r="F8" s="184" t="s">
        <v>477</v>
      </c>
      <c r="G8" s="188">
        <v>29719</v>
      </c>
      <c r="H8" s="184">
        <v>1.02</v>
      </c>
      <c r="I8" s="195"/>
      <c r="J8" s="195"/>
      <c r="K8" s="342">
        <f>LARGE(B11:C11,1)/(B11+C11)</f>
        <v>0.55082900686652148</v>
      </c>
      <c r="L8" s="195"/>
      <c r="M8" s="195"/>
      <c r="N8" s="195"/>
      <c r="W8" s="184">
        <v>7</v>
      </c>
      <c r="X8" s="184">
        <v>2638</v>
      </c>
      <c r="Y8" s="185">
        <v>45283</v>
      </c>
      <c r="Z8" s="184" t="s">
        <v>518</v>
      </c>
      <c r="AA8" s="184" t="s">
        <v>497</v>
      </c>
      <c r="AB8" s="184">
        <v>9</v>
      </c>
      <c r="AC8" s="184" t="s">
        <v>464</v>
      </c>
      <c r="AD8" s="184">
        <v>52</v>
      </c>
    </row>
    <row r="9" spans="1:30" ht="17.25" customHeight="1" thickBot="1" x14ac:dyDescent="0.3">
      <c r="A9" s="184">
        <v>4</v>
      </c>
      <c r="B9" s="187">
        <v>1.7859589041095891E-3</v>
      </c>
      <c r="C9" s="187">
        <v>2.5955479452054796E-3</v>
      </c>
      <c r="D9" s="187">
        <v>4.4000000000000003E-3</v>
      </c>
      <c r="E9" s="195"/>
      <c r="F9" s="184" t="s">
        <v>478</v>
      </c>
      <c r="G9" s="188">
        <v>29863</v>
      </c>
      <c r="H9" s="184">
        <v>1.02</v>
      </c>
      <c r="I9" s="195"/>
      <c r="J9" s="195"/>
      <c r="K9" s="342">
        <f>LARGE(B12:C12,1)/(B12+C12)</f>
        <v>0.50684575680386112</v>
      </c>
      <c r="L9" s="195"/>
      <c r="M9" s="195"/>
      <c r="N9" s="195"/>
      <c r="W9" s="184">
        <v>8</v>
      </c>
      <c r="X9" s="184">
        <v>2636</v>
      </c>
      <c r="Y9" s="185">
        <v>45252</v>
      </c>
      <c r="Z9" s="184" t="s">
        <v>514</v>
      </c>
      <c r="AA9" s="184" t="s">
        <v>494</v>
      </c>
      <c r="AB9" s="184">
        <v>9</v>
      </c>
      <c r="AC9" s="184" t="s">
        <v>464</v>
      </c>
      <c r="AD9" s="184">
        <v>53</v>
      </c>
    </row>
    <row r="10" spans="1:30" ht="17.25" customHeight="1" thickBot="1" x14ac:dyDescent="0.3">
      <c r="A10" s="184">
        <v>5</v>
      </c>
      <c r="B10" s="187">
        <v>4.5924657534246573E-3</v>
      </c>
      <c r="C10" s="187">
        <v>7.6886986301369859E-3</v>
      </c>
      <c r="D10" s="187">
        <v>1.2200000000000001E-2</v>
      </c>
      <c r="E10" s="195"/>
      <c r="F10" s="184" t="s">
        <v>479</v>
      </c>
      <c r="G10" s="188">
        <v>28474</v>
      </c>
      <c r="H10" s="184">
        <v>0.97</v>
      </c>
      <c r="I10" s="195"/>
      <c r="J10" s="195"/>
      <c r="K10" s="342">
        <f>LARGE(B20:C20,1)/(B20+C20)</f>
        <v>0.51955762679119211</v>
      </c>
      <c r="L10" s="195"/>
      <c r="M10" s="195"/>
      <c r="N10" s="195"/>
      <c r="W10" s="184">
        <v>9</v>
      </c>
      <c r="X10" s="184">
        <v>2629</v>
      </c>
      <c r="Y10" s="185">
        <v>45283</v>
      </c>
      <c r="Z10" s="184" t="s">
        <v>520</v>
      </c>
      <c r="AA10" s="184" t="s">
        <v>497</v>
      </c>
      <c r="AB10" s="184">
        <v>9</v>
      </c>
      <c r="AC10" s="184" t="s">
        <v>465</v>
      </c>
      <c r="AD10" s="184">
        <v>50</v>
      </c>
    </row>
    <row r="11" spans="1:30" ht="17.25" customHeight="1" thickBot="1" x14ac:dyDescent="0.3">
      <c r="A11" s="184">
        <v>6</v>
      </c>
      <c r="B11" s="187">
        <v>1.102191780821918E-2</v>
      </c>
      <c r="C11" s="187">
        <v>1.3516438356164383E-2</v>
      </c>
      <c r="D11" s="187">
        <v>2.4500000000000001E-2</v>
      </c>
      <c r="E11" s="195"/>
      <c r="F11" s="184" t="s">
        <v>480</v>
      </c>
      <c r="G11" s="188">
        <v>27799</v>
      </c>
      <c r="H11" s="184">
        <v>0.95</v>
      </c>
      <c r="I11" s="195"/>
      <c r="J11" s="195"/>
      <c r="K11" s="342">
        <f>LARGE(B21:C21,1)/(B21+C21)</f>
        <v>0.52779779058597509</v>
      </c>
      <c r="L11" s="195"/>
      <c r="M11" s="195"/>
      <c r="N11" s="195"/>
      <c r="W11" s="184">
        <v>10</v>
      </c>
      <c r="X11" s="184">
        <v>2627</v>
      </c>
      <c r="Y11" s="185">
        <v>45252</v>
      </c>
      <c r="Z11" s="184" t="s">
        <v>513</v>
      </c>
      <c r="AA11" s="184" t="s">
        <v>494</v>
      </c>
      <c r="AB11" s="184">
        <v>9</v>
      </c>
      <c r="AC11" s="184" t="s">
        <v>464</v>
      </c>
      <c r="AD11" s="184">
        <v>53</v>
      </c>
    </row>
    <row r="12" spans="1:30" ht="17.25" customHeight="1" thickBot="1" x14ac:dyDescent="0.3">
      <c r="A12" s="184">
        <v>7</v>
      </c>
      <c r="B12" s="187">
        <v>2.0155821917808219E-2</v>
      </c>
      <c r="C12" s="187">
        <v>2.0715410958904109E-2</v>
      </c>
      <c r="D12" s="187">
        <v>4.0899999999999999E-2</v>
      </c>
      <c r="E12" s="195"/>
      <c r="F12" s="184" t="s">
        <v>481</v>
      </c>
      <c r="G12" s="188">
        <v>28896</v>
      </c>
      <c r="H12" s="184">
        <v>0.99</v>
      </c>
      <c r="I12" s="195"/>
      <c r="J12" s="195"/>
      <c r="K12" s="195"/>
      <c r="L12" s="195"/>
      <c r="M12" s="195"/>
      <c r="N12" s="195"/>
      <c r="W12" s="184">
        <v>20</v>
      </c>
      <c r="X12" s="184">
        <v>2575</v>
      </c>
      <c r="Y12" s="185">
        <v>45282</v>
      </c>
      <c r="Z12" s="184" t="s">
        <v>513</v>
      </c>
      <c r="AA12" s="184" t="s">
        <v>496</v>
      </c>
      <c r="AB12" s="184">
        <v>8.8000000000000007</v>
      </c>
      <c r="AC12" s="184" t="s">
        <v>464</v>
      </c>
      <c r="AD12" s="184">
        <v>54</v>
      </c>
    </row>
    <row r="13" spans="1:30" ht="17.25" customHeight="1" thickBot="1" x14ac:dyDescent="0.3">
      <c r="A13" s="184">
        <v>8</v>
      </c>
      <c r="B13" s="187">
        <v>2.4289041095890411E-2</v>
      </c>
      <c r="C13" s="187">
        <v>2.404554794520548E-2</v>
      </c>
      <c r="D13" s="187">
        <v>4.8300000000000003E-2</v>
      </c>
      <c r="E13" s="195"/>
      <c r="F13" s="184" t="s">
        <v>482</v>
      </c>
      <c r="G13" s="188">
        <v>29500</v>
      </c>
      <c r="H13" s="184">
        <v>1.01</v>
      </c>
      <c r="I13" s="195"/>
      <c r="J13" s="195"/>
      <c r="K13" s="195"/>
      <c r="L13" s="195"/>
      <c r="M13" s="195"/>
      <c r="N13" s="195"/>
      <c r="W13" s="184">
        <v>25</v>
      </c>
      <c r="X13" s="184">
        <v>2548</v>
      </c>
      <c r="Y13" s="185">
        <v>45240</v>
      </c>
      <c r="Z13" s="184" t="s">
        <v>515</v>
      </c>
      <c r="AA13" s="184" t="s">
        <v>496</v>
      </c>
      <c r="AB13" s="184">
        <v>8.6999999999999993</v>
      </c>
      <c r="AC13" s="184" t="s">
        <v>464</v>
      </c>
      <c r="AD13" s="184">
        <v>52</v>
      </c>
    </row>
    <row r="14" spans="1:30" ht="17.25" customHeight="1" thickBot="1" x14ac:dyDescent="0.3">
      <c r="A14" s="184">
        <v>9</v>
      </c>
      <c r="B14" s="187">
        <v>3.0208219178082193E-2</v>
      </c>
      <c r="C14" s="187">
        <v>3.0216095890410959E-2</v>
      </c>
      <c r="D14" s="187">
        <v>6.0400000000000002E-2</v>
      </c>
      <c r="E14" s="195"/>
      <c r="F14" s="184" t="s">
        <v>483</v>
      </c>
      <c r="G14" s="188">
        <v>29719</v>
      </c>
      <c r="H14" s="184">
        <v>1.02</v>
      </c>
      <c r="I14" s="195"/>
      <c r="J14" s="195"/>
      <c r="K14" s="195"/>
      <c r="L14" s="195"/>
      <c r="M14" s="195"/>
      <c r="N14" s="195"/>
      <c r="W14" s="184">
        <v>30</v>
      </c>
      <c r="X14" s="184">
        <v>2533</v>
      </c>
      <c r="Y14" s="185">
        <v>45278</v>
      </c>
      <c r="Z14" s="184" t="s">
        <v>514</v>
      </c>
      <c r="AA14" s="184" t="s">
        <v>492</v>
      </c>
      <c r="AB14" s="184">
        <v>8.6999999999999993</v>
      </c>
      <c r="AC14" s="184" t="s">
        <v>464</v>
      </c>
      <c r="AD14" s="184">
        <v>52</v>
      </c>
    </row>
    <row r="15" spans="1:30" ht="17.25" customHeight="1" thickBot="1" x14ac:dyDescent="0.3">
      <c r="A15" s="184">
        <v>10</v>
      </c>
      <c r="B15" s="187">
        <v>3.2810616438356165E-2</v>
      </c>
      <c r="C15" s="187">
        <v>3.3399315068493148E-2</v>
      </c>
      <c r="D15" s="187">
        <v>6.6199999999999995E-2</v>
      </c>
      <c r="E15" s="195"/>
      <c r="F15" s="184" t="s">
        <v>484</v>
      </c>
      <c r="G15" s="188">
        <v>29376</v>
      </c>
      <c r="H15" s="184">
        <v>1</v>
      </c>
      <c r="I15" s="195"/>
      <c r="J15" s="195"/>
      <c r="K15" s="195"/>
      <c r="L15" s="195"/>
      <c r="M15" s="195"/>
      <c r="N15" s="195"/>
      <c r="W15" s="184">
        <v>35</v>
      </c>
      <c r="X15" s="184">
        <v>2518</v>
      </c>
      <c r="Y15" s="185">
        <v>45240</v>
      </c>
      <c r="Z15" s="184" t="s">
        <v>513</v>
      </c>
      <c r="AA15" s="184" t="s">
        <v>496</v>
      </c>
      <c r="AB15" s="184">
        <v>8.6</v>
      </c>
      <c r="AC15" s="184" t="s">
        <v>464</v>
      </c>
      <c r="AD15" s="184">
        <v>51</v>
      </c>
    </row>
    <row r="16" spans="1:30" ht="17.25" customHeight="1" thickBot="1" x14ac:dyDescent="0.3">
      <c r="A16" s="184">
        <v>11</v>
      </c>
      <c r="B16" s="187">
        <v>3.4851712328767125E-2</v>
      </c>
      <c r="C16" s="187">
        <v>3.4329794520547942E-2</v>
      </c>
      <c r="D16" s="187">
        <v>6.9199999999999998E-2</v>
      </c>
      <c r="E16" s="195"/>
      <c r="F16" s="184" t="s">
        <v>485</v>
      </c>
      <c r="G16" s="188">
        <v>29698</v>
      </c>
      <c r="H16" s="184">
        <v>1.02</v>
      </c>
      <c r="I16" s="195"/>
      <c r="J16" s="195"/>
      <c r="K16" s="195"/>
      <c r="L16" s="195"/>
      <c r="M16" s="195"/>
      <c r="N16" s="195"/>
      <c r="W16" s="184">
        <v>40</v>
      </c>
      <c r="X16" s="184">
        <v>2510</v>
      </c>
      <c r="Y16" s="185">
        <v>45065</v>
      </c>
      <c r="Z16" s="184" t="s">
        <v>514</v>
      </c>
      <c r="AA16" s="184" t="s">
        <v>496</v>
      </c>
      <c r="AB16" s="184">
        <v>8.6</v>
      </c>
      <c r="AC16" s="184" t="s">
        <v>464</v>
      </c>
      <c r="AD16" s="184">
        <v>53</v>
      </c>
    </row>
    <row r="17" spans="1:30" ht="17.25" customHeight="1" thickBot="1" x14ac:dyDescent="0.3">
      <c r="A17" s="184">
        <v>12</v>
      </c>
      <c r="B17" s="187">
        <v>3.6535616438356164E-2</v>
      </c>
      <c r="C17" s="187">
        <v>3.5309246575342464E-2</v>
      </c>
      <c r="D17" s="187">
        <v>7.1800000000000003E-2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2504</v>
      </c>
      <c r="Y17" s="185">
        <v>45019</v>
      </c>
      <c r="Z17" s="184" t="s">
        <v>514</v>
      </c>
      <c r="AA17" s="184" t="s">
        <v>492</v>
      </c>
      <c r="AB17" s="184">
        <v>8.6</v>
      </c>
      <c r="AC17" s="184" t="s">
        <v>464</v>
      </c>
      <c r="AD17" s="184">
        <v>53</v>
      </c>
    </row>
    <row r="18" spans="1:30" ht="17.25" customHeight="1" thickBot="1" x14ac:dyDescent="0.3">
      <c r="A18" s="184">
        <v>13</v>
      </c>
      <c r="B18" s="187">
        <v>3.7096917808219179E-2</v>
      </c>
      <c r="C18" s="187">
        <v>3.4525684931506845E-2</v>
      </c>
      <c r="D18" s="187">
        <v>7.1599999999999997E-2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2499</v>
      </c>
      <c r="Y18" s="185">
        <v>45265</v>
      </c>
      <c r="Z18" s="184" t="s">
        <v>514</v>
      </c>
      <c r="AA18" s="184" t="s">
        <v>493</v>
      </c>
      <c r="AB18" s="184">
        <v>8.6</v>
      </c>
      <c r="AC18" s="184" t="s">
        <v>464</v>
      </c>
      <c r="AD18" s="184">
        <v>52</v>
      </c>
    </row>
    <row r="19" spans="1:30" ht="17.25" customHeight="1" thickBot="1" x14ac:dyDescent="0.3">
      <c r="A19" s="184">
        <v>14</v>
      </c>
      <c r="B19" s="187">
        <v>3.7913356164383565E-2</v>
      </c>
      <c r="C19" s="187">
        <v>3.5554109589041101E-2</v>
      </c>
      <c r="D19" s="187">
        <v>7.3499999999999996E-2</v>
      </c>
      <c r="E19" s="195"/>
      <c r="F19" s="180" t="s">
        <v>486</v>
      </c>
      <c r="G19" s="180" t="s">
        <v>468</v>
      </c>
      <c r="H19" s="180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2466</v>
      </c>
      <c r="Y19" s="185">
        <v>45024</v>
      </c>
      <c r="Z19" s="184" t="s">
        <v>520</v>
      </c>
      <c r="AA19" s="184" t="s">
        <v>497</v>
      </c>
      <c r="AB19" s="184">
        <v>8.4</v>
      </c>
      <c r="AC19" s="184" t="s">
        <v>465</v>
      </c>
      <c r="AD19" s="184">
        <v>52</v>
      </c>
    </row>
    <row r="20" spans="1:30" ht="17.25" customHeight="1" thickBot="1" x14ac:dyDescent="0.3">
      <c r="A20" s="184">
        <v>15</v>
      </c>
      <c r="B20" s="187">
        <v>3.7760273972602738E-2</v>
      </c>
      <c r="C20" s="187">
        <v>3.4917465753424658E-2</v>
      </c>
      <c r="D20" s="187">
        <v>7.2700000000000001E-2</v>
      </c>
      <c r="E20" s="195"/>
      <c r="F20" s="184" t="s">
        <v>488</v>
      </c>
      <c r="G20" s="188">
        <v>24282</v>
      </c>
      <c r="H20" s="184">
        <v>0.83</v>
      </c>
      <c r="I20" s="195"/>
      <c r="J20" s="180" t="s">
        <v>489</v>
      </c>
      <c r="K20" s="180" t="s">
        <v>490</v>
      </c>
      <c r="L20" s="180" t="s">
        <v>491</v>
      </c>
      <c r="M20" s="180" t="s">
        <v>463</v>
      </c>
      <c r="N20" s="180" t="s">
        <v>472</v>
      </c>
      <c r="W20" s="184">
        <v>100</v>
      </c>
      <c r="X20" s="184">
        <v>2448</v>
      </c>
      <c r="Y20" s="185">
        <v>45019</v>
      </c>
      <c r="Z20" s="184" t="s">
        <v>513</v>
      </c>
      <c r="AA20" s="184" t="s">
        <v>492</v>
      </c>
      <c r="AB20" s="184">
        <v>8.4</v>
      </c>
      <c r="AC20" s="184" t="s">
        <v>464</v>
      </c>
      <c r="AD20" s="184">
        <v>52</v>
      </c>
    </row>
    <row r="21" spans="1:30" ht="17.25" customHeight="1" thickBot="1" x14ac:dyDescent="0.3">
      <c r="A21" s="184">
        <v>16</v>
      </c>
      <c r="B21" s="187">
        <v>3.9138013698630139E-2</v>
      </c>
      <c r="C21" s="187">
        <v>3.5015410958904106E-2</v>
      </c>
      <c r="D21" s="187">
        <v>7.4099999999999999E-2</v>
      </c>
      <c r="E21" s="195"/>
      <c r="F21" s="184" t="s">
        <v>492</v>
      </c>
      <c r="G21" s="188">
        <v>29519</v>
      </c>
      <c r="H21" s="184">
        <v>1.01</v>
      </c>
      <c r="I21" s="195"/>
      <c r="J21" s="189">
        <v>5</v>
      </c>
      <c r="K21" s="189">
        <f>X6</f>
        <v>2660</v>
      </c>
      <c r="L21" s="190"/>
      <c r="M21" s="189"/>
      <c r="N21" s="197">
        <f>K21/$F$2</f>
        <v>9.1095890410958905E-2</v>
      </c>
      <c r="W21" s="184">
        <v>125</v>
      </c>
      <c r="X21" s="184">
        <v>2427</v>
      </c>
      <c r="Y21" s="185">
        <v>45078</v>
      </c>
      <c r="Z21" s="184" t="s">
        <v>514</v>
      </c>
      <c r="AA21" s="184" t="s">
        <v>495</v>
      </c>
      <c r="AB21" s="184">
        <v>8.3000000000000007</v>
      </c>
      <c r="AC21" s="184" t="s">
        <v>464</v>
      </c>
      <c r="AD21" s="184">
        <v>52</v>
      </c>
    </row>
    <row r="22" spans="1:30" ht="17.25" customHeight="1" thickBot="1" x14ac:dyDescent="0.3">
      <c r="A22" s="184">
        <v>17</v>
      </c>
      <c r="B22" s="187">
        <v>3.8423630136986305E-2</v>
      </c>
      <c r="C22" s="187">
        <v>3.4672602739726027E-2</v>
      </c>
      <c r="D22" s="187">
        <v>7.3099999999999998E-2</v>
      </c>
      <c r="E22" s="195"/>
      <c r="F22" s="184" t="s">
        <v>493</v>
      </c>
      <c r="G22" s="188">
        <v>30034</v>
      </c>
      <c r="H22" s="184">
        <v>1.03</v>
      </c>
      <c r="I22" s="195"/>
      <c r="J22" s="189">
        <v>10</v>
      </c>
      <c r="K22" s="189">
        <f>X11</f>
        <v>2627</v>
      </c>
      <c r="L22" s="190"/>
      <c r="M22" s="189"/>
      <c r="N22" s="197">
        <f t="shared" ref="N22:N28" si="0">K22/$F$2</f>
        <v>8.9965753424657541E-2</v>
      </c>
      <c r="W22" s="184">
        <v>150</v>
      </c>
      <c r="X22" s="184">
        <v>2413</v>
      </c>
      <c r="Y22" s="185">
        <v>45057</v>
      </c>
      <c r="Z22" s="184" t="s">
        <v>513</v>
      </c>
      <c r="AA22" s="184" t="s">
        <v>495</v>
      </c>
      <c r="AB22" s="184">
        <v>8.3000000000000007</v>
      </c>
      <c r="AC22" s="184" t="s">
        <v>464</v>
      </c>
      <c r="AD22" s="184">
        <v>54</v>
      </c>
    </row>
    <row r="23" spans="1:30" ht="17.25" customHeight="1" thickBot="1" x14ac:dyDescent="0.3">
      <c r="A23" s="184">
        <v>18</v>
      </c>
      <c r="B23" s="187">
        <v>3.464760273972603E-2</v>
      </c>
      <c r="C23" s="187">
        <v>3.1097602739726029E-2</v>
      </c>
      <c r="D23" s="187">
        <v>6.5699999999999995E-2</v>
      </c>
      <c r="E23" s="195"/>
      <c r="F23" s="184" t="s">
        <v>494</v>
      </c>
      <c r="G23" s="188">
        <v>29671</v>
      </c>
      <c r="H23" s="184">
        <v>1.02</v>
      </c>
      <c r="I23" s="195"/>
      <c r="J23" s="189">
        <v>20</v>
      </c>
      <c r="K23" s="189">
        <f>X12</f>
        <v>2575</v>
      </c>
      <c r="L23" s="190"/>
      <c r="M23" s="189"/>
      <c r="N23" s="197">
        <f t="shared" si="0"/>
        <v>8.8184931506849321E-2</v>
      </c>
      <c r="W23" s="184">
        <v>175</v>
      </c>
      <c r="X23" s="184">
        <v>2405</v>
      </c>
      <c r="Y23" s="185">
        <v>45044</v>
      </c>
      <c r="Z23" s="184" t="s">
        <v>517</v>
      </c>
      <c r="AA23" s="184" t="s">
        <v>496</v>
      </c>
      <c r="AB23" s="184">
        <v>8.1999999999999993</v>
      </c>
      <c r="AC23" s="184" t="s">
        <v>464</v>
      </c>
      <c r="AD23" s="184">
        <v>52</v>
      </c>
    </row>
    <row r="24" spans="1:30" ht="17.25" customHeight="1" thickBot="1" x14ac:dyDescent="0.3">
      <c r="A24" s="184">
        <v>19</v>
      </c>
      <c r="B24" s="187">
        <v>2.8473287671232878E-2</v>
      </c>
      <c r="C24" s="187">
        <v>2.5857534246575341E-2</v>
      </c>
      <c r="D24" s="187">
        <v>5.4399999999999997E-2</v>
      </c>
      <c r="E24" s="195"/>
      <c r="F24" s="184" t="s">
        <v>495</v>
      </c>
      <c r="G24" s="188">
        <v>29832</v>
      </c>
      <c r="H24" s="184">
        <v>1.02</v>
      </c>
      <c r="I24" s="195"/>
      <c r="J24" s="189">
        <v>30</v>
      </c>
      <c r="K24" s="189">
        <f>X14</f>
        <v>2533</v>
      </c>
      <c r="L24" s="190"/>
      <c r="M24" s="189"/>
      <c r="N24" s="197">
        <f t="shared" si="0"/>
        <v>8.6746575342465757E-2</v>
      </c>
      <c r="W24" s="184">
        <v>200</v>
      </c>
      <c r="X24" s="184">
        <v>2393</v>
      </c>
      <c r="Y24" s="185">
        <v>45044</v>
      </c>
      <c r="Z24" s="184" t="s">
        <v>514</v>
      </c>
      <c r="AA24" s="184" t="s">
        <v>496</v>
      </c>
      <c r="AB24" s="184">
        <v>8.1999999999999993</v>
      </c>
      <c r="AC24" s="184" t="s">
        <v>464</v>
      </c>
      <c r="AD24" s="184">
        <v>51</v>
      </c>
    </row>
    <row r="25" spans="1:30" ht="17.25" customHeight="1" thickBot="1" x14ac:dyDescent="0.3">
      <c r="A25" s="184">
        <v>20</v>
      </c>
      <c r="B25" s="187">
        <v>2.1635616438356164E-2</v>
      </c>
      <c r="C25" s="187">
        <v>2.0372602739726027E-2</v>
      </c>
      <c r="D25" s="187">
        <v>4.2000000000000003E-2</v>
      </c>
      <c r="E25" s="195"/>
      <c r="F25" s="184" t="s">
        <v>496</v>
      </c>
      <c r="G25" s="188">
        <v>32450</v>
      </c>
      <c r="H25" s="184">
        <v>1.1100000000000001</v>
      </c>
      <c r="I25" s="195"/>
      <c r="J25" s="189">
        <v>50</v>
      </c>
      <c r="K25" s="189">
        <f>X18</f>
        <v>2499</v>
      </c>
      <c r="L25" s="190"/>
      <c r="M25" s="189"/>
      <c r="N25" s="197">
        <f t="shared" si="0"/>
        <v>8.5582191780821923E-2</v>
      </c>
    </row>
    <row r="26" spans="1:30" ht="17.25" customHeight="1" thickBot="1" x14ac:dyDescent="0.3">
      <c r="A26" s="184">
        <v>21</v>
      </c>
      <c r="B26" s="187">
        <v>1.515513698630137E-2</v>
      </c>
      <c r="C26" s="187">
        <v>1.4153082191780821E-2</v>
      </c>
      <c r="D26" s="187">
        <v>2.93E-2</v>
      </c>
      <c r="E26" s="195"/>
      <c r="F26" s="184" t="s">
        <v>497</v>
      </c>
      <c r="G26" s="188">
        <v>28610</v>
      </c>
      <c r="H26" s="184">
        <v>0.98</v>
      </c>
      <c r="I26" s="195"/>
      <c r="J26" s="189">
        <v>100</v>
      </c>
      <c r="K26" s="189">
        <f>X20</f>
        <v>2448</v>
      </c>
      <c r="L26" s="190"/>
      <c r="M26" s="189"/>
      <c r="N26" s="197">
        <f t="shared" si="0"/>
        <v>8.3835616438356159E-2</v>
      </c>
    </row>
    <row r="27" spans="1:30" ht="17.25" customHeight="1" thickBot="1" x14ac:dyDescent="0.3">
      <c r="A27" s="184">
        <v>22</v>
      </c>
      <c r="B27" s="187">
        <v>9.7972602739726019E-3</v>
      </c>
      <c r="C27" s="187">
        <v>8.815068493150684E-3</v>
      </c>
      <c r="D27" s="187">
        <v>1.8599999999999998E-2</v>
      </c>
      <c r="E27" s="195"/>
      <c r="F27" s="195"/>
      <c r="G27" s="195"/>
      <c r="H27" s="195"/>
      <c r="I27" s="195"/>
      <c r="J27" s="189">
        <v>150</v>
      </c>
      <c r="K27" s="189">
        <f>X22</f>
        <v>2413</v>
      </c>
      <c r="L27" s="190"/>
      <c r="M27" s="189"/>
      <c r="N27" s="197">
        <f t="shared" si="0"/>
        <v>8.2636986301369869E-2</v>
      </c>
    </row>
    <row r="28" spans="1:30" ht="17.25" customHeight="1" thickBot="1" x14ac:dyDescent="0.3">
      <c r="A28" s="184">
        <v>23</v>
      </c>
      <c r="B28" s="187">
        <v>6.0722602739726027E-3</v>
      </c>
      <c r="C28" s="187">
        <v>5.0931506849315068E-3</v>
      </c>
      <c r="D28" s="187">
        <v>1.12E-2</v>
      </c>
      <c r="E28" s="195"/>
      <c r="F28" s="195"/>
      <c r="G28" s="195"/>
      <c r="H28" s="195"/>
      <c r="I28" s="195"/>
      <c r="J28" s="189">
        <v>200</v>
      </c>
      <c r="K28" s="189">
        <f>X24</f>
        <v>2393</v>
      </c>
      <c r="L28" s="190"/>
      <c r="M28" s="189"/>
      <c r="N28" s="197">
        <f t="shared" si="0"/>
        <v>8.1952054794520543E-2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528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15100</v>
      </c>
      <c r="H2" s="7" t="s">
        <v>462</v>
      </c>
      <c r="W2" s="21">
        <v>1</v>
      </c>
      <c r="X2" s="21">
        <v>6990</v>
      </c>
      <c r="Y2" s="24">
        <v>45264</v>
      </c>
      <c r="Z2" s="21" t="s">
        <v>515</v>
      </c>
      <c r="AA2" s="21" t="s">
        <v>492</v>
      </c>
      <c r="AB2" s="21">
        <v>46.3</v>
      </c>
      <c r="AC2" s="21" t="s">
        <v>465</v>
      </c>
      <c r="AD2" s="21">
        <v>52</v>
      </c>
    </row>
    <row r="3" spans="1:30" ht="17.25" customHeight="1" thickBot="1" x14ac:dyDescent="0.25">
      <c r="W3" s="21">
        <v>2</v>
      </c>
      <c r="X3" s="21">
        <v>4545</v>
      </c>
      <c r="Y3" s="24">
        <v>45264</v>
      </c>
      <c r="Z3" s="21" t="s">
        <v>517</v>
      </c>
      <c r="AA3" s="21" t="s">
        <v>492</v>
      </c>
      <c r="AB3" s="21">
        <v>30.1</v>
      </c>
      <c r="AC3" s="21" t="s">
        <v>465</v>
      </c>
      <c r="AD3" s="21">
        <v>52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3556</v>
      </c>
      <c r="Y4" s="24">
        <v>45264</v>
      </c>
      <c r="Z4" s="21" t="s">
        <v>514</v>
      </c>
      <c r="AA4" s="21" t="s">
        <v>492</v>
      </c>
      <c r="AB4" s="21">
        <v>23.5</v>
      </c>
      <c r="AC4" s="21" t="s">
        <v>465</v>
      </c>
      <c r="AD4" s="21">
        <v>50</v>
      </c>
    </row>
    <row r="5" spans="1:30" ht="17.25" customHeight="1" thickBot="1" x14ac:dyDescent="0.25">
      <c r="A5" s="21">
        <v>0</v>
      </c>
      <c r="B5" s="22">
        <v>1.9112582781456954E-3</v>
      </c>
      <c r="C5" s="22">
        <v>2.8556291390728476E-3</v>
      </c>
      <c r="D5" s="22">
        <v>4.7999999999999996E-3</v>
      </c>
      <c r="E5" s="45"/>
      <c r="F5" s="21" t="s">
        <v>471</v>
      </c>
      <c r="G5" s="23">
        <v>15086</v>
      </c>
      <c r="H5" s="21">
        <v>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3429</v>
      </c>
      <c r="Y5" s="24">
        <v>44985</v>
      </c>
      <c r="Z5" s="21" t="s">
        <v>525</v>
      </c>
      <c r="AA5" s="21" t="s">
        <v>493</v>
      </c>
      <c r="AB5" s="21">
        <v>22.7</v>
      </c>
      <c r="AC5" s="21" t="s">
        <v>465</v>
      </c>
      <c r="AD5" s="21">
        <v>51</v>
      </c>
    </row>
    <row r="6" spans="1:30" ht="17.25" customHeight="1" thickBot="1" x14ac:dyDescent="0.25">
      <c r="A6" s="21">
        <v>1</v>
      </c>
      <c r="B6" s="22">
        <v>1.2741721854304634E-3</v>
      </c>
      <c r="C6" s="22">
        <v>1.8867549668874174E-3</v>
      </c>
      <c r="D6" s="22">
        <v>3.2000000000000002E-3</v>
      </c>
      <c r="E6" s="45"/>
      <c r="F6" s="21" t="s">
        <v>473</v>
      </c>
      <c r="G6" s="23">
        <v>16587</v>
      </c>
      <c r="H6" s="21">
        <v>1.1000000000000001</v>
      </c>
      <c r="I6" s="45"/>
      <c r="J6" s="107" t="s">
        <v>474</v>
      </c>
      <c r="K6" s="108">
        <f>LARGE((K8,K9),1)</f>
        <v>0.58280735072334244</v>
      </c>
      <c r="L6" s="45"/>
      <c r="M6" s="45"/>
      <c r="N6" s="108" t="s">
        <v>464</v>
      </c>
      <c r="W6" s="21">
        <v>5</v>
      </c>
      <c r="X6" s="21">
        <v>2776</v>
      </c>
      <c r="Y6" s="24">
        <v>45264</v>
      </c>
      <c r="Z6" s="21" t="s">
        <v>513</v>
      </c>
      <c r="AA6" s="21" t="s">
        <v>492</v>
      </c>
      <c r="AB6" s="21">
        <v>18.399999999999999</v>
      </c>
      <c r="AC6" s="21" t="s">
        <v>464</v>
      </c>
      <c r="AD6" s="21">
        <v>51</v>
      </c>
    </row>
    <row r="7" spans="1:30" ht="17.25" customHeight="1" thickBot="1" x14ac:dyDescent="0.25">
      <c r="A7" s="21">
        <v>2</v>
      </c>
      <c r="B7" s="22">
        <v>1.2251655629139074E-3</v>
      </c>
      <c r="C7" s="22">
        <v>1.3258278145695363E-3</v>
      </c>
      <c r="D7" s="22">
        <v>2.5000000000000001E-3</v>
      </c>
      <c r="E7" s="45"/>
      <c r="F7" s="21" t="s">
        <v>475</v>
      </c>
      <c r="G7" s="23">
        <v>15568</v>
      </c>
      <c r="H7" s="21">
        <v>1.04</v>
      </c>
      <c r="I7" s="45"/>
      <c r="J7" s="12" t="s">
        <v>476</v>
      </c>
      <c r="K7" s="108">
        <f>LARGE((K10,K11),1)</f>
        <v>0.54361762557818716</v>
      </c>
      <c r="L7" s="45"/>
      <c r="M7" s="45"/>
      <c r="N7" s="108" t="s">
        <v>465</v>
      </c>
      <c r="W7" s="21">
        <v>6</v>
      </c>
      <c r="X7" s="21">
        <v>2739</v>
      </c>
      <c r="Y7" s="24">
        <v>44985</v>
      </c>
      <c r="Z7" s="21" t="s">
        <v>623</v>
      </c>
      <c r="AA7" s="21" t="s">
        <v>493</v>
      </c>
      <c r="AB7" s="21">
        <v>18.100000000000001</v>
      </c>
      <c r="AC7" s="21" t="s">
        <v>465</v>
      </c>
      <c r="AD7" s="21">
        <v>52</v>
      </c>
    </row>
    <row r="8" spans="1:30" ht="17.25" customHeight="1" thickBot="1" x14ac:dyDescent="0.25">
      <c r="A8" s="21">
        <v>3</v>
      </c>
      <c r="B8" s="22">
        <v>1.7152317880794704E-3</v>
      </c>
      <c r="C8" s="22">
        <v>1.3768211920529804E-3</v>
      </c>
      <c r="D8" s="22">
        <v>3.0999999999999999E-3</v>
      </c>
      <c r="E8" s="45"/>
      <c r="F8" s="21" t="s">
        <v>477</v>
      </c>
      <c r="G8" s="23">
        <v>15485</v>
      </c>
      <c r="H8" s="21">
        <v>1.03</v>
      </c>
      <c r="I8" s="45"/>
      <c r="J8" s="45"/>
      <c r="K8" s="340">
        <f>LARGE(B11:C11,1)/(B11+C11)</f>
        <v>0.58280735072334244</v>
      </c>
      <c r="L8" s="45"/>
      <c r="M8" s="45"/>
      <c r="N8" s="45"/>
      <c r="W8" s="21">
        <v>7</v>
      </c>
      <c r="X8" s="21">
        <v>2434</v>
      </c>
      <c r="Y8" s="24">
        <v>44985</v>
      </c>
      <c r="Z8" s="21" t="s">
        <v>676</v>
      </c>
      <c r="AA8" s="21" t="s">
        <v>493</v>
      </c>
      <c r="AB8" s="21">
        <v>16.100000000000001</v>
      </c>
      <c r="AC8" s="21" t="s">
        <v>465</v>
      </c>
      <c r="AD8" s="21">
        <v>50</v>
      </c>
    </row>
    <row r="9" spans="1:30" ht="17.25" customHeight="1" thickBot="1" x14ac:dyDescent="0.25">
      <c r="A9" s="21">
        <v>4</v>
      </c>
      <c r="B9" s="22">
        <v>4.9496688741721851E-3</v>
      </c>
      <c r="C9" s="22">
        <v>2.9576158940397348E-3</v>
      </c>
      <c r="D9" s="22">
        <v>7.9000000000000008E-3</v>
      </c>
      <c r="E9" s="45"/>
      <c r="F9" s="21" t="s">
        <v>478</v>
      </c>
      <c r="G9" s="23">
        <v>15138</v>
      </c>
      <c r="H9" s="21">
        <v>1.01</v>
      </c>
      <c r="I9" s="45"/>
      <c r="J9" s="45"/>
      <c r="K9" s="340">
        <f>LARGE(B12:C12,1)/(B12+C12)</f>
        <v>0.57851963473848256</v>
      </c>
      <c r="L9" s="45"/>
      <c r="M9" s="45"/>
      <c r="N9" s="45"/>
      <c r="W9" s="21">
        <v>8</v>
      </c>
      <c r="X9" s="21">
        <v>1787</v>
      </c>
      <c r="Y9" s="24">
        <v>45264</v>
      </c>
      <c r="Z9" s="21" t="s">
        <v>521</v>
      </c>
      <c r="AA9" s="21" t="s">
        <v>492</v>
      </c>
      <c r="AB9" s="21">
        <v>11.8</v>
      </c>
      <c r="AC9" s="21" t="s">
        <v>464</v>
      </c>
      <c r="AD9" s="21">
        <v>52</v>
      </c>
    </row>
    <row r="10" spans="1:30" ht="17.25" customHeight="1" thickBot="1" x14ac:dyDescent="0.25">
      <c r="A10" s="21">
        <v>5</v>
      </c>
      <c r="B10" s="22">
        <v>1.2300662251655629E-2</v>
      </c>
      <c r="C10" s="22">
        <v>8.0059602649006616E-3</v>
      </c>
      <c r="D10" s="22">
        <v>2.0299999999999999E-2</v>
      </c>
      <c r="E10" s="45"/>
      <c r="F10" s="21" t="s">
        <v>479</v>
      </c>
      <c r="G10" s="23">
        <v>13962</v>
      </c>
      <c r="H10" s="21">
        <v>0.93</v>
      </c>
      <c r="I10" s="45"/>
      <c r="J10" s="45"/>
      <c r="K10" s="340">
        <f>LARGE(B20:C20,1)/(B20+C20)</f>
        <v>0.54361762557818716</v>
      </c>
      <c r="L10" s="45"/>
      <c r="M10" s="45"/>
      <c r="N10" s="45"/>
      <c r="W10" s="21">
        <v>9</v>
      </c>
      <c r="X10" s="21">
        <v>1767</v>
      </c>
      <c r="Y10" s="24">
        <v>44985</v>
      </c>
      <c r="Z10" s="21" t="s">
        <v>514</v>
      </c>
      <c r="AA10" s="21" t="s">
        <v>493</v>
      </c>
      <c r="AB10" s="21">
        <v>11.7</v>
      </c>
      <c r="AC10" s="21" t="s">
        <v>465</v>
      </c>
      <c r="AD10" s="21">
        <v>50</v>
      </c>
    </row>
    <row r="11" spans="1:30" ht="17.25" customHeight="1" thickBot="1" x14ac:dyDescent="0.25">
      <c r="A11" s="21">
        <v>6</v>
      </c>
      <c r="B11" s="22">
        <v>2.7639735099337748E-2</v>
      </c>
      <c r="C11" s="22">
        <v>1.978543046357616E-2</v>
      </c>
      <c r="D11" s="22">
        <v>4.7399999999999998E-2</v>
      </c>
      <c r="E11" s="45"/>
      <c r="F11" s="21" t="s">
        <v>480</v>
      </c>
      <c r="G11" s="23">
        <v>13550</v>
      </c>
      <c r="H11" s="21">
        <v>0.9</v>
      </c>
      <c r="I11" s="45"/>
      <c r="J11" s="45"/>
      <c r="K11" s="340">
        <f>LARGE(B21:C21,1)/(B21+C21)</f>
        <v>0.53761445186834933</v>
      </c>
      <c r="L11" s="45"/>
      <c r="M11" s="45"/>
      <c r="N11" s="45"/>
      <c r="W11" s="21">
        <v>10</v>
      </c>
      <c r="X11" s="21">
        <v>1743</v>
      </c>
      <c r="Y11" s="24">
        <v>45264</v>
      </c>
      <c r="Z11" s="21" t="s">
        <v>518</v>
      </c>
      <c r="AA11" s="21" t="s">
        <v>492</v>
      </c>
      <c r="AB11" s="21">
        <v>11.5</v>
      </c>
      <c r="AC11" s="21" t="s">
        <v>464</v>
      </c>
      <c r="AD11" s="21">
        <v>50</v>
      </c>
    </row>
    <row r="12" spans="1:30" ht="17.25" customHeight="1" thickBot="1" x14ac:dyDescent="0.25">
      <c r="A12" s="21">
        <v>7</v>
      </c>
      <c r="B12" s="22">
        <v>2.9747019867549667E-2</v>
      </c>
      <c r="C12" s="22">
        <v>2.1672185430463575E-2</v>
      </c>
      <c r="D12" s="22">
        <v>5.1400000000000001E-2</v>
      </c>
      <c r="E12" s="45"/>
      <c r="F12" s="21" t="s">
        <v>481</v>
      </c>
      <c r="G12" s="23">
        <v>14632</v>
      </c>
      <c r="H12" s="21">
        <v>0.97</v>
      </c>
      <c r="I12" s="45"/>
      <c r="J12" s="45"/>
      <c r="K12" s="45"/>
      <c r="L12" s="45"/>
      <c r="M12" s="45"/>
      <c r="N12" s="45"/>
      <c r="W12" s="21">
        <v>20</v>
      </c>
      <c r="X12" s="21">
        <v>1581</v>
      </c>
      <c r="Y12" s="24">
        <v>45264</v>
      </c>
      <c r="Z12" s="21" t="s">
        <v>520</v>
      </c>
      <c r="AA12" s="21" t="s">
        <v>492</v>
      </c>
      <c r="AB12" s="21">
        <v>10.5</v>
      </c>
      <c r="AC12" s="21" t="s">
        <v>465</v>
      </c>
      <c r="AD12" s="21">
        <v>50</v>
      </c>
    </row>
    <row r="13" spans="1:30" ht="17.25" customHeight="1" thickBot="1" x14ac:dyDescent="0.25">
      <c r="A13" s="21">
        <v>8</v>
      </c>
      <c r="B13" s="22">
        <v>3.3373509933774831E-2</v>
      </c>
      <c r="C13" s="22">
        <v>2.6924503311258279E-2</v>
      </c>
      <c r="D13" s="22">
        <v>6.0299999999999999E-2</v>
      </c>
      <c r="E13" s="45"/>
      <c r="F13" s="21" t="s">
        <v>482</v>
      </c>
      <c r="G13" s="23">
        <v>14852</v>
      </c>
      <c r="H13" s="21">
        <v>0.99</v>
      </c>
      <c r="I13" s="45"/>
      <c r="J13" s="45"/>
      <c r="K13" s="45"/>
      <c r="L13" s="45"/>
      <c r="M13" s="45"/>
      <c r="N13" s="45"/>
      <c r="W13" s="21">
        <v>25</v>
      </c>
      <c r="X13" s="21">
        <v>1470</v>
      </c>
      <c r="Y13" s="24">
        <v>44985</v>
      </c>
      <c r="Z13" s="21" t="s">
        <v>517</v>
      </c>
      <c r="AA13" s="21" t="s">
        <v>493</v>
      </c>
      <c r="AB13" s="21">
        <v>9.6999999999999993</v>
      </c>
      <c r="AC13" s="21" t="s">
        <v>464</v>
      </c>
      <c r="AD13" s="21">
        <v>50</v>
      </c>
    </row>
    <row r="14" spans="1:30" ht="17.25" customHeight="1" thickBot="1" x14ac:dyDescent="0.25">
      <c r="A14" s="21">
        <v>9</v>
      </c>
      <c r="B14" s="22">
        <v>3.0139072847682118E-2</v>
      </c>
      <c r="C14" s="22">
        <v>2.6006622516556291E-2</v>
      </c>
      <c r="D14" s="22">
        <v>5.6099999999999997E-2</v>
      </c>
      <c r="E14" s="45"/>
      <c r="F14" s="21" t="s">
        <v>483</v>
      </c>
      <c r="G14" s="23">
        <v>15585</v>
      </c>
      <c r="H14" s="21">
        <v>1.04</v>
      </c>
      <c r="I14" s="45"/>
      <c r="J14" s="45"/>
      <c r="K14" s="45"/>
      <c r="L14" s="45"/>
      <c r="M14" s="45"/>
      <c r="N14" s="45"/>
      <c r="W14" s="21">
        <v>25</v>
      </c>
      <c r="X14" s="21">
        <v>1470</v>
      </c>
      <c r="Y14" s="24">
        <v>44985</v>
      </c>
      <c r="Z14" s="21" t="s">
        <v>517</v>
      </c>
      <c r="AA14" s="21" t="s">
        <v>493</v>
      </c>
      <c r="AB14" s="21">
        <v>9.6999999999999993</v>
      </c>
      <c r="AC14" s="21" t="s">
        <v>465</v>
      </c>
      <c r="AD14" s="21">
        <v>50</v>
      </c>
    </row>
    <row r="15" spans="1:30" ht="17.25" customHeight="1" thickBot="1" x14ac:dyDescent="0.25">
      <c r="A15" s="21">
        <v>10</v>
      </c>
      <c r="B15" s="22">
        <v>3.0874172185430464E-2</v>
      </c>
      <c r="C15" s="22">
        <v>2.7383443708609272E-2</v>
      </c>
      <c r="D15" s="22">
        <v>5.8299999999999998E-2</v>
      </c>
      <c r="E15" s="45"/>
      <c r="F15" s="21" t="s">
        <v>484</v>
      </c>
      <c r="G15" s="23">
        <v>15055</v>
      </c>
      <c r="H15" s="21">
        <v>1</v>
      </c>
      <c r="I15" s="45"/>
      <c r="J15" s="45"/>
      <c r="K15" s="45"/>
      <c r="L15" s="45"/>
      <c r="M15" s="45"/>
      <c r="N15" s="45"/>
      <c r="W15" s="21">
        <v>30</v>
      </c>
      <c r="X15" s="21">
        <v>1392</v>
      </c>
      <c r="Y15" s="24">
        <v>45224</v>
      </c>
      <c r="Z15" s="21" t="s">
        <v>513</v>
      </c>
      <c r="AA15" s="21" t="s">
        <v>494</v>
      </c>
      <c r="AB15" s="21">
        <v>9.1999999999999993</v>
      </c>
      <c r="AC15" s="21" t="s">
        <v>465</v>
      </c>
      <c r="AD15" s="21">
        <v>55</v>
      </c>
    </row>
    <row r="16" spans="1:30" ht="17.25" customHeight="1" thickBot="1" x14ac:dyDescent="0.25">
      <c r="A16" s="21">
        <v>11</v>
      </c>
      <c r="B16" s="22">
        <v>3.0923178807947021E-2</v>
      </c>
      <c r="C16" s="22">
        <v>3.039205298013245E-2</v>
      </c>
      <c r="D16" s="22">
        <v>6.13E-2</v>
      </c>
      <c r="E16" s="45"/>
      <c r="F16" s="21" t="s">
        <v>485</v>
      </c>
      <c r="G16" s="23">
        <v>16083</v>
      </c>
      <c r="H16" s="21">
        <v>1.07</v>
      </c>
      <c r="I16" s="45"/>
      <c r="J16" s="45"/>
      <c r="K16" s="45"/>
      <c r="L16" s="45"/>
      <c r="M16" s="45"/>
      <c r="N16" s="45"/>
      <c r="W16" s="21">
        <v>35</v>
      </c>
      <c r="X16" s="21">
        <v>1384</v>
      </c>
      <c r="Y16" s="24">
        <v>45216</v>
      </c>
      <c r="Z16" s="21" t="s">
        <v>513</v>
      </c>
      <c r="AA16" s="21" t="s">
        <v>493</v>
      </c>
      <c r="AB16" s="21">
        <v>9.1999999999999993</v>
      </c>
      <c r="AC16" s="21" t="s">
        <v>465</v>
      </c>
      <c r="AD16" s="21">
        <v>54</v>
      </c>
    </row>
    <row r="17" spans="1:30" ht="17.25" customHeight="1" thickBot="1" x14ac:dyDescent="0.25">
      <c r="A17" s="21">
        <v>12</v>
      </c>
      <c r="B17" s="22">
        <v>3.1609271523178807E-2</v>
      </c>
      <c r="C17" s="22">
        <v>3.4063576158940401E-2</v>
      </c>
      <c r="D17" s="22">
        <v>6.5699999999999995E-2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40</v>
      </c>
      <c r="X17" s="21">
        <v>1371</v>
      </c>
      <c r="Y17" s="24">
        <v>45273</v>
      </c>
      <c r="Z17" s="21" t="s">
        <v>513</v>
      </c>
      <c r="AA17" s="21" t="s">
        <v>494</v>
      </c>
      <c r="AB17" s="21">
        <v>9.1</v>
      </c>
      <c r="AC17" s="21" t="s">
        <v>465</v>
      </c>
      <c r="AD17" s="21">
        <v>52</v>
      </c>
    </row>
    <row r="18" spans="1:30" ht="17.25" customHeight="1" thickBot="1" x14ac:dyDescent="0.25">
      <c r="A18" s="21">
        <v>13</v>
      </c>
      <c r="B18" s="22">
        <v>3.2785430463576161E-2</v>
      </c>
      <c r="C18" s="22">
        <v>3.6868211920529803E-2</v>
      </c>
      <c r="D18" s="22">
        <v>6.9699999999999998E-2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45</v>
      </c>
      <c r="X18" s="21">
        <v>1366</v>
      </c>
      <c r="Y18" s="24">
        <v>45021</v>
      </c>
      <c r="Z18" s="21" t="s">
        <v>515</v>
      </c>
      <c r="AA18" s="21" t="s">
        <v>494</v>
      </c>
      <c r="AB18" s="21">
        <v>9</v>
      </c>
      <c r="AC18" s="21" t="s">
        <v>464</v>
      </c>
      <c r="AD18" s="21">
        <v>55</v>
      </c>
    </row>
    <row r="19" spans="1:30" ht="17.25" customHeight="1" thickBot="1" x14ac:dyDescent="0.25">
      <c r="A19" s="21">
        <v>14</v>
      </c>
      <c r="B19" s="22">
        <v>3.2736423841059605E-2</v>
      </c>
      <c r="C19" s="22">
        <v>3.5644370860927151E-2</v>
      </c>
      <c r="D19" s="22">
        <v>6.8400000000000002E-2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50</v>
      </c>
      <c r="X19" s="21">
        <v>1355</v>
      </c>
      <c r="Y19" s="24">
        <v>45166</v>
      </c>
      <c r="Z19" s="21" t="s">
        <v>514</v>
      </c>
      <c r="AA19" s="21" t="s">
        <v>492</v>
      </c>
      <c r="AB19" s="21">
        <v>9</v>
      </c>
      <c r="AC19" s="21" t="s">
        <v>465</v>
      </c>
      <c r="AD19" s="21">
        <v>54</v>
      </c>
    </row>
    <row r="20" spans="1:30" ht="17.25" customHeight="1" thickBot="1" x14ac:dyDescent="0.25">
      <c r="A20" s="21">
        <v>15</v>
      </c>
      <c r="B20" s="22">
        <v>3.3520529801324507E-2</v>
      </c>
      <c r="C20" s="22">
        <v>3.9927814569536424E-2</v>
      </c>
      <c r="D20" s="22">
        <v>7.3400000000000007E-2</v>
      </c>
      <c r="E20" s="45"/>
      <c r="F20" s="21" t="s">
        <v>488</v>
      </c>
      <c r="G20" s="23">
        <v>11780</v>
      </c>
      <c r="H20" s="21">
        <v>0.78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75</v>
      </c>
      <c r="X20" s="21">
        <v>1330</v>
      </c>
      <c r="Y20" s="24">
        <v>44971</v>
      </c>
      <c r="Z20" s="21" t="s">
        <v>514</v>
      </c>
      <c r="AA20" s="21" t="s">
        <v>493</v>
      </c>
      <c r="AB20" s="21">
        <v>8.8000000000000007</v>
      </c>
      <c r="AC20" s="21" t="s">
        <v>465</v>
      </c>
      <c r="AD20" s="21">
        <v>55</v>
      </c>
    </row>
    <row r="21" spans="1:30" ht="17.25" customHeight="1" thickBot="1" x14ac:dyDescent="0.25">
      <c r="A21" s="21">
        <v>16</v>
      </c>
      <c r="B21" s="22">
        <v>3.4647682119205298E-2</v>
      </c>
      <c r="C21" s="22">
        <v>4.0284768211920528E-2</v>
      </c>
      <c r="D21" s="22">
        <v>7.4899999999999994E-2</v>
      </c>
      <c r="E21" s="45"/>
      <c r="F21" s="21" t="s">
        <v>492</v>
      </c>
      <c r="G21" s="23">
        <v>15385</v>
      </c>
      <c r="H21" s="21">
        <v>1.02</v>
      </c>
      <c r="I21" s="45"/>
      <c r="J21" s="12">
        <v>5</v>
      </c>
      <c r="K21" s="12">
        <f>X6</f>
        <v>2776</v>
      </c>
      <c r="L21" s="18"/>
      <c r="M21" s="12"/>
      <c r="N21" s="114">
        <f>K21/$F$2</f>
        <v>0.18384105960264902</v>
      </c>
      <c r="W21" s="21">
        <v>100</v>
      </c>
      <c r="X21" s="21">
        <v>1315</v>
      </c>
      <c r="Y21" s="24">
        <v>44985</v>
      </c>
      <c r="Z21" s="21" t="s">
        <v>523</v>
      </c>
      <c r="AA21" s="21" t="s">
        <v>493</v>
      </c>
      <c r="AB21" s="21">
        <v>8.6999999999999993</v>
      </c>
      <c r="AC21" s="21" t="s">
        <v>465</v>
      </c>
      <c r="AD21" s="21">
        <v>51</v>
      </c>
    </row>
    <row r="22" spans="1:30" ht="17.25" customHeight="1" thickBot="1" x14ac:dyDescent="0.25">
      <c r="A22" s="21">
        <v>17</v>
      </c>
      <c r="B22" s="22">
        <v>3.4353642384105959E-2</v>
      </c>
      <c r="C22" s="22">
        <v>4.110066225165563E-2</v>
      </c>
      <c r="D22" s="22">
        <v>7.5499999999999998E-2</v>
      </c>
      <c r="E22" s="45"/>
      <c r="F22" s="21" t="s">
        <v>493</v>
      </c>
      <c r="G22" s="23">
        <v>15979</v>
      </c>
      <c r="H22" s="21">
        <v>1.06</v>
      </c>
      <c r="I22" s="45"/>
      <c r="J22" s="12">
        <v>10</v>
      </c>
      <c r="K22" s="12">
        <f>X11</f>
        <v>1743</v>
      </c>
      <c r="L22" s="18"/>
      <c r="M22" s="12"/>
      <c r="N22" s="114">
        <f t="shared" ref="N22:N28" si="0">K22/$F$2</f>
        <v>0.11543046357615894</v>
      </c>
      <c r="W22" s="21">
        <v>125</v>
      </c>
      <c r="X22" s="21">
        <v>1306</v>
      </c>
      <c r="Y22" s="24">
        <v>45260</v>
      </c>
      <c r="Z22" s="21" t="s">
        <v>513</v>
      </c>
      <c r="AA22" s="21" t="s">
        <v>495</v>
      </c>
      <c r="AB22" s="21">
        <v>8.6</v>
      </c>
      <c r="AC22" s="21" t="s">
        <v>465</v>
      </c>
      <c r="AD22" s="21">
        <v>54</v>
      </c>
    </row>
    <row r="23" spans="1:30" ht="17.25" customHeight="1" thickBot="1" x14ac:dyDescent="0.25">
      <c r="A23" s="21">
        <v>18</v>
      </c>
      <c r="B23" s="22">
        <v>2.8374834437086091E-2</v>
      </c>
      <c r="C23" s="22">
        <v>3.4267549668874166E-2</v>
      </c>
      <c r="D23" s="22">
        <v>6.2600000000000003E-2</v>
      </c>
      <c r="E23" s="45"/>
      <c r="F23" s="21" t="s">
        <v>494</v>
      </c>
      <c r="G23" s="23">
        <v>15713</v>
      </c>
      <c r="H23" s="21">
        <v>1.05</v>
      </c>
      <c r="I23" s="45"/>
      <c r="J23" s="12">
        <v>20</v>
      </c>
      <c r="K23" s="12">
        <f>X12</f>
        <v>1581</v>
      </c>
      <c r="L23" s="18"/>
      <c r="M23" s="12"/>
      <c r="N23" s="114">
        <f t="shared" si="0"/>
        <v>0.10470198675496689</v>
      </c>
      <c r="W23" s="21">
        <v>150</v>
      </c>
      <c r="X23" s="21">
        <v>1296</v>
      </c>
      <c r="Y23" s="24">
        <v>45030</v>
      </c>
      <c r="Z23" s="21" t="s">
        <v>514</v>
      </c>
      <c r="AA23" s="21" t="s">
        <v>496</v>
      </c>
      <c r="AB23" s="21">
        <v>8.6</v>
      </c>
      <c r="AC23" s="21" t="s">
        <v>464</v>
      </c>
      <c r="AD23" s="21">
        <v>51</v>
      </c>
    </row>
    <row r="24" spans="1:30" ht="17.25" customHeight="1" thickBot="1" x14ac:dyDescent="0.25">
      <c r="A24" s="21">
        <v>19</v>
      </c>
      <c r="B24" s="22">
        <v>2.0925827814569538E-2</v>
      </c>
      <c r="C24" s="22">
        <v>2.5955629139072848E-2</v>
      </c>
      <c r="D24" s="22">
        <v>4.6899999999999997E-2</v>
      </c>
      <c r="E24" s="45"/>
      <c r="F24" s="21" t="s">
        <v>495</v>
      </c>
      <c r="G24" s="23">
        <v>15663</v>
      </c>
      <c r="H24" s="21">
        <v>1.04</v>
      </c>
      <c r="I24" s="45"/>
      <c r="J24" s="12">
        <v>30</v>
      </c>
      <c r="K24" s="12">
        <f>X14</f>
        <v>1470</v>
      </c>
      <c r="L24" s="18"/>
      <c r="M24" s="12"/>
      <c r="N24" s="114">
        <f t="shared" si="0"/>
        <v>9.7350993377483444E-2</v>
      </c>
      <c r="W24" s="21">
        <v>175</v>
      </c>
      <c r="X24" s="21">
        <v>1286</v>
      </c>
      <c r="Y24" s="24">
        <v>45259</v>
      </c>
      <c r="Z24" s="21" t="s">
        <v>515</v>
      </c>
      <c r="AA24" s="21" t="s">
        <v>494</v>
      </c>
      <c r="AB24" s="21">
        <v>8.5</v>
      </c>
      <c r="AC24" s="21" t="s">
        <v>465</v>
      </c>
      <c r="AD24" s="21">
        <v>57</v>
      </c>
    </row>
    <row r="25" spans="1:30" ht="17.25" customHeight="1" thickBot="1" x14ac:dyDescent="0.25">
      <c r="A25" s="21">
        <v>20</v>
      </c>
      <c r="B25" s="22">
        <v>1.4603973509933775E-2</v>
      </c>
      <c r="C25" s="22">
        <v>2.0652317880794704E-2</v>
      </c>
      <c r="D25" s="22">
        <v>3.5200000000000002E-2</v>
      </c>
      <c r="E25" s="45"/>
      <c r="F25" s="21" t="s">
        <v>496</v>
      </c>
      <c r="G25" s="23">
        <v>16768</v>
      </c>
      <c r="H25" s="21">
        <v>1.1200000000000001</v>
      </c>
      <c r="I25" s="45"/>
      <c r="J25" s="12">
        <v>50</v>
      </c>
      <c r="K25" s="12">
        <f>X18</f>
        <v>1366</v>
      </c>
      <c r="L25" s="18"/>
      <c r="M25" s="12"/>
      <c r="N25" s="114">
        <f t="shared" si="0"/>
        <v>9.0463576158940393E-2</v>
      </c>
      <c r="W25" s="21">
        <v>200</v>
      </c>
      <c r="X25" s="21">
        <v>1275</v>
      </c>
      <c r="Y25" s="24">
        <v>45055</v>
      </c>
      <c r="Z25" s="21" t="s">
        <v>514</v>
      </c>
      <c r="AA25" s="21" t="s">
        <v>493</v>
      </c>
      <c r="AB25" s="21">
        <v>8.4</v>
      </c>
      <c r="AC25" s="21" t="s">
        <v>465</v>
      </c>
      <c r="AD25" s="21">
        <v>56</v>
      </c>
    </row>
    <row r="26" spans="1:30" ht="17.25" customHeight="1" thickBot="1" x14ac:dyDescent="0.25">
      <c r="A26" s="21">
        <v>21</v>
      </c>
      <c r="B26" s="22">
        <v>1.0095364238410596E-2</v>
      </c>
      <c r="C26" s="22">
        <v>1.4839072847682119E-2</v>
      </c>
      <c r="D26" s="22">
        <v>2.4899999999999999E-2</v>
      </c>
      <c r="E26" s="45"/>
      <c r="F26" s="21" t="s">
        <v>497</v>
      </c>
      <c r="G26" s="23">
        <v>13811</v>
      </c>
      <c r="H26" s="21">
        <v>0.92</v>
      </c>
      <c r="I26" s="45"/>
      <c r="J26" s="12">
        <v>100</v>
      </c>
      <c r="K26" s="12">
        <f>X20</f>
        <v>1330</v>
      </c>
      <c r="L26" s="18"/>
      <c r="M26" s="12"/>
      <c r="N26" s="114">
        <f t="shared" si="0"/>
        <v>8.80794701986755E-2</v>
      </c>
    </row>
    <row r="27" spans="1:30" ht="17.25" customHeight="1" thickBot="1" x14ac:dyDescent="0.25">
      <c r="A27" s="21">
        <v>22</v>
      </c>
      <c r="B27" s="22">
        <v>6.3708609271523175E-3</v>
      </c>
      <c r="C27" s="22">
        <v>9.9437086092715229E-3</v>
      </c>
      <c r="D27" s="22">
        <v>1.6299999999999999E-2</v>
      </c>
      <c r="E27" s="45"/>
      <c r="F27" s="45"/>
      <c r="G27" s="45"/>
      <c r="H27" s="45"/>
      <c r="I27" s="45"/>
      <c r="J27" s="12">
        <v>150</v>
      </c>
      <c r="K27" s="12">
        <f>X22</f>
        <v>1306</v>
      </c>
      <c r="L27" s="18"/>
      <c r="M27" s="12"/>
      <c r="N27" s="114">
        <f t="shared" si="0"/>
        <v>8.6490066225165557E-2</v>
      </c>
    </row>
    <row r="28" spans="1:30" ht="17.25" customHeight="1" thickBot="1" x14ac:dyDescent="0.25">
      <c r="A28" s="21">
        <v>23</v>
      </c>
      <c r="B28" s="22">
        <v>3.9205298013245031E-3</v>
      </c>
      <c r="C28" s="22">
        <v>5.8642384105960267E-3</v>
      </c>
      <c r="D28" s="22">
        <v>9.7999999999999997E-3</v>
      </c>
      <c r="E28" s="45"/>
      <c r="F28" s="45"/>
      <c r="G28" s="45"/>
      <c r="H28" s="45"/>
      <c r="I28" s="45"/>
      <c r="J28" s="12">
        <v>200</v>
      </c>
      <c r="K28" s="12">
        <f>X24</f>
        <v>1286</v>
      </c>
      <c r="L28" s="18"/>
      <c r="M28" s="12"/>
      <c r="N28" s="114">
        <f t="shared" si="0"/>
        <v>8.5165562913907283E-2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J4:N4"/>
    <mergeCell ref="J5:N5"/>
    <mergeCell ref="A1:U1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500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13400</v>
      </c>
      <c r="H2" s="7" t="s">
        <v>462</v>
      </c>
      <c r="W2" s="21">
        <v>1</v>
      </c>
      <c r="X2" s="21">
        <v>1481</v>
      </c>
      <c r="Y2" s="24">
        <v>44944</v>
      </c>
      <c r="Z2" s="21" t="s">
        <v>518</v>
      </c>
      <c r="AA2" s="21" t="s">
        <v>494</v>
      </c>
      <c r="AB2" s="21">
        <v>11.1</v>
      </c>
      <c r="AC2" s="21" t="s">
        <v>465</v>
      </c>
      <c r="AD2" s="21">
        <v>64</v>
      </c>
    </row>
    <row r="3" spans="1:30" ht="17.25" customHeight="1" thickBot="1" x14ac:dyDescent="0.25">
      <c r="W3" s="21">
        <v>2</v>
      </c>
      <c r="X3" s="21">
        <v>1472</v>
      </c>
      <c r="Y3" s="24">
        <v>44960</v>
      </c>
      <c r="Z3" s="21" t="s">
        <v>514</v>
      </c>
      <c r="AA3" s="21" t="s">
        <v>496</v>
      </c>
      <c r="AB3" s="21">
        <v>11</v>
      </c>
      <c r="AC3" s="21" t="s">
        <v>465</v>
      </c>
      <c r="AD3" s="21">
        <v>63</v>
      </c>
    </row>
    <row r="4" spans="1:30" ht="17.25" customHeight="1" thickBot="1" x14ac:dyDescent="0.25">
      <c r="A4" s="8" t="s">
        <v>463</v>
      </c>
      <c r="B4" s="8" t="s">
        <v>665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1454</v>
      </c>
      <c r="Y4" s="24">
        <v>44995</v>
      </c>
      <c r="Z4" s="21" t="s">
        <v>515</v>
      </c>
      <c r="AA4" s="21" t="s">
        <v>496</v>
      </c>
      <c r="AB4" s="21">
        <v>10.9</v>
      </c>
      <c r="AC4" s="21" t="s">
        <v>465</v>
      </c>
      <c r="AD4" s="21">
        <v>59</v>
      </c>
    </row>
    <row r="5" spans="1:30" ht="17.25" customHeight="1" thickBot="1" x14ac:dyDescent="0.25">
      <c r="A5" s="21">
        <v>0</v>
      </c>
      <c r="B5" s="22">
        <v>1.6999999999999999E-3</v>
      </c>
      <c r="C5" s="22">
        <v>3.8500000000000001E-3</v>
      </c>
      <c r="D5" s="22">
        <v>5.5999999999999999E-3</v>
      </c>
      <c r="E5" s="45"/>
      <c r="F5" s="21" t="s">
        <v>471</v>
      </c>
      <c r="G5" s="23">
        <v>14329</v>
      </c>
      <c r="H5" s="21">
        <v>1.06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1410</v>
      </c>
      <c r="Y5" s="24">
        <v>44973</v>
      </c>
      <c r="Z5" s="21" t="s">
        <v>514</v>
      </c>
      <c r="AA5" s="21" t="s">
        <v>495</v>
      </c>
      <c r="AB5" s="21">
        <v>10.5</v>
      </c>
      <c r="AC5" s="21" t="s">
        <v>465</v>
      </c>
      <c r="AD5" s="21">
        <v>62</v>
      </c>
    </row>
    <row r="6" spans="1:30" ht="17.25" customHeight="1" thickBot="1" x14ac:dyDescent="0.25">
      <c r="A6" s="21">
        <v>1</v>
      </c>
      <c r="B6" s="22">
        <v>1.2999999999999999E-3</v>
      </c>
      <c r="C6" s="22">
        <v>2.4499999999999999E-3</v>
      </c>
      <c r="D6" s="22">
        <v>3.7000000000000002E-3</v>
      </c>
      <c r="E6" s="45"/>
      <c r="F6" s="21" t="s">
        <v>473</v>
      </c>
      <c r="G6" s="23">
        <v>15330</v>
      </c>
      <c r="H6" s="21">
        <v>1.1399999999999999</v>
      </c>
      <c r="I6" s="45"/>
      <c r="J6" s="107" t="s">
        <v>474</v>
      </c>
      <c r="K6" s="108">
        <f>LARGE((K8,K9),1)</f>
        <v>0.68208092485549121</v>
      </c>
      <c r="L6" s="45"/>
      <c r="M6" s="45"/>
      <c r="N6" s="108" t="s">
        <v>464</v>
      </c>
      <c r="W6" s="21">
        <v>5</v>
      </c>
      <c r="X6" s="21">
        <v>1396</v>
      </c>
      <c r="Y6" s="24">
        <v>44944</v>
      </c>
      <c r="Z6" s="21" t="s">
        <v>515</v>
      </c>
      <c r="AA6" s="21" t="s">
        <v>494</v>
      </c>
      <c r="AB6" s="21">
        <v>10.4</v>
      </c>
      <c r="AC6" s="21" t="s">
        <v>465</v>
      </c>
      <c r="AD6" s="21">
        <v>62</v>
      </c>
    </row>
    <row r="7" spans="1:30" ht="17.25" customHeight="1" thickBot="1" x14ac:dyDescent="0.25">
      <c r="A7" s="21">
        <v>2</v>
      </c>
      <c r="B7" s="22">
        <v>1.8000000000000002E-3</v>
      </c>
      <c r="C7" s="22">
        <v>1.6000000000000001E-3</v>
      </c>
      <c r="D7" s="22">
        <v>3.3999999999999998E-3</v>
      </c>
      <c r="E7" s="45"/>
      <c r="F7" s="21" t="s">
        <v>475</v>
      </c>
      <c r="G7" s="23">
        <v>15260</v>
      </c>
      <c r="H7" s="21">
        <v>1.1299999999999999</v>
      </c>
      <c r="I7" s="45"/>
      <c r="J7" s="12" t="s">
        <v>476</v>
      </c>
      <c r="K7" s="108">
        <f>LARGE((K10,K11),1)</f>
        <v>0.59933554817275747</v>
      </c>
      <c r="L7" s="45"/>
      <c r="M7" s="45"/>
      <c r="N7" s="108" t="s">
        <v>465</v>
      </c>
      <c r="W7" s="21">
        <v>6</v>
      </c>
      <c r="X7" s="21">
        <v>1384</v>
      </c>
      <c r="Y7" s="24">
        <v>44944</v>
      </c>
      <c r="Z7" s="21" t="s">
        <v>516</v>
      </c>
      <c r="AA7" s="21" t="s">
        <v>494</v>
      </c>
      <c r="AB7" s="21">
        <v>10.3</v>
      </c>
      <c r="AC7" s="21" t="s">
        <v>465</v>
      </c>
      <c r="AD7" s="21">
        <v>62</v>
      </c>
    </row>
    <row r="8" spans="1:30" ht="17.25" customHeight="1" thickBot="1" x14ac:dyDescent="0.25">
      <c r="A8" s="21">
        <v>3</v>
      </c>
      <c r="B8" s="22">
        <v>2.65E-3</v>
      </c>
      <c r="C8" s="22">
        <v>1.4499999999999999E-3</v>
      </c>
      <c r="D8" s="22">
        <v>4.1000000000000003E-3</v>
      </c>
      <c r="E8" s="45"/>
      <c r="F8" s="21" t="s">
        <v>477</v>
      </c>
      <c r="G8" s="23">
        <v>13940</v>
      </c>
      <c r="H8" s="21">
        <v>1.04</v>
      </c>
      <c r="I8" s="45"/>
      <c r="J8" s="45"/>
      <c r="K8" s="340">
        <f>LARGE(B11:C11,1)/(B11+C11)</f>
        <v>0.68208092485549121</v>
      </c>
      <c r="L8" s="45"/>
      <c r="M8" s="45"/>
      <c r="N8" s="45"/>
      <c r="W8" s="21">
        <v>7</v>
      </c>
      <c r="X8" s="21">
        <v>1360</v>
      </c>
      <c r="Y8" s="24">
        <v>44967</v>
      </c>
      <c r="Z8" s="21" t="s">
        <v>515</v>
      </c>
      <c r="AA8" s="21" t="s">
        <v>496</v>
      </c>
      <c r="AB8" s="21">
        <v>10.1</v>
      </c>
      <c r="AC8" s="21" t="s">
        <v>465</v>
      </c>
      <c r="AD8" s="21">
        <v>54</v>
      </c>
    </row>
    <row r="9" spans="1:30" ht="17.25" customHeight="1" thickBot="1" x14ac:dyDescent="0.25">
      <c r="A9" s="21">
        <v>4</v>
      </c>
      <c r="B9" s="22">
        <v>5.8999999999999999E-3</v>
      </c>
      <c r="C9" s="22">
        <v>2.2499999999999998E-3</v>
      </c>
      <c r="D9" s="22">
        <v>8.0999999999999996E-3</v>
      </c>
      <c r="E9" s="45"/>
      <c r="F9" s="21" t="s">
        <v>478</v>
      </c>
      <c r="G9" s="23">
        <v>13137</v>
      </c>
      <c r="H9" s="21">
        <v>0.98</v>
      </c>
      <c r="I9" s="45"/>
      <c r="J9" s="45"/>
      <c r="K9" s="340">
        <f>LARGE(B12:C12,1)/(B12+C12)</f>
        <v>0.66721581548599673</v>
      </c>
      <c r="L9" s="45"/>
      <c r="M9" s="45"/>
      <c r="N9" s="45"/>
      <c r="W9" s="21">
        <v>8</v>
      </c>
      <c r="X9" s="21">
        <v>1349</v>
      </c>
      <c r="Y9" s="24">
        <v>44971</v>
      </c>
      <c r="Z9" s="21" t="s">
        <v>514</v>
      </c>
      <c r="AA9" s="21" t="s">
        <v>493</v>
      </c>
      <c r="AB9" s="21">
        <v>10.1</v>
      </c>
      <c r="AC9" s="21" t="s">
        <v>465</v>
      </c>
      <c r="AD9" s="21">
        <v>58</v>
      </c>
    </row>
    <row r="10" spans="1:30" ht="17.25" customHeight="1" thickBot="1" x14ac:dyDescent="0.25">
      <c r="A10" s="21">
        <v>5</v>
      </c>
      <c r="B10" s="22">
        <v>1.47E-2</v>
      </c>
      <c r="C10" s="22">
        <v>5.1500000000000001E-3</v>
      </c>
      <c r="D10" s="22">
        <v>1.9800000000000002E-2</v>
      </c>
      <c r="E10" s="45"/>
      <c r="F10" s="21" t="s">
        <v>479</v>
      </c>
      <c r="G10" s="23">
        <v>12901</v>
      </c>
      <c r="H10" s="21">
        <v>0.96</v>
      </c>
      <c r="I10" s="45"/>
      <c r="J10" s="45"/>
      <c r="K10" s="340">
        <f>LARGE(B20:C20,1)/(B20+C20)</f>
        <v>0.56971314209472979</v>
      </c>
      <c r="L10" s="45"/>
      <c r="M10" s="45"/>
      <c r="N10" s="45"/>
      <c r="W10" s="21">
        <v>9</v>
      </c>
      <c r="X10" s="21">
        <v>1348</v>
      </c>
      <c r="Y10" s="24">
        <v>44960</v>
      </c>
      <c r="Z10" s="21" t="s">
        <v>515</v>
      </c>
      <c r="AA10" s="21" t="s">
        <v>496</v>
      </c>
      <c r="AB10" s="21">
        <v>10.1</v>
      </c>
      <c r="AC10" s="21" t="s">
        <v>465</v>
      </c>
      <c r="AD10" s="21">
        <v>60</v>
      </c>
    </row>
    <row r="11" spans="1:30" ht="17.25" customHeight="1" thickBot="1" x14ac:dyDescent="0.25">
      <c r="A11" s="21">
        <v>6</v>
      </c>
      <c r="B11" s="22">
        <v>2.9499999999999995E-2</v>
      </c>
      <c r="C11" s="22">
        <v>1.375E-2</v>
      </c>
      <c r="D11" s="22">
        <v>4.3200000000000002E-2</v>
      </c>
      <c r="E11" s="45"/>
      <c r="F11" s="21" t="s">
        <v>480</v>
      </c>
      <c r="G11" s="23">
        <v>12480</v>
      </c>
      <c r="H11" s="21">
        <v>0.93</v>
      </c>
      <c r="I11" s="45"/>
      <c r="J11" s="45"/>
      <c r="K11" s="340">
        <f>LARGE(B21:C21,1)/(B21+C21)</f>
        <v>0.59933554817275747</v>
      </c>
      <c r="L11" s="45"/>
      <c r="M11" s="45"/>
      <c r="N11" s="45"/>
      <c r="W11" s="21">
        <v>10</v>
      </c>
      <c r="X11" s="21">
        <v>1337</v>
      </c>
      <c r="Y11" s="24">
        <v>44944</v>
      </c>
      <c r="Z11" s="21" t="s">
        <v>517</v>
      </c>
      <c r="AA11" s="21" t="s">
        <v>494</v>
      </c>
      <c r="AB11" s="21">
        <v>10</v>
      </c>
      <c r="AC11" s="21" t="s">
        <v>465</v>
      </c>
      <c r="AD11" s="21">
        <v>66</v>
      </c>
    </row>
    <row r="12" spans="1:30" ht="17.25" customHeight="1" thickBot="1" x14ac:dyDescent="0.25">
      <c r="A12" s="21">
        <v>7</v>
      </c>
      <c r="B12" s="22">
        <v>4.0500000000000001E-2</v>
      </c>
      <c r="C12" s="22">
        <v>2.0199999999999999E-2</v>
      </c>
      <c r="D12" s="22">
        <v>6.0699999999999997E-2</v>
      </c>
      <c r="E12" s="45"/>
      <c r="F12" s="21" t="s">
        <v>481</v>
      </c>
      <c r="G12" s="23">
        <v>12286</v>
      </c>
      <c r="H12" s="21">
        <v>0.91</v>
      </c>
      <c r="I12" s="45"/>
      <c r="J12" s="45"/>
      <c r="K12" s="45"/>
      <c r="L12" s="45"/>
      <c r="M12" s="45"/>
      <c r="N12" s="45"/>
      <c r="W12" s="21">
        <v>20</v>
      </c>
      <c r="X12" s="21">
        <v>1319</v>
      </c>
      <c r="Y12" s="24">
        <v>44966</v>
      </c>
      <c r="Z12" s="21" t="s">
        <v>517</v>
      </c>
      <c r="AA12" s="21" t="s">
        <v>495</v>
      </c>
      <c r="AB12" s="21">
        <v>9.8000000000000007</v>
      </c>
      <c r="AC12" s="21" t="s">
        <v>465</v>
      </c>
      <c r="AD12" s="21">
        <v>57</v>
      </c>
    </row>
    <row r="13" spans="1:30" ht="17.25" customHeight="1" thickBot="1" x14ac:dyDescent="0.25">
      <c r="A13" s="21">
        <v>8</v>
      </c>
      <c r="B13" s="22">
        <v>3.78E-2</v>
      </c>
      <c r="C13" s="22">
        <v>2.3650000000000001E-2</v>
      </c>
      <c r="D13" s="22">
        <v>6.1400000000000003E-2</v>
      </c>
      <c r="E13" s="45"/>
      <c r="F13" s="21" t="s">
        <v>482</v>
      </c>
      <c r="G13" s="23">
        <v>12351</v>
      </c>
      <c r="H13" s="21">
        <v>0.92</v>
      </c>
      <c r="I13" s="45"/>
      <c r="J13" s="45"/>
      <c r="K13" s="45"/>
      <c r="L13" s="45"/>
      <c r="M13" s="45"/>
      <c r="N13" s="45"/>
      <c r="W13" s="21">
        <v>25</v>
      </c>
      <c r="X13" s="21">
        <v>1308</v>
      </c>
      <c r="Y13" s="24">
        <v>44974</v>
      </c>
      <c r="Z13" s="21" t="s">
        <v>514</v>
      </c>
      <c r="AA13" s="21" t="s">
        <v>496</v>
      </c>
      <c r="AB13" s="21">
        <v>9.8000000000000007</v>
      </c>
      <c r="AC13" s="21" t="s">
        <v>465</v>
      </c>
      <c r="AD13" s="21">
        <v>56</v>
      </c>
    </row>
    <row r="14" spans="1:30" ht="17.25" customHeight="1" thickBot="1" x14ac:dyDescent="0.25">
      <c r="A14" s="21">
        <v>9</v>
      </c>
      <c r="B14" s="22">
        <v>3.6499999999999998E-2</v>
      </c>
      <c r="C14" s="22">
        <v>2.605E-2</v>
      </c>
      <c r="D14" s="22">
        <v>6.2600000000000003E-2</v>
      </c>
      <c r="E14" s="45"/>
      <c r="F14" s="21" t="s">
        <v>483</v>
      </c>
      <c r="G14" s="23">
        <v>12856</v>
      </c>
      <c r="H14" s="21">
        <v>0.96</v>
      </c>
      <c r="I14" s="45"/>
      <c r="J14" s="45"/>
      <c r="K14" s="45"/>
      <c r="L14" s="45"/>
      <c r="M14" s="45"/>
      <c r="N14" s="45"/>
      <c r="W14" s="21">
        <v>30</v>
      </c>
      <c r="X14" s="21">
        <v>1284</v>
      </c>
      <c r="Y14" s="24">
        <v>44944</v>
      </c>
      <c r="Z14" s="21" t="s">
        <v>513</v>
      </c>
      <c r="AA14" s="21" t="s">
        <v>494</v>
      </c>
      <c r="AB14" s="21">
        <v>9.6</v>
      </c>
      <c r="AC14" s="21" t="s">
        <v>465</v>
      </c>
      <c r="AD14" s="21">
        <v>62</v>
      </c>
    </row>
    <row r="15" spans="1:30" ht="17.25" customHeight="1" thickBot="1" x14ac:dyDescent="0.25">
      <c r="A15" s="21">
        <v>10</v>
      </c>
      <c r="B15" s="22">
        <v>3.6900000000000002E-2</v>
      </c>
      <c r="C15" s="22">
        <v>2.945E-2</v>
      </c>
      <c r="D15" s="22">
        <v>6.6400000000000001E-2</v>
      </c>
      <c r="E15" s="45"/>
      <c r="F15" s="21" t="s">
        <v>484</v>
      </c>
      <c r="G15" s="23">
        <v>13358</v>
      </c>
      <c r="H15" s="21">
        <v>0.99</v>
      </c>
      <c r="I15" s="45"/>
      <c r="J15" s="45"/>
      <c r="K15" s="45"/>
      <c r="L15" s="45"/>
      <c r="M15" s="45"/>
      <c r="N15" s="45"/>
      <c r="W15" s="21">
        <v>35</v>
      </c>
      <c r="X15" s="21">
        <v>1273</v>
      </c>
      <c r="Y15" s="24">
        <v>44965</v>
      </c>
      <c r="Z15" s="21" t="s">
        <v>513</v>
      </c>
      <c r="AA15" s="21" t="s">
        <v>494</v>
      </c>
      <c r="AB15" s="21">
        <v>9.5</v>
      </c>
      <c r="AC15" s="21" t="s">
        <v>465</v>
      </c>
      <c r="AD15" s="21">
        <v>60</v>
      </c>
    </row>
    <row r="16" spans="1:30" ht="17.25" customHeight="1" thickBot="1" x14ac:dyDescent="0.25">
      <c r="A16" s="21">
        <v>11</v>
      </c>
      <c r="B16" s="22">
        <v>3.5900000000000001E-2</v>
      </c>
      <c r="C16" s="22">
        <v>3.2399999999999998E-2</v>
      </c>
      <c r="D16" s="22">
        <v>6.83E-2</v>
      </c>
      <c r="E16" s="45"/>
      <c r="F16" s="21" t="s">
        <v>485</v>
      </c>
      <c r="G16" s="23">
        <v>12919</v>
      </c>
      <c r="H16" s="21">
        <v>0.96</v>
      </c>
      <c r="I16" s="45"/>
      <c r="J16" s="45"/>
      <c r="K16" s="45"/>
      <c r="L16" s="45"/>
      <c r="M16" s="45"/>
      <c r="N16" s="45"/>
      <c r="W16" s="21">
        <v>40</v>
      </c>
      <c r="X16" s="21">
        <v>1267</v>
      </c>
      <c r="Y16" s="24">
        <v>44952</v>
      </c>
      <c r="Z16" s="21" t="s">
        <v>514</v>
      </c>
      <c r="AA16" s="21" t="s">
        <v>495</v>
      </c>
      <c r="AB16" s="21">
        <v>9.5</v>
      </c>
      <c r="AC16" s="21" t="s">
        <v>465</v>
      </c>
      <c r="AD16" s="21">
        <v>60</v>
      </c>
    </row>
    <row r="17" spans="1:30" ht="17.25" customHeight="1" thickBot="1" x14ac:dyDescent="0.25">
      <c r="A17" s="21">
        <v>12</v>
      </c>
      <c r="B17" s="22">
        <v>3.5000000000000003E-2</v>
      </c>
      <c r="C17" s="22">
        <v>3.4599999999999999E-2</v>
      </c>
      <c r="D17" s="22">
        <v>6.9599999999999995E-2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1258</v>
      </c>
      <c r="Y17" s="24">
        <v>44946</v>
      </c>
      <c r="Z17" s="21" t="s">
        <v>513</v>
      </c>
      <c r="AA17" s="21" t="s">
        <v>496</v>
      </c>
      <c r="AB17" s="21">
        <v>9.4</v>
      </c>
      <c r="AC17" s="21" t="s">
        <v>465</v>
      </c>
      <c r="AD17" s="21">
        <v>58</v>
      </c>
    </row>
    <row r="18" spans="1:30" ht="17.25" customHeight="1" thickBot="1" x14ac:dyDescent="0.25">
      <c r="A18" s="21">
        <v>13</v>
      </c>
      <c r="B18" s="22">
        <v>3.3700000000000001E-2</v>
      </c>
      <c r="C18" s="22">
        <v>3.6400000000000002E-2</v>
      </c>
      <c r="D18" s="22">
        <v>7.0099999999999996E-2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1250</v>
      </c>
      <c r="Y18" s="24">
        <v>44994</v>
      </c>
      <c r="Z18" s="21" t="s">
        <v>514</v>
      </c>
      <c r="AA18" s="21" t="s">
        <v>495</v>
      </c>
      <c r="AB18" s="21">
        <v>9.3000000000000007</v>
      </c>
      <c r="AC18" s="21" t="s">
        <v>465</v>
      </c>
      <c r="AD18" s="21">
        <v>59</v>
      </c>
    </row>
    <row r="19" spans="1:30" ht="17.25" customHeight="1" thickBot="1" x14ac:dyDescent="0.25">
      <c r="A19" s="21">
        <v>14</v>
      </c>
      <c r="B19" s="22">
        <v>3.295E-2</v>
      </c>
      <c r="C19" s="22">
        <v>3.9100000000000003E-2</v>
      </c>
      <c r="D19" s="22">
        <v>7.1999999999999995E-2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1227</v>
      </c>
      <c r="Y19" s="24">
        <v>44966</v>
      </c>
      <c r="Z19" s="21" t="s">
        <v>514</v>
      </c>
      <c r="AA19" s="21" t="s">
        <v>495</v>
      </c>
      <c r="AB19" s="21">
        <v>9.1999999999999993</v>
      </c>
      <c r="AC19" s="21" t="s">
        <v>465</v>
      </c>
      <c r="AD19" s="21">
        <v>59</v>
      </c>
    </row>
    <row r="20" spans="1:30" ht="17.25" customHeight="1" thickBot="1" x14ac:dyDescent="0.25">
      <c r="A20" s="21">
        <v>15</v>
      </c>
      <c r="B20" s="22">
        <v>3.2250000000000001E-2</v>
      </c>
      <c r="C20" s="22">
        <v>4.2700000000000002E-2</v>
      </c>
      <c r="D20" s="22">
        <v>7.4999999999999997E-2</v>
      </c>
      <c r="E20" s="45"/>
      <c r="F20" s="21" t="s">
        <v>488</v>
      </c>
      <c r="G20" s="23">
        <v>10519</v>
      </c>
      <c r="H20" s="21">
        <v>0.78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1212</v>
      </c>
      <c r="Y20" s="24">
        <v>45030</v>
      </c>
      <c r="Z20" s="21" t="s">
        <v>514</v>
      </c>
      <c r="AA20" s="21" t="s">
        <v>496</v>
      </c>
      <c r="AB20" s="21">
        <v>9</v>
      </c>
      <c r="AC20" s="21" t="s">
        <v>465</v>
      </c>
      <c r="AD20" s="21">
        <v>57</v>
      </c>
    </row>
    <row r="21" spans="1:30" ht="17.25" customHeight="1" thickBot="1" x14ac:dyDescent="0.25">
      <c r="A21" s="21">
        <v>16</v>
      </c>
      <c r="B21" s="22">
        <v>3.015E-2</v>
      </c>
      <c r="C21" s="22">
        <v>4.5100000000000001E-2</v>
      </c>
      <c r="D21" s="22">
        <v>7.5300000000000006E-2</v>
      </c>
      <c r="E21" s="45"/>
      <c r="F21" s="21" t="s">
        <v>492</v>
      </c>
      <c r="G21" s="23">
        <v>13573</v>
      </c>
      <c r="H21" s="21">
        <v>1.01</v>
      </c>
      <c r="I21" s="45"/>
      <c r="J21" s="12">
        <v>5</v>
      </c>
      <c r="K21" s="12">
        <f>X6</f>
        <v>1396</v>
      </c>
      <c r="L21" s="18"/>
      <c r="M21" s="12"/>
      <c r="N21" s="114">
        <f>K21/$F$2</f>
        <v>0.10417910447761194</v>
      </c>
      <c r="W21" s="21">
        <v>125</v>
      </c>
      <c r="X21" s="21">
        <v>1197</v>
      </c>
      <c r="Y21" s="24">
        <v>45275</v>
      </c>
      <c r="Z21" s="21" t="s">
        <v>514</v>
      </c>
      <c r="AA21" s="21" t="s">
        <v>496</v>
      </c>
      <c r="AB21" s="21">
        <v>8.9</v>
      </c>
      <c r="AC21" s="21" t="s">
        <v>465</v>
      </c>
      <c r="AD21" s="21">
        <v>58</v>
      </c>
    </row>
    <row r="22" spans="1:30" ht="17.25" customHeight="1" thickBot="1" x14ac:dyDescent="0.25">
      <c r="A22" s="21">
        <v>17</v>
      </c>
      <c r="B22" s="22">
        <v>2.76E-2</v>
      </c>
      <c r="C22" s="22">
        <v>4.2949999999999995E-2</v>
      </c>
      <c r="D22" s="22">
        <v>7.0599999999999996E-2</v>
      </c>
      <c r="E22" s="45"/>
      <c r="F22" s="21" t="s">
        <v>493</v>
      </c>
      <c r="G22" s="23">
        <v>13707</v>
      </c>
      <c r="H22" s="21">
        <v>1.02</v>
      </c>
      <c r="I22" s="45"/>
      <c r="J22" s="12">
        <v>10</v>
      </c>
      <c r="K22" s="12">
        <f>X11</f>
        <v>1337</v>
      </c>
      <c r="L22" s="18"/>
      <c r="M22" s="12"/>
      <c r="N22" s="114">
        <f t="shared" ref="N22:N28" si="0">K22/$F$2</f>
        <v>9.9776119402985072E-2</v>
      </c>
      <c r="W22" s="21">
        <v>150</v>
      </c>
      <c r="X22" s="21">
        <v>1186</v>
      </c>
      <c r="Y22" s="24">
        <v>44945</v>
      </c>
      <c r="Z22" s="21" t="s">
        <v>513</v>
      </c>
      <c r="AA22" s="21" t="s">
        <v>495</v>
      </c>
      <c r="AB22" s="21">
        <v>8.9</v>
      </c>
      <c r="AC22" s="21" t="s">
        <v>465</v>
      </c>
      <c r="AD22" s="21">
        <v>59</v>
      </c>
    </row>
    <row r="23" spans="1:30" ht="17.25" customHeight="1" thickBot="1" x14ac:dyDescent="0.25">
      <c r="A23" s="21">
        <v>18</v>
      </c>
      <c r="B23" s="22">
        <v>2.12E-2</v>
      </c>
      <c r="C23" s="22">
        <v>3.1099999999999999E-2</v>
      </c>
      <c r="D23" s="22">
        <v>5.2299999999999999E-2</v>
      </c>
      <c r="E23" s="45"/>
      <c r="F23" s="21" t="s">
        <v>494</v>
      </c>
      <c r="G23" s="23">
        <v>14103</v>
      </c>
      <c r="H23" s="21">
        <v>1.05</v>
      </c>
      <c r="I23" s="45"/>
      <c r="J23" s="12">
        <v>20</v>
      </c>
      <c r="K23" s="12">
        <f>X12</f>
        <v>1319</v>
      </c>
      <c r="L23" s="18"/>
      <c r="M23" s="12"/>
      <c r="N23" s="114">
        <f t="shared" si="0"/>
        <v>9.8432835820895528E-2</v>
      </c>
      <c r="W23" s="21">
        <v>175</v>
      </c>
      <c r="X23" s="21">
        <v>1176</v>
      </c>
      <c r="Y23" s="24">
        <v>44937</v>
      </c>
      <c r="Z23" s="21" t="s">
        <v>515</v>
      </c>
      <c r="AA23" s="21" t="s">
        <v>494</v>
      </c>
      <c r="AB23" s="21">
        <v>8.8000000000000007</v>
      </c>
      <c r="AC23" s="21" t="s">
        <v>465</v>
      </c>
      <c r="AD23" s="21">
        <v>56</v>
      </c>
    </row>
    <row r="24" spans="1:30" ht="17.25" customHeight="1" thickBot="1" x14ac:dyDescent="0.25">
      <c r="A24" s="21">
        <v>19</v>
      </c>
      <c r="B24" s="22">
        <v>1.4949999999999998E-2</v>
      </c>
      <c r="C24" s="22">
        <v>2.215E-2</v>
      </c>
      <c r="D24" s="22">
        <v>3.7100000000000001E-2</v>
      </c>
      <c r="E24" s="45"/>
      <c r="F24" s="21" t="s">
        <v>495</v>
      </c>
      <c r="G24" s="23">
        <v>14594</v>
      </c>
      <c r="H24" s="21">
        <v>1.08</v>
      </c>
      <c r="I24" s="45"/>
      <c r="J24" s="12">
        <v>30</v>
      </c>
      <c r="K24" s="12">
        <f>X14</f>
        <v>1284</v>
      </c>
      <c r="L24" s="18"/>
      <c r="M24" s="12"/>
      <c r="N24" s="114">
        <f t="shared" si="0"/>
        <v>9.5820895522388067E-2</v>
      </c>
      <c r="W24" s="21">
        <v>200</v>
      </c>
      <c r="X24" s="21">
        <v>1165</v>
      </c>
      <c r="Y24" s="24">
        <v>45260</v>
      </c>
      <c r="Z24" s="21" t="s">
        <v>514</v>
      </c>
      <c r="AA24" s="21" t="s">
        <v>495</v>
      </c>
      <c r="AB24" s="21">
        <v>8.6999999999999993</v>
      </c>
      <c r="AC24" s="21" t="s">
        <v>465</v>
      </c>
      <c r="AD24" s="21">
        <v>63</v>
      </c>
    </row>
    <row r="25" spans="1:30" ht="17.25" customHeight="1" thickBot="1" x14ac:dyDescent="0.25">
      <c r="A25" s="21">
        <v>20</v>
      </c>
      <c r="B25" s="22">
        <v>1.11E-2</v>
      </c>
      <c r="C25" s="22">
        <v>1.6750000000000001E-2</v>
      </c>
      <c r="D25" s="22">
        <v>2.7900000000000001E-2</v>
      </c>
      <c r="E25" s="45"/>
      <c r="F25" s="21" t="s">
        <v>496</v>
      </c>
      <c r="G25" s="23">
        <v>15155</v>
      </c>
      <c r="H25" s="21">
        <v>1.1299999999999999</v>
      </c>
      <c r="I25" s="45"/>
      <c r="J25" s="12">
        <v>50</v>
      </c>
      <c r="K25" s="12">
        <f>X18</f>
        <v>1250</v>
      </c>
      <c r="L25" s="18"/>
      <c r="M25" s="12"/>
      <c r="N25" s="114">
        <f t="shared" si="0"/>
        <v>9.3283582089552244E-2</v>
      </c>
    </row>
    <row r="26" spans="1:30" ht="17.25" customHeight="1" thickBot="1" x14ac:dyDescent="0.25">
      <c r="A26" s="21">
        <v>21</v>
      </c>
      <c r="B26" s="22">
        <v>8.0000000000000002E-3</v>
      </c>
      <c r="C26" s="22">
        <v>1.225E-2</v>
      </c>
      <c r="D26" s="22">
        <v>2.0199999999999999E-2</v>
      </c>
      <c r="E26" s="45"/>
      <c r="F26" s="21" t="s">
        <v>497</v>
      </c>
      <c r="G26" s="23">
        <v>12520</v>
      </c>
      <c r="H26" s="21">
        <v>0.93</v>
      </c>
      <c r="I26" s="45"/>
      <c r="J26" s="12">
        <v>100</v>
      </c>
      <c r="K26" s="12">
        <f>X20</f>
        <v>1212</v>
      </c>
      <c r="L26" s="18"/>
      <c r="M26" s="12"/>
      <c r="N26" s="114">
        <f t="shared" si="0"/>
        <v>9.0447761194029849E-2</v>
      </c>
    </row>
    <row r="27" spans="1:30" ht="17.25" customHeight="1" thickBot="1" x14ac:dyDescent="0.25">
      <c r="A27" s="21">
        <v>22</v>
      </c>
      <c r="B27" s="22">
        <v>5.0000000000000001E-3</v>
      </c>
      <c r="C27" s="22">
        <v>8.6499999999999997E-3</v>
      </c>
      <c r="D27" s="22">
        <v>1.37E-2</v>
      </c>
      <c r="E27" s="45"/>
      <c r="F27" s="45"/>
      <c r="G27" s="45"/>
      <c r="H27" s="45"/>
      <c r="I27" s="45"/>
      <c r="J27" s="12">
        <v>150</v>
      </c>
      <c r="K27" s="12">
        <f>X22</f>
        <v>1186</v>
      </c>
      <c r="L27" s="18"/>
      <c r="M27" s="12"/>
      <c r="N27" s="114">
        <f t="shared" si="0"/>
        <v>8.8507462686567159E-2</v>
      </c>
    </row>
    <row r="28" spans="1:30" ht="17.25" customHeight="1" thickBot="1" x14ac:dyDescent="0.25">
      <c r="A28" s="21">
        <v>23</v>
      </c>
      <c r="B28" s="22">
        <v>2.9499999999999999E-3</v>
      </c>
      <c r="C28" s="22">
        <v>5.9500000000000004E-3</v>
      </c>
      <c r="D28" s="22">
        <v>8.8999999999999999E-3</v>
      </c>
      <c r="E28" s="45"/>
      <c r="F28" s="45"/>
      <c r="G28" s="45"/>
      <c r="H28" s="45"/>
      <c r="I28" s="45"/>
      <c r="J28" s="12">
        <v>200</v>
      </c>
      <c r="K28" s="12">
        <f>X24</f>
        <v>1165</v>
      </c>
      <c r="L28" s="18"/>
      <c r="M28" s="12"/>
      <c r="N28" s="114">
        <f t="shared" si="0"/>
        <v>8.6940298507462682E-2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529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30500</v>
      </c>
      <c r="H2" s="7" t="s">
        <v>462</v>
      </c>
      <c r="W2" s="21">
        <v>1</v>
      </c>
      <c r="X2" s="21">
        <v>4199</v>
      </c>
      <c r="Y2" s="24">
        <v>45058</v>
      </c>
      <c r="Z2" s="21" t="s">
        <v>516</v>
      </c>
      <c r="AA2" s="21" t="s">
        <v>496</v>
      </c>
      <c r="AB2" s="21">
        <v>13.8</v>
      </c>
      <c r="AC2" s="21" t="s">
        <v>498</v>
      </c>
      <c r="AD2" s="21">
        <v>71</v>
      </c>
    </row>
    <row r="3" spans="1:30" ht="17.25" customHeight="1" thickBot="1" x14ac:dyDescent="0.25">
      <c r="W3" s="21">
        <v>2</v>
      </c>
      <c r="X3" s="21">
        <v>4029</v>
      </c>
      <c r="Y3" s="24">
        <v>45058</v>
      </c>
      <c r="Z3" s="21" t="s">
        <v>518</v>
      </c>
      <c r="AA3" s="21" t="s">
        <v>496</v>
      </c>
      <c r="AB3" s="21">
        <v>13.2</v>
      </c>
      <c r="AC3" s="21" t="s">
        <v>498</v>
      </c>
      <c r="AD3" s="21">
        <v>67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3834</v>
      </c>
      <c r="Y4" s="24">
        <v>45058</v>
      </c>
      <c r="Z4" s="21" t="s">
        <v>520</v>
      </c>
      <c r="AA4" s="21" t="s">
        <v>496</v>
      </c>
      <c r="AB4" s="21">
        <v>12.6</v>
      </c>
      <c r="AC4" s="21" t="s">
        <v>498</v>
      </c>
      <c r="AD4" s="21">
        <v>71</v>
      </c>
    </row>
    <row r="5" spans="1:30" ht="17.25" customHeight="1" thickBot="1" x14ac:dyDescent="0.25">
      <c r="A5" s="21">
        <v>0</v>
      </c>
      <c r="B5" s="22">
        <v>2.1006557377049179E-3</v>
      </c>
      <c r="C5" s="22">
        <v>3.6826229508196721E-3</v>
      </c>
      <c r="D5" s="22">
        <v>5.7999999999999996E-3</v>
      </c>
      <c r="E5" s="45"/>
      <c r="F5" s="21" t="s">
        <v>471</v>
      </c>
      <c r="G5" s="23">
        <v>32697</v>
      </c>
      <c r="H5" s="21">
        <v>1.07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3799</v>
      </c>
      <c r="Y5" s="24">
        <v>45058</v>
      </c>
      <c r="Z5" s="21" t="s">
        <v>517</v>
      </c>
      <c r="AA5" s="21" t="s">
        <v>496</v>
      </c>
      <c r="AB5" s="21">
        <v>12.5</v>
      </c>
      <c r="AC5" s="21" t="s">
        <v>498</v>
      </c>
      <c r="AD5" s="21">
        <v>63</v>
      </c>
    </row>
    <row r="6" spans="1:30" ht="17.25" customHeight="1" thickBot="1" x14ac:dyDescent="0.25">
      <c r="A6" s="21">
        <v>1</v>
      </c>
      <c r="B6" s="22">
        <v>1.1236065573770491E-3</v>
      </c>
      <c r="C6" s="22">
        <v>2.4039344262295087E-3</v>
      </c>
      <c r="D6" s="22">
        <v>3.5000000000000001E-3</v>
      </c>
      <c r="E6" s="45"/>
      <c r="F6" s="21" t="s">
        <v>473</v>
      </c>
      <c r="G6" s="23">
        <v>35061</v>
      </c>
      <c r="H6" s="21">
        <v>1.1499999999999999</v>
      </c>
      <c r="I6" s="45"/>
      <c r="J6" s="107" t="s">
        <v>474</v>
      </c>
      <c r="K6" s="108">
        <f>LARGE((K8,K9),1)</f>
        <v>0.76175443497695194</v>
      </c>
      <c r="L6" s="45"/>
      <c r="M6" s="45"/>
      <c r="N6" s="108" t="s">
        <v>498</v>
      </c>
      <c r="W6" s="21">
        <v>5</v>
      </c>
      <c r="X6" s="21">
        <v>3792</v>
      </c>
      <c r="Y6" s="24">
        <v>45058</v>
      </c>
      <c r="Z6" s="21" t="s">
        <v>515</v>
      </c>
      <c r="AA6" s="21" t="s">
        <v>496</v>
      </c>
      <c r="AB6" s="21">
        <v>12.4</v>
      </c>
      <c r="AC6" s="21" t="s">
        <v>498</v>
      </c>
      <c r="AD6" s="21">
        <v>60</v>
      </c>
    </row>
    <row r="7" spans="1:30" ht="17.25" customHeight="1" thickBot="1" x14ac:dyDescent="0.25">
      <c r="A7" s="21">
        <v>2</v>
      </c>
      <c r="B7" s="22">
        <v>9.7704918032786897E-4</v>
      </c>
      <c r="C7" s="22">
        <v>1.8413114754098361E-3</v>
      </c>
      <c r="D7" s="22">
        <v>2.8E-3</v>
      </c>
      <c r="E7" s="45"/>
      <c r="F7" s="21" t="s">
        <v>475</v>
      </c>
      <c r="G7" s="23">
        <v>34156</v>
      </c>
      <c r="H7" s="21">
        <v>1.1200000000000001</v>
      </c>
      <c r="I7" s="45"/>
      <c r="J7" s="12" t="s">
        <v>476</v>
      </c>
      <c r="K7" s="108">
        <f>LARGE((K10,K11),1)</f>
        <v>0.59505562206706109</v>
      </c>
      <c r="L7" s="45"/>
      <c r="M7" s="45"/>
      <c r="N7" s="108" t="s">
        <v>499</v>
      </c>
      <c r="W7" s="21">
        <v>6</v>
      </c>
      <c r="X7" s="21">
        <v>3659</v>
      </c>
      <c r="Y7" s="24">
        <v>44988</v>
      </c>
      <c r="Z7" s="21" t="s">
        <v>520</v>
      </c>
      <c r="AA7" s="21" t="s">
        <v>496</v>
      </c>
      <c r="AB7" s="21">
        <v>12</v>
      </c>
      <c r="AC7" s="21" t="s">
        <v>498</v>
      </c>
      <c r="AD7" s="21">
        <v>66</v>
      </c>
    </row>
    <row r="8" spans="1:30" ht="17.25" customHeight="1" thickBot="1" x14ac:dyDescent="0.25">
      <c r="A8" s="21">
        <v>3</v>
      </c>
      <c r="B8" s="22">
        <v>1.319016393442623E-3</v>
      </c>
      <c r="C8" s="22">
        <v>1.3809836065573771E-3</v>
      </c>
      <c r="D8" s="22">
        <v>2.7000000000000001E-3</v>
      </c>
      <c r="E8" s="45"/>
      <c r="F8" s="21" t="s">
        <v>477</v>
      </c>
      <c r="G8" s="23">
        <v>32475</v>
      </c>
      <c r="H8" s="21">
        <v>1.07</v>
      </c>
      <c r="I8" s="45"/>
      <c r="J8" s="45"/>
      <c r="K8" s="340">
        <f>LARGE(B11:C11,1)/(B11+C11)</f>
        <v>0.76175443497695194</v>
      </c>
      <c r="L8" s="45"/>
      <c r="M8" s="45"/>
      <c r="N8" s="45"/>
      <c r="W8" s="21">
        <v>7</v>
      </c>
      <c r="X8" s="21">
        <v>3257</v>
      </c>
      <c r="Y8" s="24">
        <v>45013</v>
      </c>
      <c r="Z8" s="21" t="s">
        <v>524</v>
      </c>
      <c r="AA8" s="21" t="s">
        <v>493</v>
      </c>
      <c r="AB8" s="21">
        <v>10.7</v>
      </c>
      <c r="AC8" s="21" t="s">
        <v>498</v>
      </c>
      <c r="AD8" s="21">
        <v>75</v>
      </c>
    </row>
    <row r="9" spans="1:30" ht="17.25" customHeight="1" thickBot="1" x14ac:dyDescent="0.25">
      <c r="A9" s="21">
        <v>4</v>
      </c>
      <c r="B9" s="22">
        <v>3.1754098360655737E-3</v>
      </c>
      <c r="C9" s="22">
        <v>1.2786885245901639E-3</v>
      </c>
      <c r="D9" s="22">
        <v>4.4000000000000003E-3</v>
      </c>
      <c r="E9" s="45"/>
      <c r="F9" s="21" t="s">
        <v>478</v>
      </c>
      <c r="G9" s="23">
        <v>30320</v>
      </c>
      <c r="H9" s="21">
        <v>0.99</v>
      </c>
      <c r="I9" s="45"/>
      <c r="J9" s="45"/>
      <c r="K9" s="340">
        <f>LARGE(B12:C12,1)/(B12+C12)</f>
        <v>0.67861099413689219</v>
      </c>
      <c r="L9" s="45"/>
      <c r="M9" s="45"/>
      <c r="N9" s="45"/>
      <c r="W9" s="21">
        <v>8</v>
      </c>
      <c r="X9" s="21">
        <v>3170</v>
      </c>
      <c r="Y9" s="24">
        <v>45058</v>
      </c>
      <c r="Z9" s="21" t="s">
        <v>514</v>
      </c>
      <c r="AA9" s="21" t="s">
        <v>496</v>
      </c>
      <c r="AB9" s="21">
        <v>10.4</v>
      </c>
      <c r="AC9" s="21" t="s">
        <v>499</v>
      </c>
      <c r="AD9" s="21">
        <v>50</v>
      </c>
    </row>
    <row r="10" spans="1:30" ht="17.25" customHeight="1" thickBot="1" x14ac:dyDescent="0.25">
      <c r="A10" s="21">
        <v>5</v>
      </c>
      <c r="B10" s="22">
        <v>9.9659016393442643E-3</v>
      </c>
      <c r="C10" s="22">
        <v>2.5062295081967213E-3</v>
      </c>
      <c r="D10" s="22">
        <v>1.2500000000000001E-2</v>
      </c>
      <c r="E10" s="45"/>
      <c r="F10" s="21" t="s">
        <v>479</v>
      </c>
      <c r="G10" s="23">
        <v>28743</v>
      </c>
      <c r="H10" s="21">
        <v>0.94</v>
      </c>
      <c r="I10" s="45"/>
      <c r="J10" s="45"/>
      <c r="K10" s="340">
        <f>LARGE(B20:C20,1)/(B20+C20)</f>
        <v>0.57389274014009306</v>
      </c>
      <c r="L10" s="45"/>
      <c r="M10" s="45"/>
      <c r="N10" s="45"/>
      <c r="W10" s="21">
        <v>9</v>
      </c>
      <c r="X10" s="21">
        <v>3014</v>
      </c>
      <c r="Y10" s="24">
        <v>44967</v>
      </c>
      <c r="Z10" s="21" t="s">
        <v>513</v>
      </c>
      <c r="AA10" s="21" t="s">
        <v>496</v>
      </c>
      <c r="AB10" s="21">
        <v>9.9</v>
      </c>
      <c r="AC10" s="21" t="s">
        <v>499</v>
      </c>
      <c r="AD10" s="21">
        <v>61</v>
      </c>
    </row>
    <row r="11" spans="1:30" ht="17.25" customHeight="1" thickBot="1" x14ac:dyDescent="0.25">
      <c r="A11" s="21">
        <v>6</v>
      </c>
      <c r="B11" s="22">
        <v>2.682E-2</v>
      </c>
      <c r="C11" s="22">
        <v>8.3881967213114764E-3</v>
      </c>
      <c r="D11" s="22">
        <v>3.5200000000000002E-2</v>
      </c>
      <c r="E11" s="45"/>
      <c r="F11" s="21" t="s">
        <v>480</v>
      </c>
      <c r="G11" s="23">
        <v>27167</v>
      </c>
      <c r="H11" s="21">
        <v>0.89</v>
      </c>
      <c r="I11" s="45"/>
      <c r="J11" s="45"/>
      <c r="K11" s="340">
        <f>LARGE(B21:C21,1)/(B21+C21)</f>
        <v>0.59505562206706109</v>
      </c>
      <c r="L11" s="45"/>
      <c r="M11" s="45"/>
      <c r="N11" s="45"/>
      <c r="W11" s="21">
        <v>10</v>
      </c>
      <c r="X11" s="21">
        <v>2982</v>
      </c>
      <c r="Y11" s="24">
        <v>44946</v>
      </c>
      <c r="Z11" s="21" t="s">
        <v>514</v>
      </c>
      <c r="AA11" s="21" t="s">
        <v>496</v>
      </c>
      <c r="AB11" s="21">
        <v>9.8000000000000007</v>
      </c>
      <c r="AC11" s="21" t="s">
        <v>499</v>
      </c>
      <c r="AD11" s="21">
        <v>59</v>
      </c>
    </row>
    <row r="12" spans="1:30" ht="17.25" customHeight="1" thickBot="1" x14ac:dyDescent="0.25">
      <c r="A12" s="21">
        <v>7</v>
      </c>
      <c r="B12" s="22">
        <v>3.4343278688524589E-2</v>
      </c>
      <c r="C12" s="22">
        <v>1.6264918032786888E-2</v>
      </c>
      <c r="D12" s="22">
        <v>5.0700000000000002E-2</v>
      </c>
      <c r="E12" s="45"/>
      <c r="F12" s="21" t="s">
        <v>481</v>
      </c>
      <c r="G12" s="23">
        <v>28026</v>
      </c>
      <c r="H12" s="21">
        <v>0.92</v>
      </c>
      <c r="I12" s="45"/>
      <c r="J12" s="45"/>
      <c r="K12" s="45"/>
      <c r="L12" s="45"/>
      <c r="M12" s="45"/>
      <c r="N12" s="45"/>
      <c r="W12" s="21">
        <v>20</v>
      </c>
      <c r="X12" s="21">
        <v>2918</v>
      </c>
      <c r="Y12" s="24">
        <v>44999</v>
      </c>
      <c r="Z12" s="21" t="s">
        <v>515</v>
      </c>
      <c r="AA12" s="21" t="s">
        <v>493</v>
      </c>
      <c r="AB12" s="21">
        <v>9.6</v>
      </c>
      <c r="AC12" s="21" t="s">
        <v>499</v>
      </c>
      <c r="AD12" s="21">
        <v>58</v>
      </c>
    </row>
    <row r="13" spans="1:30" ht="17.25" customHeight="1" thickBot="1" x14ac:dyDescent="0.25">
      <c r="A13" s="21">
        <v>8</v>
      </c>
      <c r="B13" s="22">
        <v>3.5515737704918032E-2</v>
      </c>
      <c r="C13" s="22">
        <v>2.240262295081967E-2</v>
      </c>
      <c r="D13" s="22">
        <v>5.8000000000000003E-2</v>
      </c>
      <c r="E13" s="45"/>
      <c r="F13" s="21" t="s">
        <v>482</v>
      </c>
      <c r="G13" s="23">
        <v>28483</v>
      </c>
      <c r="H13" s="21">
        <v>0.93</v>
      </c>
      <c r="I13" s="45"/>
      <c r="J13" s="45"/>
      <c r="K13" s="45"/>
      <c r="L13" s="45"/>
      <c r="M13" s="45"/>
      <c r="N13" s="45"/>
      <c r="W13" s="21">
        <v>25</v>
      </c>
      <c r="X13" s="21">
        <v>2907</v>
      </c>
      <c r="Y13" s="24">
        <v>44965</v>
      </c>
      <c r="Z13" s="21" t="s">
        <v>513</v>
      </c>
      <c r="AA13" s="21" t="s">
        <v>494</v>
      </c>
      <c r="AB13" s="21">
        <v>9.5</v>
      </c>
      <c r="AC13" s="21" t="s">
        <v>499</v>
      </c>
      <c r="AD13" s="21">
        <v>62</v>
      </c>
    </row>
    <row r="14" spans="1:30" ht="17.25" customHeight="1" thickBot="1" x14ac:dyDescent="0.25">
      <c r="A14" s="21">
        <v>9</v>
      </c>
      <c r="B14" s="22">
        <v>3.6590491803278689E-2</v>
      </c>
      <c r="C14" s="22">
        <v>2.5573770491803278E-2</v>
      </c>
      <c r="D14" s="22">
        <v>6.2199999999999998E-2</v>
      </c>
      <c r="E14" s="45"/>
      <c r="F14" s="21" t="s">
        <v>483</v>
      </c>
      <c r="G14" s="23">
        <v>29944</v>
      </c>
      <c r="H14" s="21">
        <v>0.98</v>
      </c>
      <c r="I14" s="45"/>
      <c r="J14" s="45"/>
      <c r="K14" s="45"/>
      <c r="L14" s="45"/>
      <c r="M14" s="45"/>
      <c r="N14" s="45"/>
      <c r="W14" s="21">
        <v>30</v>
      </c>
      <c r="X14" s="21">
        <v>2891</v>
      </c>
      <c r="Y14" s="24">
        <v>44953</v>
      </c>
      <c r="Z14" s="21" t="s">
        <v>515</v>
      </c>
      <c r="AA14" s="21" t="s">
        <v>496</v>
      </c>
      <c r="AB14" s="21">
        <v>9.5</v>
      </c>
      <c r="AC14" s="21" t="s">
        <v>499</v>
      </c>
      <c r="AD14" s="21">
        <v>54</v>
      </c>
    </row>
    <row r="15" spans="1:30" ht="17.25" customHeight="1" thickBot="1" x14ac:dyDescent="0.25">
      <c r="A15" s="21">
        <v>10</v>
      </c>
      <c r="B15" s="22">
        <v>3.6297377049180332E-2</v>
      </c>
      <c r="C15" s="22">
        <v>2.9460983606557377E-2</v>
      </c>
      <c r="D15" s="22">
        <v>6.5799999999999997E-2</v>
      </c>
      <c r="E15" s="45"/>
      <c r="F15" s="21" t="s">
        <v>484</v>
      </c>
      <c r="G15" s="23">
        <v>30435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2879</v>
      </c>
      <c r="Y15" s="24">
        <v>44971</v>
      </c>
      <c r="Z15" s="21" t="s">
        <v>515</v>
      </c>
      <c r="AA15" s="21" t="s">
        <v>493</v>
      </c>
      <c r="AB15" s="21">
        <v>9.4</v>
      </c>
      <c r="AC15" s="21" t="s">
        <v>499</v>
      </c>
      <c r="AD15" s="21">
        <v>57</v>
      </c>
    </row>
    <row r="16" spans="1:30" ht="17.25" customHeight="1" thickBot="1" x14ac:dyDescent="0.25">
      <c r="A16" s="21">
        <v>11</v>
      </c>
      <c r="B16" s="22">
        <v>3.6004262295081968E-2</v>
      </c>
      <c r="C16" s="22">
        <v>3.309245901639344E-2</v>
      </c>
      <c r="D16" s="22">
        <v>6.9099999999999995E-2</v>
      </c>
      <c r="E16" s="45"/>
      <c r="F16" s="21" t="s">
        <v>485</v>
      </c>
      <c r="G16" s="23">
        <v>30120</v>
      </c>
      <c r="H16" s="21">
        <v>0.99</v>
      </c>
      <c r="I16" s="45"/>
      <c r="J16" s="45"/>
      <c r="K16" s="45"/>
      <c r="L16" s="45"/>
      <c r="M16" s="45"/>
      <c r="N16" s="45"/>
      <c r="W16" s="21">
        <v>40</v>
      </c>
      <c r="X16" s="21">
        <v>2863</v>
      </c>
      <c r="Y16" s="24">
        <v>44960</v>
      </c>
      <c r="Z16" s="21" t="s">
        <v>514</v>
      </c>
      <c r="AA16" s="21" t="s">
        <v>496</v>
      </c>
      <c r="AB16" s="21">
        <v>9.4</v>
      </c>
      <c r="AC16" s="21" t="s">
        <v>499</v>
      </c>
      <c r="AD16" s="21">
        <v>57</v>
      </c>
    </row>
    <row r="17" spans="1:30" ht="17.25" customHeight="1" thickBot="1" x14ac:dyDescent="0.25">
      <c r="A17" s="21">
        <v>12</v>
      </c>
      <c r="B17" s="22">
        <v>3.49783606557377E-2</v>
      </c>
      <c r="C17" s="22">
        <v>3.5803278688524592E-2</v>
      </c>
      <c r="D17" s="22">
        <v>7.0800000000000002E-2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2855</v>
      </c>
      <c r="Y17" s="24">
        <v>44964</v>
      </c>
      <c r="Z17" s="21" t="s">
        <v>513</v>
      </c>
      <c r="AA17" s="21" t="s">
        <v>493</v>
      </c>
      <c r="AB17" s="21">
        <v>9.4</v>
      </c>
      <c r="AC17" s="21" t="s">
        <v>499</v>
      </c>
      <c r="AD17" s="21">
        <v>64</v>
      </c>
    </row>
    <row r="18" spans="1:30" ht="17.25" customHeight="1" thickBot="1" x14ac:dyDescent="0.25">
      <c r="A18" s="21">
        <v>13</v>
      </c>
      <c r="B18" s="22">
        <v>3.3415081967213114E-2</v>
      </c>
      <c r="C18" s="22">
        <v>3.6723934426229517E-2</v>
      </c>
      <c r="D18" s="22">
        <v>7.0099999999999996E-2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2849</v>
      </c>
      <c r="Y18" s="24">
        <v>44953</v>
      </c>
      <c r="Z18" s="21" t="s">
        <v>517</v>
      </c>
      <c r="AA18" s="21" t="s">
        <v>496</v>
      </c>
      <c r="AB18" s="21">
        <v>9.3000000000000007</v>
      </c>
      <c r="AC18" s="21" t="s">
        <v>499</v>
      </c>
      <c r="AD18" s="21">
        <v>54</v>
      </c>
    </row>
    <row r="19" spans="1:30" ht="17.25" customHeight="1" thickBot="1" x14ac:dyDescent="0.25">
      <c r="A19" s="21">
        <v>14</v>
      </c>
      <c r="B19" s="22">
        <v>3.20472131147541E-2</v>
      </c>
      <c r="C19" s="22">
        <v>3.9127868852459016E-2</v>
      </c>
      <c r="D19" s="22">
        <v>7.1099999999999997E-2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2818</v>
      </c>
      <c r="Y19" s="24">
        <v>44993</v>
      </c>
      <c r="Z19" s="21" t="s">
        <v>514</v>
      </c>
      <c r="AA19" s="21" t="s">
        <v>494</v>
      </c>
      <c r="AB19" s="21">
        <v>9.1999999999999993</v>
      </c>
      <c r="AC19" s="21" t="s">
        <v>499</v>
      </c>
      <c r="AD19" s="21">
        <v>57</v>
      </c>
    </row>
    <row r="20" spans="1:30" ht="17.25" customHeight="1" thickBot="1" x14ac:dyDescent="0.25">
      <c r="A20" s="21">
        <v>15</v>
      </c>
      <c r="B20" s="22">
        <v>3.0874754098360657E-2</v>
      </c>
      <c r="C20" s="22">
        <v>4.1582950819672129E-2</v>
      </c>
      <c r="D20" s="22">
        <v>7.2400000000000006E-2</v>
      </c>
      <c r="E20" s="45"/>
      <c r="F20" s="21" t="s">
        <v>488</v>
      </c>
      <c r="G20" s="23">
        <v>20624</v>
      </c>
      <c r="H20" s="21">
        <v>0.68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2779</v>
      </c>
      <c r="Y20" s="24">
        <v>44930</v>
      </c>
      <c r="Z20" s="21" t="s">
        <v>513</v>
      </c>
      <c r="AA20" s="21" t="s">
        <v>494</v>
      </c>
      <c r="AB20" s="21">
        <v>9.1</v>
      </c>
      <c r="AC20" s="21" t="s">
        <v>499</v>
      </c>
      <c r="AD20" s="21">
        <v>63</v>
      </c>
    </row>
    <row r="21" spans="1:30" ht="17.25" customHeight="1" thickBot="1" x14ac:dyDescent="0.25">
      <c r="A21" s="21">
        <v>16</v>
      </c>
      <c r="B21" s="22">
        <v>3.0386229508196722E-2</v>
      </c>
      <c r="C21" s="22">
        <v>4.4651803278688527E-2</v>
      </c>
      <c r="D21" s="22">
        <v>7.4999999999999997E-2</v>
      </c>
      <c r="E21" s="45"/>
      <c r="F21" s="21" t="s">
        <v>492</v>
      </c>
      <c r="G21" s="23">
        <v>30799</v>
      </c>
      <c r="H21" s="21">
        <v>1.01</v>
      </c>
      <c r="I21" s="45"/>
      <c r="J21" s="12">
        <v>5</v>
      </c>
      <c r="K21" s="12">
        <f>X6</f>
        <v>3792</v>
      </c>
      <c r="L21" s="18"/>
      <c r="M21" s="12"/>
      <c r="N21" s="114">
        <f>K21/$F$2</f>
        <v>0.12432786885245901</v>
      </c>
      <c r="W21" s="21">
        <v>125</v>
      </c>
      <c r="X21" s="21">
        <v>2757</v>
      </c>
      <c r="Y21" s="24">
        <v>44946</v>
      </c>
      <c r="Z21" s="21" t="s">
        <v>515</v>
      </c>
      <c r="AA21" s="21" t="s">
        <v>496</v>
      </c>
      <c r="AB21" s="21">
        <v>9</v>
      </c>
      <c r="AC21" s="21" t="s">
        <v>499</v>
      </c>
      <c r="AD21" s="21">
        <v>55</v>
      </c>
    </row>
    <row r="22" spans="1:30" ht="17.25" customHeight="1" thickBot="1" x14ac:dyDescent="0.25">
      <c r="A22" s="21">
        <v>17</v>
      </c>
      <c r="B22" s="22">
        <v>2.8383278688524589E-2</v>
      </c>
      <c r="C22" s="22">
        <v>4.593049180327869E-2</v>
      </c>
      <c r="D22" s="22">
        <v>7.4300000000000005E-2</v>
      </c>
      <c r="E22" s="45"/>
      <c r="F22" s="21" t="s">
        <v>493</v>
      </c>
      <c r="G22" s="23">
        <v>32824</v>
      </c>
      <c r="H22" s="21">
        <v>1.08</v>
      </c>
      <c r="I22" s="45"/>
      <c r="J22" s="12">
        <v>10</v>
      </c>
      <c r="K22" s="12">
        <f>X11</f>
        <v>2982</v>
      </c>
      <c r="L22" s="18"/>
      <c r="M22" s="12"/>
      <c r="N22" s="114">
        <f t="shared" ref="N22:N28" si="0">K22/$F$2</f>
        <v>9.7770491803278695E-2</v>
      </c>
      <c r="W22" s="21">
        <v>150</v>
      </c>
      <c r="X22" s="21">
        <v>2730</v>
      </c>
      <c r="Y22" s="24">
        <v>45279</v>
      </c>
      <c r="Z22" s="21" t="s">
        <v>514</v>
      </c>
      <c r="AA22" s="21" t="s">
        <v>493</v>
      </c>
      <c r="AB22" s="21">
        <v>9</v>
      </c>
      <c r="AC22" s="21" t="s">
        <v>499</v>
      </c>
      <c r="AD22" s="21">
        <v>60</v>
      </c>
    </row>
    <row r="23" spans="1:30" ht="17.25" customHeight="1" thickBot="1" x14ac:dyDescent="0.25">
      <c r="A23" s="21">
        <v>18</v>
      </c>
      <c r="B23" s="22">
        <v>2.3986557377049179E-2</v>
      </c>
      <c r="C23" s="22">
        <v>3.6263606557377051E-2</v>
      </c>
      <c r="D23" s="22">
        <v>6.0199999999999997E-2</v>
      </c>
      <c r="E23" s="45"/>
      <c r="F23" s="21" t="s">
        <v>494</v>
      </c>
      <c r="G23" s="23">
        <v>33139</v>
      </c>
      <c r="H23" s="21">
        <v>1.0900000000000001</v>
      </c>
      <c r="I23" s="45"/>
      <c r="J23" s="12">
        <v>20</v>
      </c>
      <c r="K23" s="12">
        <f>X12</f>
        <v>2918</v>
      </c>
      <c r="L23" s="18"/>
      <c r="M23" s="12"/>
      <c r="N23" s="114">
        <f t="shared" si="0"/>
        <v>9.5672131147540987E-2</v>
      </c>
      <c r="W23" s="21">
        <v>175</v>
      </c>
      <c r="X23" s="21">
        <v>2712</v>
      </c>
      <c r="Y23" s="24">
        <v>44994</v>
      </c>
      <c r="Z23" s="21" t="s">
        <v>515</v>
      </c>
      <c r="AA23" s="21" t="s">
        <v>495</v>
      </c>
      <c r="AB23" s="21">
        <v>8.9</v>
      </c>
      <c r="AC23" s="21" t="s">
        <v>499</v>
      </c>
      <c r="AD23" s="21">
        <v>59</v>
      </c>
    </row>
    <row r="24" spans="1:30" ht="17.25" customHeight="1" thickBot="1" x14ac:dyDescent="0.25">
      <c r="A24" s="21">
        <v>19</v>
      </c>
      <c r="B24" s="22">
        <v>1.7635737704918032E-2</v>
      </c>
      <c r="C24" s="22">
        <v>2.7517377049180326E-2</v>
      </c>
      <c r="D24" s="22">
        <v>4.5100000000000001E-2</v>
      </c>
      <c r="E24" s="45"/>
      <c r="F24" s="21" t="s">
        <v>495</v>
      </c>
      <c r="G24" s="23">
        <v>33327</v>
      </c>
      <c r="H24" s="21">
        <v>1.0900000000000001</v>
      </c>
      <c r="I24" s="45"/>
      <c r="J24" s="12">
        <v>30</v>
      </c>
      <c r="K24" s="12">
        <f>X14</f>
        <v>2891</v>
      </c>
      <c r="L24" s="18"/>
      <c r="M24" s="12"/>
      <c r="N24" s="114">
        <f t="shared" si="0"/>
        <v>9.4786885245901634E-2</v>
      </c>
      <c r="W24" s="21">
        <v>200</v>
      </c>
      <c r="X24" s="21">
        <v>2695</v>
      </c>
      <c r="Y24" s="24">
        <v>45008</v>
      </c>
      <c r="Z24" s="21" t="s">
        <v>515</v>
      </c>
      <c r="AA24" s="21" t="s">
        <v>495</v>
      </c>
      <c r="AB24" s="21">
        <v>8.8000000000000007</v>
      </c>
      <c r="AC24" s="21" t="s">
        <v>499</v>
      </c>
      <c r="AD24" s="21">
        <v>61</v>
      </c>
    </row>
    <row r="25" spans="1:30" ht="17.25" customHeight="1" thickBot="1" x14ac:dyDescent="0.25">
      <c r="A25" s="21">
        <v>20</v>
      </c>
      <c r="B25" s="22">
        <v>1.3092459016393443E-2</v>
      </c>
      <c r="C25" s="22">
        <v>2.2044590163934428E-2</v>
      </c>
      <c r="D25" s="22">
        <v>3.5099999999999999E-2</v>
      </c>
      <c r="E25" s="45"/>
      <c r="F25" s="21" t="s">
        <v>496</v>
      </c>
      <c r="G25" s="23">
        <v>34860</v>
      </c>
      <c r="H25" s="21">
        <v>1.1399999999999999</v>
      </c>
      <c r="I25" s="45"/>
      <c r="J25" s="12">
        <v>50</v>
      </c>
      <c r="K25" s="12">
        <f>X18</f>
        <v>2849</v>
      </c>
      <c r="L25" s="18"/>
      <c r="M25" s="12"/>
      <c r="N25" s="114">
        <f t="shared" si="0"/>
        <v>9.3409836065573765E-2</v>
      </c>
    </row>
    <row r="26" spans="1:30" ht="17.25" customHeight="1" thickBot="1" x14ac:dyDescent="0.25">
      <c r="A26" s="21">
        <v>21</v>
      </c>
      <c r="B26" s="22">
        <v>9.428524590163934E-3</v>
      </c>
      <c r="C26" s="22">
        <v>1.6418360655737704E-2</v>
      </c>
      <c r="D26" s="22">
        <v>2.58E-2</v>
      </c>
      <c r="E26" s="45"/>
      <c r="F26" s="21" t="s">
        <v>497</v>
      </c>
      <c r="G26" s="23">
        <v>27172</v>
      </c>
      <c r="H26" s="21">
        <v>0.89</v>
      </c>
      <c r="I26" s="45"/>
      <c r="J26" s="12">
        <v>100</v>
      </c>
      <c r="K26" s="12">
        <f>X20</f>
        <v>2779</v>
      </c>
      <c r="L26" s="18"/>
      <c r="M26" s="12"/>
      <c r="N26" s="114">
        <f t="shared" si="0"/>
        <v>9.1114754098360659E-2</v>
      </c>
    </row>
    <row r="27" spans="1:30" ht="17.25" customHeight="1" thickBot="1" x14ac:dyDescent="0.25">
      <c r="A27" s="21">
        <v>22</v>
      </c>
      <c r="B27" s="22">
        <v>6.4485245901639348E-3</v>
      </c>
      <c r="C27" s="22">
        <v>1.0792131147540985E-2</v>
      </c>
      <c r="D27" s="22">
        <v>1.7299999999999999E-2</v>
      </c>
      <c r="E27" s="45"/>
      <c r="F27" s="45"/>
      <c r="G27" s="45"/>
      <c r="H27" s="45"/>
      <c r="I27" s="45"/>
      <c r="J27" s="12">
        <v>150</v>
      </c>
      <c r="K27" s="12">
        <f>X22</f>
        <v>2730</v>
      </c>
      <c r="L27" s="18"/>
      <c r="M27" s="12"/>
      <c r="N27" s="114">
        <f t="shared" si="0"/>
        <v>8.9508196721311481E-2</v>
      </c>
    </row>
    <row r="28" spans="1:30" ht="17.25" customHeight="1" thickBot="1" x14ac:dyDescent="0.25">
      <c r="A28" s="21">
        <v>23</v>
      </c>
      <c r="B28" s="22">
        <v>3.6150819672131147E-3</v>
      </c>
      <c r="C28" s="22">
        <v>6.444590163934426E-3</v>
      </c>
      <c r="D28" s="22">
        <v>1.01E-2</v>
      </c>
      <c r="E28" s="45"/>
      <c r="F28" s="45"/>
      <c r="G28" s="45"/>
      <c r="H28" s="45"/>
      <c r="I28" s="45"/>
      <c r="J28" s="12">
        <v>200</v>
      </c>
      <c r="K28" s="12">
        <f>X24</f>
        <v>2695</v>
      </c>
      <c r="L28" s="18"/>
      <c r="M28" s="12"/>
      <c r="N28" s="114">
        <f t="shared" si="0"/>
        <v>8.8360655737704921E-2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501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59200</v>
      </c>
      <c r="H2" s="7" t="s">
        <v>462</v>
      </c>
      <c r="W2" s="21">
        <v>1</v>
      </c>
      <c r="X2" s="21">
        <v>4976</v>
      </c>
      <c r="Y2" s="24">
        <v>44966</v>
      </c>
      <c r="Z2" s="21" t="s">
        <v>513</v>
      </c>
      <c r="AA2" s="21" t="s">
        <v>495</v>
      </c>
      <c r="AB2" s="21">
        <v>8.4</v>
      </c>
      <c r="AC2" s="21" t="s">
        <v>499</v>
      </c>
      <c r="AD2" s="21">
        <v>56</v>
      </c>
    </row>
    <row r="3" spans="1:30" ht="17.25" customHeight="1" thickBot="1" x14ac:dyDescent="0.25">
      <c r="W3" s="21">
        <v>2</v>
      </c>
      <c r="X3" s="21">
        <v>4973</v>
      </c>
      <c r="Y3" s="24">
        <v>44953</v>
      </c>
      <c r="Z3" s="21" t="s">
        <v>514</v>
      </c>
      <c r="AA3" s="21" t="s">
        <v>496</v>
      </c>
      <c r="AB3" s="21">
        <v>8.4</v>
      </c>
      <c r="AC3" s="21" t="s">
        <v>499</v>
      </c>
      <c r="AD3" s="21">
        <v>55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4961</v>
      </c>
      <c r="Y4" s="24">
        <v>44965</v>
      </c>
      <c r="Z4" s="21" t="s">
        <v>514</v>
      </c>
      <c r="AA4" s="21" t="s">
        <v>494</v>
      </c>
      <c r="AB4" s="21">
        <v>8.4</v>
      </c>
      <c r="AC4" s="21" t="s">
        <v>499</v>
      </c>
      <c r="AD4" s="21">
        <v>55</v>
      </c>
    </row>
    <row r="5" spans="1:30" ht="17.25" customHeight="1" thickBot="1" x14ac:dyDescent="0.25">
      <c r="A5" s="21">
        <v>0</v>
      </c>
      <c r="B5" s="22">
        <v>5.3239864864864867E-3</v>
      </c>
      <c r="C5" s="22">
        <v>6.5013513513513515E-3</v>
      </c>
      <c r="D5" s="22">
        <v>1.18E-2</v>
      </c>
      <c r="E5" s="45"/>
      <c r="F5" s="21" t="s">
        <v>471</v>
      </c>
      <c r="G5" s="23">
        <v>61598</v>
      </c>
      <c r="H5" s="21">
        <v>1.04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4961</v>
      </c>
      <c r="Y5" s="24">
        <v>44987</v>
      </c>
      <c r="Z5" s="21" t="s">
        <v>514</v>
      </c>
      <c r="AA5" s="21" t="s">
        <v>495</v>
      </c>
      <c r="AB5" s="21">
        <v>8.4</v>
      </c>
      <c r="AC5" s="21" t="s">
        <v>499</v>
      </c>
      <c r="AD5" s="21">
        <v>54</v>
      </c>
    </row>
    <row r="6" spans="1:30" ht="17.25" customHeight="1" thickBot="1" x14ac:dyDescent="0.25">
      <c r="A6" s="21">
        <v>1</v>
      </c>
      <c r="B6" s="22">
        <v>3.1317567567567569E-3</v>
      </c>
      <c r="C6" s="22">
        <v>3.9199324324324328E-3</v>
      </c>
      <c r="D6" s="22">
        <v>7.0000000000000001E-3</v>
      </c>
      <c r="E6" s="45"/>
      <c r="F6" s="21" t="s">
        <v>473</v>
      </c>
      <c r="G6" s="23">
        <v>64089</v>
      </c>
      <c r="H6" s="21">
        <v>1.08</v>
      </c>
      <c r="I6" s="45"/>
      <c r="J6" s="107" t="s">
        <v>474</v>
      </c>
      <c r="K6" s="108">
        <f>LARGE((K8,K9),1)</f>
        <v>0.76776311290432886</v>
      </c>
      <c r="L6" s="45"/>
      <c r="M6" s="45"/>
      <c r="N6" s="108" t="s">
        <v>498</v>
      </c>
      <c r="W6" s="21">
        <v>5</v>
      </c>
      <c r="X6" s="21">
        <v>4958</v>
      </c>
      <c r="Y6" s="24">
        <v>44993</v>
      </c>
      <c r="Z6" s="21" t="s">
        <v>513</v>
      </c>
      <c r="AA6" s="21" t="s">
        <v>494</v>
      </c>
      <c r="AB6" s="21">
        <v>8.4</v>
      </c>
      <c r="AC6" s="21" t="s">
        <v>499</v>
      </c>
      <c r="AD6" s="21">
        <v>56</v>
      </c>
    </row>
    <row r="7" spans="1:30" ht="17.25" customHeight="1" thickBot="1" x14ac:dyDescent="0.25">
      <c r="A7" s="21">
        <v>2</v>
      </c>
      <c r="B7" s="22">
        <v>2.1922297297297297E-3</v>
      </c>
      <c r="C7" s="22">
        <v>2.6292229729729727E-3</v>
      </c>
      <c r="D7" s="22">
        <v>4.7999999999999996E-3</v>
      </c>
      <c r="E7" s="45"/>
      <c r="F7" s="21" t="s">
        <v>475</v>
      </c>
      <c r="G7" s="23">
        <v>63811</v>
      </c>
      <c r="H7" s="21">
        <v>1.08</v>
      </c>
      <c r="I7" s="45"/>
      <c r="J7" s="12" t="s">
        <v>476</v>
      </c>
      <c r="K7" s="108">
        <f>LARGE((K10,K11),1)</f>
        <v>0.54116324206636246</v>
      </c>
      <c r="L7" s="45"/>
      <c r="M7" s="45"/>
      <c r="N7" s="108" t="s">
        <v>499</v>
      </c>
      <c r="W7" s="21">
        <v>6</v>
      </c>
      <c r="X7" s="21">
        <v>4928</v>
      </c>
      <c r="Y7" s="24">
        <v>44967</v>
      </c>
      <c r="Z7" s="21" t="s">
        <v>514</v>
      </c>
      <c r="AA7" s="21" t="s">
        <v>496</v>
      </c>
      <c r="AB7" s="21">
        <v>8.3000000000000007</v>
      </c>
      <c r="AC7" s="21" t="s">
        <v>499</v>
      </c>
      <c r="AD7" s="21">
        <v>55</v>
      </c>
    </row>
    <row r="8" spans="1:30" ht="17.25" customHeight="1" thickBot="1" x14ac:dyDescent="0.25">
      <c r="A8" s="21">
        <v>3</v>
      </c>
      <c r="B8" s="22">
        <v>2.3488175675675672E-3</v>
      </c>
      <c r="C8" s="22">
        <v>2.1033783783783785E-3</v>
      </c>
      <c r="D8" s="22">
        <v>4.4999999999999997E-3</v>
      </c>
      <c r="E8" s="45"/>
      <c r="F8" s="21" t="s">
        <v>477</v>
      </c>
      <c r="G8" s="23">
        <v>60878</v>
      </c>
      <c r="H8" s="21">
        <v>1.03</v>
      </c>
      <c r="I8" s="45"/>
      <c r="J8" s="45"/>
      <c r="K8" s="340">
        <f>LARGE(B11:C11,1)/(B11+C11)</f>
        <v>0.76776311290432886</v>
      </c>
      <c r="L8" s="45"/>
      <c r="M8" s="45"/>
      <c r="N8" s="45"/>
      <c r="W8" s="21">
        <v>7</v>
      </c>
      <c r="X8" s="21">
        <v>4923</v>
      </c>
      <c r="Y8" s="24">
        <v>44971</v>
      </c>
      <c r="Z8" s="21" t="s">
        <v>513</v>
      </c>
      <c r="AA8" s="21" t="s">
        <v>493</v>
      </c>
      <c r="AB8" s="21">
        <v>8.3000000000000007</v>
      </c>
      <c r="AC8" s="21" t="s">
        <v>499</v>
      </c>
      <c r="AD8" s="21">
        <v>54</v>
      </c>
    </row>
    <row r="9" spans="1:30" ht="17.25" customHeight="1" thickBot="1" x14ac:dyDescent="0.25">
      <c r="A9" s="21">
        <v>4</v>
      </c>
      <c r="B9" s="22">
        <v>3.3405405405405411E-3</v>
      </c>
      <c r="C9" s="22">
        <v>1.5297297297297298E-3</v>
      </c>
      <c r="D9" s="22">
        <v>4.8999999999999998E-3</v>
      </c>
      <c r="E9" s="45"/>
      <c r="F9" s="21" t="s">
        <v>478</v>
      </c>
      <c r="G9" s="23">
        <v>59702</v>
      </c>
      <c r="H9" s="21">
        <v>1.01</v>
      </c>
      <c r="I9" s="45"/>
      <c r="J9" s="45"/>
      <c r="K9" s="340">
        <f>LARGE(B12:C12,1)/(B12+C12)</f>
        <v>0.68625849248576831</v>
      </c>
      <c r="L9" s="45"/>
      <c r="M9" s="45"/>
      <c r="N9" s="45"/>
      <c r="W9" s="21">
        <v>8</v>
      </c>
      <c r="X9" s="21">
        <v>4913</v>
      </c>
      <c r="Y9" s="24">
        <v>44953</v>
      </c>
      <c r="Z9" s="21" t="s">
        <v>521</v>
      </c>
      <c r="AA9" s="21" t="s">
        <v>496</v>
      </c>
      <c r="AB9" s="21">
        <v>8.3000000000000007</v>
      </c>
      <c r="AC9" s="21" t="s">
        <v>499</v>
      </c>
      <c r="AD9" s="21">
        <v>56</v>
      </c>
    </row>
    <row r="10" spans="1:30" ht="17.25" customHeight="1" thickBot="1" x14ac:dyDescent="0.25">
      <c r="A10" s="21">
        <v>5</v>
      </c>
      <c r="B10" s="22">
        <v>7.0986486486486478E-3</v>
      </c>
      <c r="C10" s="22">
        <v>1.9599662162162164E-3</v>
      </c>
      <c r="D10" s="22">
        <v>9.1000000000000004E-3</v>
      </c>
      <c r="E10" s="45"/>
      <c r="F10" s="21" t="s">
        <v>479</v>
      </c>
      <c r="G10" s="23">
        <v>57850</v>
      </c>
      <c r="H10" s="21">
        <v>0.98</v>
      </c>
      <c r="I10" s="45"/>
      <c r="J10" s="45"/>
      <c r="K10" s="340">
        <f>LARGE(B20:C20,1)/(B20+C20)</f>
        <v>0.50837694391864308</v>
      </c>
      <c r="L10" s="45"/>
      <c r="M10" s="45"/>
      <c r="N10" s="45"/>
      <c r="W10" s="21">
        <v>9</v>
      </c>
      <c r="X10" s="21">
        <v>4913</v>
      </c>
      <c r="Y10" s="24">
        <v>44960</v>
      </c>
      <c r="Z10" s="21" t="s">
        <v>514</v>
      </c>
      <c r="AA10" s="21" t="s">
        <v>496</v>
      </c>
      <c r="AB10" s="21">
        <v>8.3000000000000007</v>
      </c>
      <c r="AC10" s="21" t="s">
        <v>499</v>
      </c>
      <c r="AD10" s="21">
        <v>57</v>
      </c>
    </row>
    <row r="11" spans="1:30" ht="17.25" customHeight="1" thickBot="1" x14ac:dyDescent="0.25">
      <c r="A11" s="21">
        <v>6</v>
      </c>
      <c r="B11" s="22">
        <v>1.7068074324324323E-2</v>
      </c>
      <c r="C11" s="22">
        <v>5.1628378378378382E-3</v>
      </c>
      <c r="D11" s="22">
        <v>2.2200000000000001E-2</v>
      </c>
      <c r="E11" s="45"/>
      <c r="F11" s="21" t="s">
        <v>480</v>
      </c>
      <c r="G11" s="23">
        <v>55449</v>
      </c>
      <c r="H11" s="21">
        <v>0.94</v>
      </c>
      <c r="I11" s="45"/>
      <c r="J11" s="45"/>
      <c r="K11" s="340">
        <f>LARGE(B21:C21,1)/(B21+C21)</f>
        <v>0.54116324206636246</v>
      </c>
      <c r="L11" s="45"/>
      <c r="M11" s="45"/>
      <c r="N11" s="45"/>
      <c r="W11" s="21">
        <v>10</v>
      </c>
      <c r="X11" s="21">
        <v>4910</v>
      </c>
      <c r="Y11" s="24">
        <v>44973</v>
      </c>
      <c r="Z11" s="21" t="s">
        <v>514</v>
      </c>
      <c r="AA11" s="21" t="s">
        <v>495</v>
      </c>
      <c r="AB11" s="21">
        <v>8.3000000000000007</v>
      </c>
      <c r="AC11" s="21" t="s">
        <v>499</v>
      </c>
      <c r="AD11" s="21">
        <v>56</v>
      </c>
    </row>
    <row r="12" spans="1:30" ht="17.25" customHeight="1" thickBot="1" x14ac:dyDescent="0.25">
      <c r="A12" s="21">
        <v>7</v>
      </c>
      <c r="B12" s="22">
        <v>3.1787331081081081E-2</v>
      </c>
      <c r="C12" s="22">
        <v>1.4532432432432433E-2</v>
      </c>
      <c r="D12" s="22">
        <v>4.6399999999999997E-2</v>
      </c>
      <c r="E12" s="45"/>
      <c r="F12" s="21" t="s">
        <v>481</v>
      </c>
      <c r="G12" s="23">
        <v>56684</v>
      </c>
      <c r="H12" s="21">
        <v>0.96</v>
      </c>
      <c r="I12" s="45"/>
      <c r="J12" s="45"/>
      <c r="K12" s="45"/>
      <c r="L12" s="45"/>
      <c r="M12" s="45"/>
      <c r="N12" s="45"/>
      <c r="W12" s="21">
        <v>20</v>
      </c>
      <c r="X12" s="21">
        <v>4887</v>
      </c>
      <c r="Y12" s="24">
        <v>44987</v>
      </c>
      <c r="Z12" s="21" t="s">
        <v>513</v>
      </c>
      <c r="AA12" s="21" t="s">
        <v>495</v>
      </c>
      <c r="AB12" s="21">
        <v>8.3000000000000007</v>
      </c>
      <c r="AC12" s="21" t="s">
        <v>499</v>
      </c>
      <c r="AD12" s="21">
        <v>56</v>
      </c>
    </row>
    <row r="13" spans="1:30" ht="17.25" customHeight="1" thickBot="1" x14ac:dyDescent="0.25">
      <c r="A13" s="21">
        <v>8</v>
      </c>
      <c r="B13" s="22">
        <v>3.4031756756756751E-2</v>
      </c>
      <c r="C13" s="22">
        <v>2.3710810810810813E-2</v>
      </c>
      <c r="D13" s="22">
        <v>5.7700000000000001E-2</v>
      </c>
      <c r="E13" s="45"/>
      <c r="F13" s="21" t="s">
        <v>482</v>
      </c>
      <c r="G13" s="23">
        <v>57001</v>
      </c>
      <c r="H13" s="21">
        <v>0.96</v>
      </c>
      <c r="I13" s="45"/>
      <c r="J13" s="45"/>
      <c r="K13" s="45"/>
      <c r="L13" s="45"/>
      <c r="M13" s="45"/>
      <c r="N13" s="45"/>
      <c r="W13" s="21">
        <v>25</v>
      </c>
      <c r="X13" s="21">
        <v>4871</v>
      </c>
      <c r="Y13" s="24">
        <v>44978</v>
      </c>
      <c r="Z13" s="21" t="s">
        <v>514</v>
      </c>
      <c r="AA13" s="21" t="s">
        <v>493</v>
      </c>
      <c r="AB13" s="21">
        <v>8.1999999999999993</v>
      </c>
      <c r="AC13" s="21" t="s">
        <v>499</v>
      </c>
      <c r="AD13" s="21">
        <v>55</v>
      </c>
    </row>
    <row r="14" spans="1:30" ht="17.25" customHeight="1" thickBot="1" x14ac:dyDescent="0.25">
      <c r="A14" s="21">
        <v>9</v>
      </c>
      <c r="B14" s="22">
        <v>3.4136148648648647E-2</v>
      </c>
      <c r="C14" s="22">
        <v>2.5097128378378377E-2</v>
      </c>
      <c r="D14" s="22">
        <v>5.9200000000000003E-2</v>
      </c>
      <c r="E14" s="45"/>
      <c r="F14" s="21" t="s">
        <v>483</v>
      </c>
      <c r="G14" s="23">
        <v>58203</v>
      </c>
      <c r="H14" s="21">
        <v>0.98</v>
      </c>
      <c r="I14" s="45"/>
      <c r="J14" s="45"/>
      <c r="K14" s="45"/>
      <c r="L14" s="45"/>
      <c r="M14" s="45"/>
      <c r="N14" s="45"/>
      <c r="W14" s="21">
        <v>30</v>
      </c>
      <c r="X14" s="21">
        <v>4868</v>
      </c>
      <c r="Y14" s="24">
        <v>44964</v>
      </c>
      <c r="Z14" s="21" t="s">
        <v>513</v>
      </c>
      <c r="AA14" s="21" t="s">
        <v>493</v>
      </c>
      <c r="AB14" s="21">
        <v>8.1999999999999993</v>
      </c>
      <c r="AC14" s="21" t="s">
        <v>499</v>
      </c>
      <c r="AD14" s="21">
        <v>56</v>
      </c>
    </row>
    <row r="15" spans="1:30" ht="17.25" customHeight="1" thickBot="1" x14ac:dyDescent="0.25">
      <c r="A15" s="21">
        <v>10</v>
      </c>
      <c r="B15" s="22">
        <v>3.3248817567567569E-2</v>
      </c>
      <c r="C15" s="22">
        <v>2.4858108108108106E-2</v>
      </c>
      <c r="D15" s="22">
        <v>5.8099999999999999E-2</v>
      </c>
      <c r="E15" s="45"/>
      <c r="F15" s="21" t="s">
        <v>484</v>
      </c>
      <c r="G15" s="23">
        <v>58011</v>
      </c>
      <c r="H15" s="21">
        <v>0.98</v>
      </c>
      <c r="I15" s="45"/>
      <c r="J15" s="45"/>
      <c r="K15" s="45"/>
      <c r="L15" s="45"/>
      <c r="M15" s="45"/>
      <c r="N15" s="45"/>
      <c r="W15" s="21">
        <v>35</v>
      </c>
      <c r="X15" s="21">
        <v>4851</v>
      </c>
      <c r="Y15" s="24">
        <v>44984</v>
      </c>
      <c r="Z15" s="21" t="s">
        <v>514</v>
      </c>
      <c r="AA15" s="21" t="s">
        <v>492</v>
      </c>
      <c r="AB15" s="21">
        <v>8.1999999999999993</v>
      </c>
      <c r="AC15" s="21" t="s">
        <v>499</v>
      </c>
      <c r="AD15" s="21">
        <v>56</v>
      </c>
    </row>
    <row r="16" spans="1:30" ht="17.25" customHeight="1" thickBot="1" x14ac:dyDescent="0.25">
      <c r="A16" s="21">
        <v>11</v>
      </c>
      <c r="B16" s="22">
        <v>3.4866891891891891E-2</v>
      </c>
      <c r="C16" s="22">
        <v>2.6387837837837838E-2</v>
      </c>
      <c r="D16" s="22">
        <v>6.13E-2</v>
      </c>
      <c r="E16" s="45"/>
      <c r="F16" s="21" t="s">
        <v>485</v>
      </c>
      <c r="G16" s="23">
        <v>56971</v>
      </c>
      <c r="H16" s="21">
        <v>0.96</v>
      </c>
      <c r="I16" s="45"/>
      <c r="J16" s="45"/>
      <c r="K16" s="45"/>
      <c r="L16" s="45"/>
      <c r="M16" s="45"/>
      <c r="N16" s="45"/>
      <c r="W16" s="21">
        <v>40</v>
      </c>
      <c r="X16" s="21">
        <v>4845</v>
      </c>
      <c r="Y16" s="24">
        <v>44930</v>
      </c>
      <c r="Z16" s="21" t="s">
        <v>513</v>
      </c>
      <c r="AA16" s="21" t="s">
        <v>494</v>
      </c>
      <c r="AB16" s="21">
        <v>8.1999999999999993</v>
      </c>
      <c r="AC16" s="21" t="s">
        <v>499</v>
      </c>
      <c r="AD16" s="21">
        <v>56</v>
      </c>
    </row>
    <row r="17" spans="1:30" ht="17.25" customHeight="1" thickBot="1" x14ac:dyDescent="0.25">
      <c r="A17" s="21">
        <v>12</v>
      </c>
      <c r="B17" s="22">
        <v>3.4919087837837835E-2</v>
      </c>
      <c r="C17" s="22">
        <v>2.8491216216216218E-2</v>
      </c>
      <c r="D17" s="22">
        <v>6.3399999999999998E-2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4837</v>
      </c>
      <c r="Y17" s="24">
        <v>44988</v>
      </c>
      <c r="Z17" s="21" t="s">
        <v>514</v>
      </c>
      <c r="AA17" s="21" t="s">
        <v>496</v>
      </c>
      <c r="AB17" s="21">
        <v>8.1999999999999993</v>
      </c>
      <c r="AC17" s="21" t="s">
        <v>499</v>
      </c>
      <c r="AD17" s="21">
        <v>56</v>
      </c>
    </row>
    <row r="18" spans="1:30" ht="17.25" customHeight="1" thickBot="1" x14ac:dyDescent="0.25">
      <c r="A18" s="21">
        <v>13</v>
      </c>
      <c r="B18" s="22">
        <v>3.4762500000000002E-2</v>
      </c>
      <c r="C18" s="22">
        <v>3.1359459459459463E-2</v>
      </c>
      <c r="D18" s="22">
        <v>6.6100000000000006E-2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4830</v>
      </c>
      <c r="Y18" s="24">
        <v>45226</v>
      </c>
      <c r="Z18" s="21" t="s">
        <v>514</v>
      </c>
      <c r="AA18" s="21" t="s">
        <v>496</v>
      </c>
      <c r="AB18" s="21">
        <v>8.1999999999999993</v>
      </c>
      <c r="AC18" s="21" t="s">
        <v>499</v>
      </c>
      <c r="AD18" s="21">
        <v>54</v>
      </c>
    </row>
    <row r="19" spans="1:30" ht="17.25" customHeight="1" thickBot="1" x14ac:dyDescent="0.25">
      <c r="A19" s="21">
        <v>14</v>
      </c>
      <c r="B19" s="22">
        <v>3.3457601351351354E-2</v>
      </c>
      <c r="C19" s="22">
        <v>3.231554054054054E-2</v>
      </c>
      <c r="D19" s="22">
        <v>6.5799999999999997E-2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4805</v>
      </c>
      <c r="Y19" s="24">
        <v>45036</v>
      </c>
      <c r="Z19" s="21" t="s">
        <v>514</v>
      </c>
      <c r="AA19" s="21" t="s">
        <v>495</v>
      </c>
      <c r="AB19" s="21">
        <v>8.1</v>
      </c>
      <c r="AC19" s="21" t="s">
        <v>499</v>
      </c>
      <c r="AD19" s="21">
        <v>56</v>
      </c>
    </row>
    <row r="20" spans="1:30" ht="17.25" customHeight="1" thickBot="1" x14ac:dyDescent="0.25">
      <c r="A20" s="21">
        <v>15</v>
      </c>
      <c r="B20" s="22">
        <v>3.3561993243243243E-2</v>
      </c>
      <c r="C20" s="22">
        <v>3.4705743243243242E-2</v>
      </c>
      <c r="D20" s="22">
        <v>6.83E-2</v>
      </c>
      <c r="E20" s="45"/>
      <c r="F20" s="21" t="s">
        <v>488</v>
      </c>
      <c r="G20" s="23">
        <v>41461</v>
      </c>
      <c r="H20" s="21">
        <v>0.7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4780</v>
      </c>
      <c r="Y20" s="24">
        <v>45030</v>
      </c>
      <c r="Z20" s="21" t="s">
        <v>513</v>
      </c>
      <c r="AA20" s="21" t="s">
        <v>496</v>
      </c>
      <c r="AB20" s="21">
        <v>8.1</v>
      </c>
      <c r="AC20" s="21" t="s">
        <v>499</v>
      </c>
      <c r="AD20" s="21">
        <v>56</v>
      </c>
    </row>
    <row r="21" spans="1:30" ht="17.25" customHeight="1" thickBot="1" x14ac:dyDescent="0.25">
      <c r="A21" s="21">
        <v>16</v>
      </c>
      <c r="B21" s="22">
        <v>3.2465878378378381E-2</v>
      </c>
      <c r="C21" s="22">
        <v>3.8291047297297293E-2</v>
      </c>
      <c r="D21" s="22">
        <v>7.0800000000000002E-2</v>
      </c>
      <c r="E21" s="45"/>
      <c r="F21" s="21" t="s">
        <v>492</v>
      </c>
      <c r="G21" s="23">
        <v>60788</v>
      </c>
      <c r="H21" s="21">
        <v>1.03</v>
      </c>
      <c r="I21" s="45"/>
      <c r="J21" s="12">
        <v>5</v>
      </c>
      <c r="K21" s="12">
        <f>X6</f>
        <v>4958</v>
      </c>
      <c r="L21" s="18"/>
      <c r="M21" s="12"/>
      <c r="N21" s="114">
        <f>K21/$F$2</f>
        <v>8.3750000000000005E-2</v>
      </c>
      <c r="W21" s="21">
        <v>125</v>
      </c>
      <c r="X21" s="21">
        <v>4761</v>
      </c>
      <c r="Y21" s="24">
        <v>44979</v>
      </c>
      <c r="Z21" s="21" t="s">
        <v>521</v>
      </c>
      <c r="AA21" s="21" t="s">
        <v>494</v>
      </c>
      <c r="AB21" s="21">
        <v>8</v>
      </c>
      <c r="AC21" s="21" t="s">
        <v>499</v>
      </c>
      <c r="AD21" s="21">
        <v>57</v>
      </c>
    </row>
    <row r="22" spans="1:30" ht="17.25" customHeight="1" thickBot="1" x14ac:dyDescent="0.25">
      <c r="A22" s="21">
        <v>17</v>
      </c>
      <c r="B22" s="22">
        <v>3.1317567567567567E-2</v>
      </c>
      <c r="C22" s="22">
        <v>3.9390540540540545E-2</v>
      </c>
      <c r="D22" s="22">
        <v>7.0699999999999999E-2</v>
      </c>
      <c r="E22" s="45"/>
      <c r="F22" s="21" t="s">
        <v>493</v>
      </c>
      <c r="G22" s="23">
        <v>63721</v>
      </c>
      <c r="H22" s="21">
        <v>1.08</v>
      </c>
      <c r="I22" s="45"/>
      <c r="J22" s="12">
        <v>10</v>
      </c>
      <c r="K22" s="12">
        <f>X11</f>
        <v>4910</v>
      </c>
      <c r="L22" s="18"/>
      <c r="M22" s="12"/>
      <c r="N22" s="114">
        <f t="shared" ref="N22:N28" si="0">K22/$F$2</f>
        <v>8.2939189189189189E-2</v>
      </c>
      <c r="W22" s="21">
        <v>150</v>
      </c>
      <c r="X22" s="21">
        <v>4749</v>
      </c>
      <c r="Y22" s="24">
        <v>45141</v>
      </c>
      <c r="Z22" s="21" t="s">
        <v>513</v>
      </c>
      <c r="AA22" s="21" t="s">
        <v>495</v>
      </c>
      <c r="AB22" s="21">
        <v>8</v>
      </c>
      <c r="AC22" s="21" t="s">
        <v>499</v>
      </c>
      <c r="AD22" s="21">
        <v>57</v>
      </c>
    </row>
    <row r="23" spans="1:30" ht="17.25" customHeight="1" thickBot="1" x14ac:dyDescent="0.25">
      <c r="A23" s="21">
        <v>18</v>
      </c>
      <c r="B23" s="22">
        <v>2.975168918918919E-2</v>
      </c>
      <c r="C23" s="22">
        <v>3.7956418918918919E-2</v>
      </c>
      <c r="D23" s="22">
        <v>6.7699999999999996E-2</v>
      </c>
      <c r="E23" s="45"/>
      <c r="F23" s="21" t="s">
        <v>494</v>
      </c>
      <c r="G23" s="23">
        <v>64941</v>
      </c>
      <c r="H23" s="21">
        <v>1.1000000000000001</v>
      </c>
      <c r="I23" s="45"/>
      <c r="J23" s="12">
        <v>20</v>
      </c>
      <c r="K23" s="12">
        <f>X12</f>
        <v>4887</v>
      </c>
      <c r="L23" s="18"/>
      <c r="M23" s="12"/>
      <c r="N23" s="114">
        <f t="shared" si="0"/>
        <v>8.2550675675675672E-2</v>
      </c>
      <c r="W23" s="21">
        <v>175</v>
      </c>
      <c r="X23" s="21">
        <v>4733</v>
      </c>
      <c r="Y23" s="24">
        <v>45205</v>
      </c>
      <c r="Z23" s="21" t="s">
        <v>514</v>
      </c>
      <c r="AA23" s="21" t="s">
        <v>496</v>
      </c>
      <c r="AB23" s="21">
        <v>8</v>
      </c>
      <c r="AC23" s="21" t="s">
        <v>499</v>
      </c>
      <c r="AD23" s="21">
        <v>56</v>
      </c>
    </row>
    <row r="24" spans="1:30" ht="17.25" customHeight="1" thickBot="1" x14ac:dyDescent="0.25">
      <c r="A24" s="21">
        <v>19</v>
      </c>
      <c r="B24" s="22">
        <v>2.6619932432432429E-2</v>
      </c>
      <c r="C24" s="22">
        <v>3.0498986486486485E-2</v>
      </c>
      <c r="D24" s="22">
        <v>5.7099999999999998E-2</v>
      </c>
      <c r="E24" s="45"/>
      <c r="F24" s="21" t="s">
        <v>495</v>
      </c>
      <c r="G24" s="23">
        <v>64507</v>
      </c>
      <c r="H24" s="21">
        <v>1.0900000000000001</v>
      </c>
      <c r="I24" s="45"/>
      <c r="J24" s="12">
        <v>30</v>
      </c>
      <c r="K24" s="12">
        <f>X14</f>
        <v>4868</v>
      </c>
      <c r="L24" s="18"/>
      <c r="M24" s="12"/>
      <c r="N24" s="114">
        <f t="shared" si="0"/>
        <v>8.2229729729729736E-2</v>
      </c>
      <c r="W24" s="21">
        <v>200</v>
      </c>
      <c r="X24" s="21">
        <v>4721</v>
      </c>
      <c r="Y24" s="24">
        <v>45222</v>
      </c>
      <c r="Z24" s="21" t="s">
        <v>513</v>
      </c>
      <c r="AA24" s="21" t="s">
        <v>492</v>
      </c>
      <c r="AB24" s="21">
        <v>8</v>
      </c>
      <c r="AC24" s="21" t="s">
        <v>499</v>
      </c>
      <c r="AD24" s="21">
        <v>57</v>
      </c>
    </row>
    <row r="25" spans="1:30" ht="17.25" customHeight="1" thickBot="1" x14ac:dyDescent="0.25">
      <c r="A25" s="21">
        <v>20</v>
      </c>
      <c r="B25" s="22">
        <v>1.9991047297297299E-2</v>
      </c>
      <c r="C25" s="22">
        <v>2.404543918918919E-2</v>
      </c>
      <c r="D25" s="22">
        <v>4.3999999999999997E-2</v>
      </c>
      <c r="E25" s="45"/>
      <c r="F25" s="21" t="s">
        <v>496</v>
      </c>
      <c r="G25" s="23">
        <v>66167</v>
      </c>
      <c r="H25" s="21">
        <v>1.1200000000000001</v>
      </c>
      <c r="I25" s="45"/>
      <c r="J25" s="12">
        <v>50</v>
      </c>
      <c r="K25" s="12">
        <f>X18</f>
        <v>4830</v>
      </c>
      <c r="L25" s="18"/>
      <c r="M25" s="12"/>
      <c r="N25" s="114">
        <f t="shared" si="0"/>
        <v>8.1587837837837837E-2</v>
      </c>
    </row>
    <row r="26" spans="1:30" ht="17.25" customHeight="1" thickBot="1" x14ac:dyDescent="0.25">
      <c r="A26" s="21">
        <v>21</v>
      </c>
      <c r="B26" s="22">
        <v>1.5606587837837837E-2</v>
      </c>
      <c r="C26" s="22">
        <v>1.8452364864864866E-2</v>
      </c>
      <c r="D26" s="22">
        <v>3.4000000000000002E-2</v>
      </c>
      <c r="E26" s="45"/>
      <c r="F26" s="21" t="s">
        <v>497</v>
      </c>
      <c r="G26" s="23">
        <v>52710</v>
      </c>
      <c r="H26" s="21">
        <v>0.89</v>
      </c>
      <c r="I26" s="45"/>
      <c r="J26" s="12">
        <v>100</v>
      </c>
      <c r="K26" s="12">
        <f>X20</f>
        <v>4780</v>
      </c>
      <c r="L26" s="18"/>
      <c r="M26" s="12"/>
      <c r="N26" s="114">
        <f t="shared" si="0"/>
        <v>8.0743243243243237E-2</v>
      </c>
    </row>
    <row r="27" spans="1:30" ht="17.25" customHeight="1" thickBot="1" x14ac:dyDescent="0.25">
      <c r="A27" s="21">
        <v>22</v>
      </c>
      <c r="B27" s="22">
        <v>1.2266047297297297E-2</v>
      </c>
      <c r="C27" s="22">
        <v>1.4341216216216215E-2</v>
      </c>
      <c r="D27" s="22">
        <v>2.6599999999999999E-2</v>
      </c>
      <c r="E27" s="45"/>
      <c r="F27" s="45"/>
      <c r="G27" s="353"/>
      <c r="H27" s="45"/>
      <c r="I27" s="45"/>
      <c r="J27" s="12">
        <v>150</v>
      </c>
      <c r="K27" s="12">
        <f>X22</f>
        <v>4749</v>
      </c>
      <c r="L27" s="18"/>
      <c r="M27" s="12"/>
      <c r="N27" s="114">
        <f t="shared" si="0"/>
        <v>8.0219594594594601E-2</v>
      </c>
    </row>
    <row r="28" spans="1:30" ht="17.25" customHeight="1" thickBot="1" x14ac:dyDescent="0.25">
      <c r="A28" s="21">
        <v>23</v>
      </c>
      <c r="B28" s="22">
        <v>8.6123310810810819E-3</v>
      </c>
      <c r="C28" s="22">
        <v>9.7998310810810813E-3</v>
      </c>
      <c r="D28" s="22">
        <v>1.84E-2</v>
      </c>
      <c r="E28" s="45"/>
      <c r="F28" s="45"/>
      <c r="G28" s="45"/>
      <c r="H28" s="45"/>
      <c r="I28" s="45"/>
      <c r="J28" s="12">
        <v>200</v>
      </c>
      <c r="K28" s="12">
        <f>X24</f>
        <v>4721</v>
      </c>
      <c r="L28" s="18"/>
      <c r="M28" s="12"/>
      <c r="N28" s="114">
        <f t="shared" si="0"/>
        <v>7.9746621621621619E-2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269DD-4C97-4624-8530-3F2CE5A938D6}">
  <sheetPr>
    <pageSetUpPr fitToPage="1"/>
  </sheetPr>
  <dimension ref="A1:AD29"/>
  <sheetViews>
    <sheetView zoomScaleNormal="100" zoomScaleSheetLayoutView="100" workbookViewId="0">
      <selection activeCell="F43" sqref="F43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7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738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32100</v>
      </c>
      <c r="H2" s="7" t="s">
        <v>462</v>
      </c>
      <c r="W2" s="21">
        <v>1</v>
      </c>
      <c r="X2" s="21">
        <v>3717</v>
      </c>
      <c r="Y2" s="24">
        <v>44999</v>
      </c>
      <c r="Z2" s="21" t="s">
        <v>514</v>
      </c>
      <c r="AA2" s="21" t="s">
        <v>493</v>
      </c>
      <c r="AB2" s="21">
        <v>11.6</v>
      </c>
      <c r="AC2" s="21" t="s">
        <v>499</v>
      </c>
      <c r="AD2" s="21">
        <v>54</v>
      </c>
    </row>
    <row r="3" spans="1:30" ht="17.25" customHeight="1" thickBot="1" x14ac:dyDescent="0.25">
      <c r="W3" s="21">
        <v>2</v>
      </c>
      <c r="X3" s="21">
        <v>3609</v>
      </c>
      <c r="Y3" s="24">
        <v>44999</v>
      </c>
      <c r="Z3" s="21" t="s">
        <v>515</v>
      </c>
      <c r="AA3" s="21" t="s">
        <v>493</v>
      </c>
      <c r="AB3" s="21">
        <v>11.2</v>
      </c>
      <c r="AC3" s="21" t="s">
        <v>499</v>
      </c>
      <c r="AD3" s="21">
        <v>55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3541</v>
      </c>
      <c r="Y4" s="24">
        <v>45117</v>
      </c>
      <c r="Z4" s="21" t="s">
        <v>514</v>
      </c>
      <c r="AA4" s="21" t="s">
        <v>492</v>
      </c>
      <c r="AB4" s="21">
        <v>11</v>
      </c>
      <c r="AC4" s="21" t="s">
        <v>499</v>
      </c>
      <c r="AD4" s="21">
        <v>53</v>
      </c>
    </row>
    <row r="5" spans="1:30" ht="17.25" customHeight="1" thickBot="1" x14ac:dyDescent="0.25">
      <c r="A5" s="21">
        <v>0</v>
      </c>
      <c r="B5" s="22">
        <v>1.9034267912772585E-3</v>
      </c>
      <c r="C5" s="22">
        <v>3.2725856697819315E-3</v>
      </c>
      <c r="D5" s="22">
        <v>5.1999999999999998E-3</v>
      </c>
      <c r="E5" s="45"/>
      <c r="F5" s="21" t="s">
        <v>471</v>
      </c>
      <c r="G5" s="23">
        <v>33950</v>
      </c>
      <c r="H5" s="21">
        <v>1.06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3406</v>
      </c>
      <c r="Y5" s="24">
        <v>45001</v>
      </c>
      <c r="Z5" s="21" t="s">
        <v>517</v>
      </c>
      <c r="AA5" s="21" t="s">
        <v>495</v>
      </c>
      <c r="AB5" s="21">
        <v>10.6</v>
      </c>
      <c r="AC5" s="21" t="s">
        <v>499</v>
      </c>
      <c r="AD5" s="21">
        <v>58</v>
      </c>
    </row>
    <row r="6" spans="1:30" ht="17.25" customHeight="1" thickBot="1" x14ac:dyDescent="0.25">
      <c r="A6" s="21">
        <v>1</v>
      </c>
      <c r="B6" s="22">
        <v>1.0529595015576322E-3</v>
      </c>
      <c r="C6" s="22">
        <v>2.0230529595015576E-3</v>
      </c>
      <c r="D6" s="22">
        <v>3.0999999999999999E-3</v>
      </c>
      <c r="E6" s="45"/>
      <c r="F6" s="21" t="s">
        <v>473</v>
      </c>
      <c r="G6" s="23">
        <v>35936</v>
      </c>
      <c r="H6" s="21">
        <v>1.1200000000000001</v>
      </c>
      <c r="I6" s="45"/>
      <c r="J6" s="107" t="s">
        <v>474</v>
      </c>
      <c r="K6" s="108">
        <f>LARGE((K8,K9),1)</f>
        <v>0.72009225296375412</v>
      </c>
      <c r="L6" s="45"/>
      <c r="M6" s="45"/>
      <c r="N6" s="108" t="s">
        <v>499</v>
      </c>
      <c r="W6" s="21">
        <v>5</v>
      </c>
      <c r="X6" s="21">
        <v>3305</v>
      </c>
      <c r="Y6" s="24">
        <v>44972</v>
      </c>
      <c r="Z6" s="21" t="s">
        <v>516</v>
      </c>
      <c r="AA6" s="21" t="s">
        <v>494</v>
      </c>
      <c r="AB6" s="21">
        <v>10.3</v>
      </c>
      <c r="AC6" s="21" t="s">
        <v>499</v>
      </c>
      <c r="AD6" s="21">
        <v>58</v>
      </c>
    </row>
    <row r="7" spans="1:30" ht="17.25" customHeight="1" thickBot="1" x14ac:dyDescent="0.25">
      <c r="A7" s="21">
        <v>2</v>
      </c>
      <c r="B7" s="22">
        <v>8.909657320872275E-4</v>
      </c>
      <c r="C7" s="22">
        <v>1.42803738317757E-3</v>
      </c>
      <c r="D7" s="22">
        <v>2.3E-3</v>
      </c>
      <c r="E7" s="45"/>
      <c r="F7" s="21" t="s">
        <v>475</v>
      </c>
      <c r="G7" s="23">
        <v>36463</v>
      </c>
      <c r="H7" s="21">
        <v>1.1399999999999999</v>
      </c>
      <c r="I7" s="45"/>
      <c r="J7" s="12" t="s">
        <v>476</v>
      </c>
      <c r="K7" s="108">
        <f>LARGE((K10,K11),1)</f>
        <v>0.55703824930236467</v>
      </c>
      <c r="L7" s="45"/>
      <c r="M7" s="45"/>
      <c r="N7" s="108" t="s">
        <v>498</v>
      </c>
      <c r="W7" s="21">
        <v>6</v>
      </c>
      <c r="X7" s="21">
        <v>3228</v>
      </c>
      <c r="Y7" s="24">
        <v>45040</v>
      </c>
      <c r="Z7" s="21" t="s">
        <v>515</v>
      </c>
      <c r="AA7" s="21" t="s">
        <v>492</v>
      </c>
      <c r="AB7" s="21">
        <v>10.1</v>
      </c>
      <c r="AC7" s="21" t="s">
        <v>499</v>
      </c>
      <c r="AD7" s="21">
        <v>55</v>
      </c>
    </row>
    <row r="8" spans="1:30" ht="17.25" customHeight="1" thickBot="1" x14ac:dyDescent="0.25">
      <c r="A8" s="21">
        <v>3</v>
      </c>
      <c r="B8" s="22">
        <v>9.3146417445482863E-4</v>
      </c>
      <c r="C8" s="22">
        <v>1.3685358255451714E-3</v>
      </c>
      <c r="D8" s="22">
        <v>2.3E-3</v>
      </c>
      <c r="E8" s="45"/>
      <c r="F8" s="21" t="s">
        <v>477</v>
      </c>
      <c r="G8" s="23">
        <v>33988</v>
      </c>
      <c r="H8" s="21">
        <v>1.06</v>
      </c>
      <c r="I8" s="45"/>
      <c r="J8" s="45"/>
      <c r="K8" s="340">
        <f>LARGE(B11:C11,1)/(B11+C11)</f>
        <v>0.72009225296375412</v>
      </c>
      <c r="L8" s="45"/>
      <c r="M8" s="45"/>
      <c r="N8" s="45"/>
      <c r="W8" s="21">
        <v>7</v>
      </c>
      <c r="X8" s="21">
        <v>3165</v>
      </c>
      <c r="Y8" s="24">
        <v>45041</v>
      </c>
      <c r="Z8" s="21" t="s">
        <v>515</v>
      </c>
      <c r="AA8" s="21" t="s">
        <v>493</v>
      </c>
      <c r="AB8" s="21">
        <v>9.9</v>
      </c>
      <c r="AC8" s="21" t="s">
        <v>499</v>
      </c>
      <c r="AD8" s="21">
        <v>55</v>
      </c>
    </row>
    <row r="9" spans="1:30" ht="17.25" customHeight="1" thickBot="1" x14ac:dyDescent="0.25">
      <c r="A9" s="21">
        <v>4</v>
      </c>
      <c r="B9" s="22">
        <v>2.1869158878504674E-3</v>
      </c>
      <c r="C9" s="22">
        <v>3.3915887850467291E-3</v>
      </c>
      <c r="D9" s="22">
        <v>5.5999999999999999E-3</v>
      </c>
      <c r="E9" s="45"/>
      <c r="F9" s="21" t="s">
        <v>478</v>
      </c>
      <c r="G9" s="23">
        <v>30877</v>
      </c>
      <c r="H9" s="21">
        <v>0.96</v>
      </c>
      <c r="I9" s="45"/>
      <c r="J9" s="45"/>
      <c r="K9" s="340">
        <f>LARGE(B12:C12,1)/(B12+C12)</f>
        <v>0.70097543991826627</v>
      </c>
      <c r="L9" s="45"/>
      <c r="M9" s="45"/>
      <c r="N9" s="45"/>
      <c r="W9" s="21">
        <v>8</v>
      </c>
      <c r="X9" s="21">
        <v>3151</v>
      </c>
      <c r="Y9" s="24">
        <v>44972</v>
      </c>
      <c r="Z9" s="21" t="s">
        <v>519</v>
      </c>
      <c r="AA9" s="21" t="s">
        <v>494</v>
      </c>
      <c r="AB9" s="21">
        <v>9.8000000000000007</v>
      </c>
      <c r="AC9" s="21" t="s">
        <v>499</v>
      </c>
      <c r="AD9" s="21">
        <v>61</v>
      </c>
    </row>
    <row r="10" spans="1:30" ht="17.25" customHeight="1" thickBot="1" x14ac:dyDescent="0.25">
      <c r="A10" s="21">
        <v>5</v>
      </c>
      <c r="B10" s="22">
        <v>4.9813084112149538E-3</v>
      </c>
      <c r="C10" s="22">
        <v>9.4607476635514016E-3</v>
      </c>
      <c r="D10" s="22">
        <v>1.44E-2</v>
      </c>
      <c r="E10" s="45"/>
      <c r="F10" s="21" t="s">
        <v>479</v>
      </c>
      <c r="G10" s="23">
        <v>28911</v>
      </c>
      <c r="H10" s="21">
        <v>0.9</v>
      </c>
      <c r="I10" s="45"/>
      <c r="J10" s="45"/>
      <c r="K10" s="340">
        <f>LARGE(B20:C20,1)/(B20+C20)</f>
        <v>0.55703824930236467</v>
      </c>
      <c r="L10" s="45"/>
      <c r="M10" s="45"/>
      <c r="N10" s="45"/>
      <c r="W10" s="21">
        <v>9</v>
      </c>
      <c r="X10" s="21">
        <v>3088</v>
      </c>
      <c r="Y10" s="24">
        <v>45119</v>
      </c>
      <c r="Z10" s="21" t="s">
        <v>523</v>
      </c>
      <c r="AA10" s="21" t="s">
        <v>494</v>
      </c>
      <c r="AB10" s="21">
        <v>9.6</v>
      </c>
      <c r="AC10" s="21" t="s">
        <v>499</v>
      </c>
      <c r="AD10" s="21">
        <v>67</v>
      </c>
    </row>
    <row r="11" spans="1:30" ht="17.25" customHeight="1" thickBot="1" x14ac:dyDescent="0.25">
      <c r="A11" s="21">
        <v>6</v>
      </c>
      <c r="B11" s="22">
        <v>1.0246105919003115E-2</v>
      </c>
      <c r="C11" s="22">
        <v>2.6359190031152648E-2</v>
      </c>
      <c r="D11" s="22">
        <v>3.6700000000000003E-2</v>
      </c>
      <c r="E11" s="45"/>
      <c r="F11" s="21" t="s">
        <v>480</v>
      </c>
      <c r="G11" s="23">
        <v>28584</v>
      </c>
      <c r="H11" s="21">
        <v>0.89</v>
      </c>
      <c r="I11" s="45"/>
      <c r="J11" s="45"/>
      <c r="K11" s="340">
        <f>LARGE(B21:C21,1)/(B21+C21)</f>
        <v>0.53675000724280797</v>
      </c>
      <c r="L11" s="45"/>
      <c r="M11" s="45"/>
      <c r="N11" s="45"/>
      <c r="W11" s="21">
        <v>10</v>
      </c>
      <c r="X11" s="21">
        <v>3071</v>
      </c>
      <c r="Y11" s="24">
        <v>45118</v>
      </c>
      <c r="Z11" s="21" t="s">
        <v>513</v>
      </c>
      <c r="AA11" s="21" t="s">
        <v>493</v>
      </c>
      <c r="AB11" s="21">
        <v>9.6</v>
      </c>
      <c r="AC11" s="21" t="s">
        <v>499</v>
      </c>
      <c r="AD11" s="21">
        <v>52</v>
      </c>
    </row>
    <row r="12" spans="1:30" ht="17.25" customHeight="1" thickBot="1" x14ac:dyDescent="0.25">
      <c r="A12" s="21">
        <v>7</v>
      </c>
      <c r="B12" s="22">
        <v>1.6320872274143302E-2</v>
      </c>
      <c r="C12" s="22">
        <v>3.8259501557632393E-2</v>
      </c>
      <c r="D12" s="22">
        <v>5.4600000000000003E-2</v>
      </c>
      <c r="E12" s="45"/>
      <c r="F12" s="21" t="s">
        <v>481</v>
      </c>
      <c r="G12" s="23">
        <v>28770</v>
      </c>
      <c r="H12" s="21">
        <v>0.9</v>
      </c>
      <c r="I12" s="45"/>
      <c r="J12" s="45"/>
      <c r="K12" s="45"/>
      <c r="L12" s="45"/>
      <c r="M12" s="45"/>
      <c r="N12" s="45"/>
      <c r="W12" s="21">
        <v>20</v>
      </c>
      <c r="X12" s="21">
        <v>2935</v>
      </c>
      <c r="Y12" s="24">
        <v>45114</v>
      </c>
      <c r="Z12" s="21" t="s">
        <v>513</v>
      </c>
      <c r="AA12" s="21" t="s">
        <v>496</v>
      </c>
      <c r="AB12" s="21">
        <v>9.1</v>
      </c>
      <c r="AC12" s="21" t="s">
        <v>499</v>
      </c>
      <c r="AD12" s="21">
        <v>54</v>
      </c>
    </row>
    <row r="13" spans="1:30" ht="17.25" customHeight="1" thickBot="1" x14ac:dyDescent="0.25">
      <c r="A13" s="21">
        <v>8</v>
      </c>
      <c r="B13" s="22">
        <v>1.8791277258566975E-2</v>
      </c>
      <c r="C13" s="22">
        <v>4.0996573208722742E-2</v>
      </c>
      <c r="D13" s="22">
        <v>5.9799999999999999E-2</v>
      </c>
      <c r="E13" s="45"/>
      <c r="F13" s="21" t="s">
        <v>482</v>
      </c>
      <c r="G13" s="23">
        <v>29277</v>
      </c>
      <c r="H13" s="21">
        <v>0.91</v>
      </c>
      <c r="I13" s="45"/>
      <c r="J13" s="45"/>
      <c r="K13" s="45"/>
      <c r="L13" s="45"/>
      <c r="M13" s="45"/>
      <c r="N13" s="45"/>
      <c r="W13" s="21">
        <v>25</v>
      </c>
      <c r="X13" s="21">
        <v>2914</v>
      </c>
      <c r="Y13" s="24">
        <v>45118</v>
      </c>
      <c r="Z13" s="21" t="s">
        <v>519</v>
      </c>
      <c r="AA13" s="21" t="s">
        <v>493</v>
      </c>
      <c r="AB13" s="21">
        <v>9.1</v>
      </c>
      <c r="AC13" s="21" t="s">
        <v>499</v>
      </c>
      <c r="AD13" s="21">
        <v>61</v>
      </c>
    </row>
    <row r="14" spans="1:30" ht="17.25" customHeight="1" thickBot="1" x14ac:dyDescent="0.25">
      <c r="A14" s="21">
        <v>9</v>
      </c>
      <c r="B14" s="22">
        <v>2.1585669781931462E-2</v>
      </c>
      <c r="C14" s="22">
        <v>3.8914018691588788E-2</v>
      </c>
      <c r="D14" s="22">
        <v>6.0499999999999998E-2</v>
      </c>
      <c r="E14" s="45"/>
      <c r="F14" s="21" t="s">
        <v>483</v>
      </c>
      <c r="G14" s="23">
        <v>31508</v>
      </c>
      <c r="H14" s="21">
        <v>0.98</v>
      </c>
      <c r="I14" s="45"/>
      <c r="J14" s="45"/>
      <c r="K14" s="45"/>
      <c r="L14" s="45"/>
      <c r="M14" s="45"/>
      <c r="N14" s="45"/>
      <c r="W14" s="21">
        <v>30</v>
      </c>
      <c r="X14" s="21">
        <v>2901</v>
      </c>
      <c r="Y14" s="24">
        <v>44994</v>
      </c>
      <c r="Z14" s="21" t="s">
        <v>514</v>
      </c>
      <c r="AA14" s="21" t="s">
        <v>495</v>
      </c>
      <c r="AB14" s="21">
        <v>9</v>
      </c>
      <c r="AC14" s="21" t="s">
        <v>499</v>
      </c>
      <c r="AD14" s="21">
        <v>52</v>
      </c>
    </row>
    <row r="15" spans="1:30" ht="17.25" customHeight="1" thickBot="1" x14ac:dyDescent="0.25">
      <c r="A15" s="21">
        <v>10</v>
      </c>
      <c r="B15" s="22">
        <v>2.5311526479750778E-2</v>
      </c>
      <c r="C15" s="22">
        <v>3.9747040498442361E-2</v>
      </c>
      <c r="D15" s="22">
        <v>6.5100000000000005E-2</v>
      </c>
      <c r="E15" s="45"/>
      <c r="F15" s="21" t="s">
        <v>484</v>
      </c>
      <c r="G15" s="23">
        <v>32916</v>
      </c>
      <c r="H15" s="21">
        <v>1.03</v>
      </c>
      <c r="I15" s="45"/>
      <c r="J15" s="45"/>
      <c r="K15" s="45"/>
      <c r="L15" s="45"/>
      <c r="M15" s="45"/>
      <c r="N15" s="45"/>
      <c r="W15" s="21">
        <v>35</v>
      </c>
      <c r="X15" s="21">
        <v>2889</v>
      </c>
      <c r="Y15" s="24">
        <v>44940</v>
      </c>
      <c r="Z15" s="21" t="s">
        <v>518</v>
      </c>
      <c r="AA15" s="21" t="s">
        <v>497</v>
      </c>
      <c r="AB15" s="21">
        <v>9</v>
      </c>
      <c r="AC15" s="21" t="s">
        <v>499</v>
      </c>
      <c r="AD15" s="21">
        <v>61</v>
      </c>
    </row>
    <row r="16" spans="1:30" ht="17.25" customHeight="1" thickBot="1" x14ac:dyDescent="0.25">
      <c r="A16" s="21">
        <v>11</v>
      </c>
      <c r="B16" s="22">
        <v>2.7903426791277261E-2</v>
      </c>
      <c r="C16" s="22">
        <v>4.1234579439252343E-2</v>
      </c>
      <c r="D16" s="22">
        <v>6.9099999999999995E-2</v>
      </c>
      <c r="E16" s="45"/>
      <c r="F16" s="21" t="s">
        <v>485</v>
      </c>
      <c r="G16" s="23">
        <v>33559</v>
      </c>
      <c r="H16" s="21">
        <v>1.05</v>
      </c>
      <c r="I16" s="45"/>
      <c r="J16" s="45"/>
      <c r="K16" s="45"/>
      <c r="L16" s="45"/>
      <c r="M16" s="45"/>
      <c r="N16" s="45"/>
      <c r="W16" s="21">
        <v>40</v>
      </c>
      <c r="X16" s="21">
        <v>2879</v>
      </c>
      <c r="Y16" s="24">
        <v>44973</v>
      </c>
      <c r="Z16" s="21" t="s">
        <v>514</v>
      </c>
      <c r="AA16" s="21" t="s">
        <v>495</v>
      </c>
      <c r="AB16" s="21">
        <v>9</v>
      </c>
      <c r="AC16" s="21" t="s">
        <v>499</v>
      </c>
      <c r="AD16" s="21">
        <v>53</v>
      </c>
    </row>
    <row r="17" spans="1:30" ht="17.25" customHeight="1" thickBot="1" x14ac:dyDescent="0.25">
      <c r="A17" s="21">
        <v>12</v>
      </c>
      <c r="B17" s="22">
        <v>2.9685358255451717E-2</v>
      </c>
      <c r="C17" s="22">
        <v>4.2960124610591899E-2</v>
      </c>
      <c r="D17" s="22">
        <v>7.2700000000000001E-2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2873</v>
      </c>
      <c r="Y17" s="24">
        <v>45279</v>
      </c>
      <c r="Z17" s="21" t="s">
        <v>517</v>
      </c>
      <c r="AA17" s="21" t="s">
        <v>493</v>
      </c>
      <c r="AB17" s="21">
        <v>9</v>
      </c>
      <c r="AC17" s="21" t="s">
        <v>499</v>
      </c>
      <c r="AD17" s="21">
        <v>58</v>
      </c>
    </row>
    <row r="18" spans="1:30" ht="17.25" customHeight="1" thickBot="1" x14ac:dyDescent="0.25">
      <c r="A18" s="21">
        <v>13</v>
      </c>
      <c r="B18" s="22">
        <v>3.0171339563862927E-2</v>
      </c>
      <c r="C18" s="22">
        <v>4.2543613707165105E-2</v>
      </c>
      <c r="D18" s="22">
        <v>7.2700000000000001E-2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2870</v>
      </c>
      <c r="Y18" s="24">
        <v>45281</v>
      </c>
      <c r="Z18" s="21" t="s">
        <v>517</v>
      </c>
      <c r="AA18" s="21" t="s">
        <v>495</v>
      </c>
      <c r="AB18" s="21">
        <v>8.9</v>
      </c>
      <c r="AC18" s="21" t="s">
        <v>499</v>
      </c>
      <c r="AD18" s="21">
        <v>55</v>
      </c>
    </row>
    <row r="19" spans="1:30" ht="17.25" customHeight="1" thickBot="1" x14ac:dyDescent="0.25">
      <c r="A19" s="21">
        <v>14</v>
      </c>
      <c r="B19" s="22">
        <v>3.1345794392523364E-2</v>
      </c>
      <c r="C19" s="22">
        <v>4.2305607476635511E-2</v>
      </c>
      <c r="D19" s="22">
        <v>7.3700000000000002E-2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2840</v>
      </c>
      <c r="Y19" s="24">
        <v>44967</v>
      </c>
      <c r="Z19" s="21" t="s">
        <v>514</v>
      </c>
      <c r="AA19" s="21" t="s">
        <v>496</v>
      </c>
      <c r="AB19" s="21">
        <v>8.8000000000000007</v>
      </c>
      <c r="AC19" s="21" t="s">
        <v>499</v>
      </c>
      <c r="AD19" s="21">
        <v>52</v>
      </c>
    </row>
    <row r="20" spans="1:30" ht="17.25" customHeight="1" thickBot="1" x14ac:dyDescent="0.25">
      <c r="A20" s="21">
        <v>15</v>
      </c>
      <c r="B20" s="22">
        <v>3.2884735202492209E-2</v>
      </c>
      <c r="C20" s="22">
        <v>4.1353582554517133E-2</v>
      </c>
      <c r="D20" s="22">
        <v>7.4200000000000002E-2</v>
      </c>
      <c r="E20" s="45"/>
      <c r="F20" s="21" t="s">
        <v>488</v>
      </c>
      <c r="G20" s="23">
        <v>24235</v>
      </c>
      <c r="H20" s="21">
        <v>0.76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2821</v>
      </c>
      <c r="Y20" s="24">
        <v>45246</v>
      </c>
      <c r="Z20" s="21" t="s">
        <v>514</v>
      </c>
      <c r="AA20" s="21" t="s">
        <v>495</v>
      </c>
      <c r="AB20" s="21">
        <v>8.8000000000000007</v>
      </c>
      <c r="AC20" s="21" t="s">
        <v>499</v>
      </c>
      <c r="AD20" s="21">
        <v>53</v>
      </c>
    </row>
    <row r="21" spans="1:30" ht="17.25" customHeight="1" thickBot="1" x14ac:dyDescent="0.25">
      <c r="A21" s="21">
        <v>16</v>
      </c>
      <c r="B21" s="22">
        <v>3.4869158878504669E-2</v>
      </c>
      <c r="C21" s="22">
        <v>4.0401557632398756E-2</v>
      </c>
      <c r="D21" s="22">
        <v>7.5200000000000003E-2</v>
      </c>
      <c r="E21" s="45"/>
      <c r="F21" s="21" t="s">
        <v>492</v>
      </c>
      <c r="G21" s="23">
        <v>32415</v>
      </c>
      <c r="H21" s="21">
        <v>1.01</v>
      </c>
      <c r="I21" s="45"/>
      <c r="J21" s="12">
        <v>5</v>
      </c>
      <c r="K21" s="12">
        <f>X6</f>
        <v>3305</v>
      </c>
      <c r="L21" s="18"/>
      <c r="M21" s="12"/>
      <c r="N21" s="114">
        <f>K21/$F$2</f>
        <v>0.10295950155763239</v>
      </c>
      <c r="W21" s="21">
        <v>125</v>
      </c>
      <c r="X21" s="21">
        <v>2803</v>
      </c>
      <c r="Y21" s="24">
        <v>44993</v>
      </c>
      <c r="Z21" s="21" t="s">
        <v>515</v>
      </c>
      <c r="AA21" s="21" t="s">
        <v>494</v>
      </c>
      <c r="AB21" s="21">
        <v>8.6999999999999993</v>
      </c>
      <c r="AC21" s="21" t="s">
        <v>499</v>
      </c>
      <c r="AD21" s="21">
        <v>54</v>
      </c>
    </row>
    <row r="22" spans="1:30" ht="17.25" customHeight="1" thickBot="1" x14ac:dyDescent="0.25">
      <c r="A22" s="21">
        <v>17</v>
      </c>
      <c r="B22" s="22">
        <v>3.3654205607476631E-2</v>
      </c>
      <c r="C22" s="22">
        <v>3.8676012461059193E-2</v>
      </c>
      <c r="D22" s="22">
        <v>7.2300000000000003E-2</v>
      </c>
      <c r="E22" s="45"/>
      <c r="F22" s="21" t="s">
        <v>493</v>
      </c>
      <c r="G22" s="23">
        <v>33730</v>
      </c>
      <c r="H22" s="21">
        <v>1.05</v>
      </c>
      <c r="I22" s="45"/>
      <c r="J22" s="12">
        <v>10</v>
      </c>
      <c r="K22" s="12">
        <f>X11</f>
        <v>3071</v>
      </c>
      <c r="L22" s="18"/>
      <c r="M22" s="12"/>
      <c r="N22" s="114">
        <f t="shared" ref="N22:N28" si="0">K22/$F$2</f>
        <v>9.5669781931464179E-2</v>
      </c>
      <c r="W22" s="21">
        <v>150</v>
      </c>
      <c r="X22" s="21">
        <v>2790</v>
      </c>
      <c r="Y22" s="24">
        <v>44967</v>
      </c>
      <c r="Z22" s="21" t="s">
        <v>513</v>
      </c>
      <c r="AA22" s="21" t="s">
        <v>496</v>
      </c>
      <c r="AB22" s="21">
        <v>8.6999999999999993</v>
      </c>
      <c r="AC22" s="21" t="s">
        <v>499</v>
      </c>
      <c r="AD22" s="21">
        <v>52</v>
      </c>
    </row>
    <row r="23" spans="1:30" ht="17.25" customHeight="1" thickBot="1" x14ac:dyDescent="0.25">
      <c r="A23" s="21">
        <v>18</v>
      </c>
      <c r="B23" s="22">
        <v>2.5311526479750778E-2</v>
      </c>
      <c r="C23" s="22">
        <v>3.1892834890965734E-2</v>
      </c>
      <c r="D23" s="22">
        <v>5.7200000000000001E-2</v>
      </c>
      <c r="E23" s="45"/>
      <c r="F23" s="21" t="s">
        <v>494</v>
      </c>
      <c r="G23" s="23">
        <v>34178</v>
      </c>
      <c r="H23" s="21">
        <v>1.07</v>
      </c>
      <c r="I23" s="45"/>
      <c r="J23" s="12">
        <v>20</v>
      </c>
      <c r="K23" s="12">
        <f>X12</f>
        <v>2935</v>
      </c>
      <c r="L23" s="18"/>
      <c r="M23" s="12"/>
      <c r="N23" s="114">
        <f t="shared" si="0"/>
        <v>9.1433021806853587E-2</v>
      </c>
      <c r="W23" s="21">
        <v>175</v>
      </c>
      <c r="X23" s="21">
        <v>2776</v>
      </c>
      <c r="Y23" s="24">
        <v>45261</v>
      </c>
      <c r="Z23" s="21" t="s">
        <v>515</v>
      </c>
      <c r="AA23" s="21" t="s">
        <v>496</v>
      </c>
      <c r="AB23" s="21">
        <v>8.6</v>
      </c>
      <c r="AC23" s="21" t="s">
        <v>499</v>
      </c>
      <c r="AD23" s="21">
        <v>55</v>
      </c>
    </row>
    <row r="24" spans="1:30" ht="17.25" customHeight="1" thickBot="1" x14ac:dyDescent="0.25">
      <c r="A24" s="21">
        <v>19</v>
      </c>
      <c r="B24" s="22">
        <v>1.8548286604361371E-2</v>
      </c>
      <c r="C24" s="22">
        <v>2.3443613707165106E-2</v>
      </c>
      <c r="D24" s="22">
        <v>4.2000000000000003E-2</v>
      </c>
      <c r="E24" s="45"/>
      <c r="F24" s="21" t="s">
        <v>495</v>
      </c>
      <c r="G24" s="23">
        <v>34287</v>
      </c>
      <c r="H24" s="21">
        <v>1.07</v>
      </c>
      <c r="I24" s="45"/>
      <c r="J24" s="12">
        <v>30</v>
      </c>
      <c r="K24" s="12">
        <f>X14</f>
        <v>2901</v>
      </c>
      <c r="L24" s="18"/>
      <c r="M24" s="12"/>
      <c r="N24" s="114">
        <f t="shared" si="0"/>
        <v>9.0373831775700936E-2</v>
      </c>
      <c r="W24" s="21">
        <v>200</v>
      </c>
      <c r="X24" s="21">
        <v>2761</v>
      </c>
      <c r="Y24" s="24">
        <v>45019</v>
      </c>
      <c r="Z24" s="21" t="s">
        <v>514</v>
      </c>
      <c r="AA24" s="21" t="s">
        <v>492</v>
      </c>
      <c r="AB24" s="21">
        <v>8.6</v>
      </c>
      <c r="AC24" s="21" t="s">
        <v>499</v>
      </c>
      <c r="AD24" s="21">
        <v>52</v>
      </c>
    </row>
    <row r="25" spans="1:30" ht="17.25" customHeight="1" thickBot="1" x14ac:dyDescent="0.25">
      <c r="A25" s="21">
        <v>20</v>
      </c>
      <c r="B25" s="22">
        <v>1.4214953271028037E-2</v>
      </c>
      <c r="C25" s="22">
        <v>1.6898442367601248E-2</v>
      </c>
      <c r="D25" s="22">
        <v>3.1099999999999999E-2</v>
      </c>
      <c r="E25" s="45"/>
      <c r="F25" s="21" t="s">
        <v>496</v>
      </c>
      <c r="G25" s="23">
        <v>35377</v>
      </c>
      <c r="H25" s="21">
        <v>1.1000000000000001</v>
      </c>
      <c r="I25" s="45"/>
      <c r="J25" s="12">
        <v>50</v>
      </c>
      <c r="K25" s="12">
        <f>X18</f>
        <v>2870</v>
      </c>
      <c r="L25" s="18"/>
      <c r="M25" s="12"/>
      <c r="N25" s="114">
        <f t="shared" si="0"/>
        <v>8.9408099688473519E-2</v>
      </c>
    </row>
    <row r="26" spans="1:30" ht="17.25" customHeight="1" thickBot="1" x14ac:dyDescent="0.25">
      <c r="A26" s="21">
        <v>21</v>
      </c>
      <c r="B26" s="22">
        <v>1.0610591900311528E-2</v>
      </c>
      <c r="C26" s="22">
        <v>1.2792834890965731E-2</v>
      </c>
      <c r="D26" s="22">
        <v>2.3400000000000001E-2</v>
      </c>
      <c r="E26" s="45"/>
      <c r="F26" s="21" t="s">
        <v>497</v>
      </c>
      <c r="G26" s="23">
        <v>29989</v>
      </c>
      <c r="H26" s="21">
        <v>0.94</v>
      </c>
      <c r="I26" s="45"/>
      <c r="J26" s="12">
        <v>100</v>
      </c>
      <c r="K26" s="12">
        <f>X20</f>
        <v>2821</v>
      </c>
      <c r="L26" s="18"/>
      <c r="M26" s="12"/>
      <c r="N26" s="114">
        <f t="shared" si="0"/>
        <v>8.7881619937694708E-2</v>
      </c>
    </row>
    <row r="27" spans="1:30" ht="17.25" customHeight="1" thickBot="1" x14ac:dyDescent="0.25">
      <c r="A27" s="21">
        <v>22</v>
      </c>
      <c r="B27" s="22">
        <v>7.4517133956386291E-3</v>
      </c>
      <c r="C27" s="22">
        <v>9.2227414330218072E-3</v>
      </c>
      <c r="D27" s="22">
        <v>1.67E-2</v>
      </c>
      <c r="E27" s="45"/>
      <c r="F27" s="45"/>
      <c r="G27" s="45"/>
      <c r="H27" s="45"/>
      <c r="I27" s="45"/>
      <c r="J27" s="12">
        <v>150</v>
      </c>
      <c r="K27" s="12">
        <f>X22</f>
        <v>2790</v>
      </c>
      <c r="L27" s="18"/>
      <c r="M27" s="12"/>
      <c r="N27" s="114">
        <f t="shared" si="0"/>
        <v>8.6915887850467291E-2</v>
      </c>
    </row>
    <row r="28" spans="1:30" ht="17.25" customHeight="1" thickBot="1" x14ac:dyDescent="0.25">
      <c r="A28" s="21">
        <v>23</v>
      </c>
      <c r="B28" s="22">
        <v>4.0903426791277257E-3</v>
      </c>
      <c r="C28" s="22">
        <v>6.0691588785046734E-3</v>
      </c>
      <c r="D28" s="22">
        <v>1.0200000000000001E-2</v>
      </c>
      <c r="E28" s="45"/>
      <c r="F28" s="45"/>
      <c r="G28" s="45"/>
      <c r="H28" s="45"/>
      <c r="I28" s="45"/>
      <c r="J28" s="12">
        <v>200</v>
      </c>
      <c r="K28" s="12">
        <f>X24</f>
        <v>2761</v>
      </c>
      <c r="L28" s="18"/>
      <c r="M28" s="12"/>
      <c r="N28" s="114">
        <f t="shared" si="0"/>
        <v>8.6012461059190026E-2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502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customHeight="1" thickBot="1" x14ac:dyDescent="0.4">
      <c r="D2" s="5" t="s">
        <v>737</v>
      </c>
      <c r="F2" s="6">
        <v>15600</v>
      </c>
      <c r="H2" s="7" t="s">
        <v>462</v>
      </c>
      <c r="W2" s="21">
        <v>1</v>
      </c>
      <c r="X2" s="21">
        <v>1716</v>
      </c>
      <c r="Y2" s="24">
        <v>44967</v>
      </c>
      <c r="Z2" s="21" t="s">
        <v>523</v>
      </c>
      <c r="AA2" s="21" t="s">
        <v>496</v>
      </c>
      <c r="AB2" s="21">
        <v>11</v>
      </c>
      <c r="AC2" s="21" t="s">
        <v>464</v>
      </c>
      <c r="AD2" s="21">
        <v>62</v>
      </c>
    </row>
    <row r="3" spans="1:30" ht="17.25" customHeight="1" thickBot="1" x14ac:dyDescent="0.25">
      <c r="W3" s="21">
        <v>2</v>
      </c>
      <c r="X3" s="21">
        <v>1706</v>
      </c>
      <c r="Y3" s="24">
        <v>45002</v>
      </c>
      <c r="Z3" s="21" t="s">
        <v>514</v>
      </c>
      <c r="AA3" s="21" t="s">
        <v>496</v>
      </c>
      <c r="AB3" s="21">
        <v>10.9</v>
      </c>
      <c r="AC3" s="21" t="s">
        <v>464</v>
      </c>
      <c r="AD3" s="21">
        <v>67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1705</v>
      </c>
      <c r="Y4" s="24">
        <v>44980</v>
      </c>
      <c r="Z4" s="21" t="s">
        <v>523</v>
      </c>
      <c r="AA4" s="21" t="s">
        <v>495</v>
      </c>
      <c r="AB4" s="21">
        <v>10.9</v>
      </c>
      <c r="AC4" s="21" t="s">
        <v>464</v>
      </c>
      <c r="AD4" s="21">
        <v>64</v>
      </c>
    </row>
    <row r="5" spans="1:30" ht="17.25" customHeight="1" thickBot="1" x14ac:dyDescent="0.25">
      <c r="A5" s="21">
        <v>0</v>
      </c>
      <c r="B5" s="22">
        <v>3.2192307692307694E-3</v>
      </c>
      <c r="C5" s="22">
        <v>3.5096153846153845E-3</v>
      </c>
      <c r="D5" s="22">
        <v>6.7000000000000002E-3</v>
      </c>
      <c r="E5" s="45"/>
      <c r="F5" s="21" t="s">
        <v>471</v>
      </c>
      <c r="G5" s="23">
        <v>16149</v>
      </c>
      <c r="H5" s="21">
        <v>1.05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1697</v>
      </c>
      <c r="Y5" s="24">
        <v>44960</v>
      </c>
      <c r="Z5" s="21" t="s">
        <v>515</v>
      </c>
      <c r="AA5" s="21" t="s">
        <v>496</v>
      </c>
      <c r="AB5" s="21">
        <v>10.9</v>
      </c>
      <c r="AC5" s="21" t="s">
        <v>464</v>
      </c>
      <c r="AD5" s="21">
        <v>64</v>
      </c>
    </row>
    <row r="6" spans="1:30" ht="17.25" customHeight="1" thickBot="1" x14ac:dyDescent="0.25">
      <c r="A6" s="21">
        <v>1</v>
      </c>
      <c r="B6" s="22">
        <v>2.8557692307692307E-3</v>
      </c>
      <c r="C6" s="22">
        <v>3.605769230769231E-3</v>
      </c>
      <c r="D6" s="22">
        <v>6.4999999999999997E-3</v>
      </c>
      <c r="E6" s="45"/>
      <c r="F6" s="21" t="s">
        <v>473</v>
      </c>
      <c r="G6" s="23">
        <v>18276</v>
      </c>
      <c r="H6" s="21">
        <v>1.18</v>
      </c>
      <c r="I6" s="45"/>
      <c r="J6" s="107" t="s">
        <v>474</v>
      </c>
      <c r="K6" s="108">
        <f>LARGE((K8,K9),1)</f>
        <v>0.71868340042623735</v>
      </c>
      <c r="L6" s="45"/>
      <c r="M6" s="45"/>
      <c r="N6" s="108" t="s">
        <v>465</v>
      </c>
      <c r="W6" s="21">
        <v>5</v>
      </c>
      <c r="X6" s="21">
        <v>1688</v>
      </c>
      <c r="Y6" s="24">
        <v>44998</v>
      </c>
      <c r="Z6" s="21" t="s">
        <v>517</v>
      </c>
      <c r="AA6" s="21" t="s">
        <v>492</v>
      </c>
      <c r="AB6" s="21">
        <v>10.8</v>
      </c>
      <c r="AC6" s="21" t="s">
        <v>464</v>
      </c>
      <c r="AD6" s="21">
        <v>63</v>
      </c>
    </row>
    <row r="7" spans="1:30" ht="17.25" customHeight="1" thickBot="1" x14ac:dyDescent="0.25">
      <c r="A7" s="21">
        <v>2</v>
      </c>
      <c r="B7" s="22">
        <v>2.8557692307692307E-3</v>
      </c>
      <c r="C7" s="22">
        <v>3.4134615384615384E-3</v>
      </c>
      <c r="D7" s="22">
        <v>6.3E-3</v>
      </c>
      <c r="E7" s="45"/>
      <c r="F7" s="21" t="s">
        <v>475</v>
      </c>
      <c r="G7" s="23">
        <v>18174</v>
      </c>
      <c r="H7" s="21">
        <v>1.18</v>
      </c>
      <c r="I7" s="45"/>
      <c r="J7" s="12" t="s">
        <v>476</v>
      </c>
      <c r="K7" s="108">
        <f>LARGE((K10,K11),1)</f>
        <v>0.65057747342600158</v>
      </c>
      <c r="L7" s="45"/>
      <c r="M7" s="45"/>
      <c r="N7" s="108" t="s">
        <v>464</v>
      </c>
      <c r="W7" s="21">
        <v>6</v>
      </c>
      <c r="X7" s="21">
        <v>1686</v>
      </c>
      <c r="Y7" s="24">
        <v>44936</v>
      </c>
      <c r="Z7" s="21" t="s">
        <v>515</v>
      </c>
      <c r="AA7" s="21" t="s">
        <v>493</v>
      </c>
      <c r="AB7" s="21">
        <v>10.8</v>
      </c>
      <c r="AC7" s="21" t="s">
        <v>464</v>
      </c>
      <c r="AD7" s="21">
        <v>64</v>
      </c>
    </row>
    <row r="8" spans="1:30" ht="17.25" customHeight="1" thickBot="1" x14ac:dyDescent="0.25">
      <c r="A8" s="21">
        <v>3</v>
      </c>
      <c r="B8" s="22">
        <v>2.6999999999999997E-3</v>
      </c>
      <c r="C8" s="22">
        <v>3.3173076923076923E-3</v>
      </c>
      <c r="D8" s="22">
        <v>6.0000000000000001E-3</v>
      </c>
      <c r="E8" s="45"/>
      <c r="F8" s="21" t="s">
        <v>477</v>
      </c>
      <c r="G8" s="23">
        <v>16709</v>
      </c>
      <c r="H8" s="21">
        <v>1.08</v>
      </c>
      <c r="I8" s="45"/>
      <c r="J8" s="45"/>
      <c r="K8" s="340">
        <f>LARGE(B11:C11,1)/(B11+C11)</f>
        <v>0.71868340042623735</v>
      </c>
      <c r="L8" s="45"/>
      <c r="M8" s="45"/>
      <c r="N8" s="45"/>
      <c r="W8" s="21">
        <v>7</v>
      </c>
      <c r="X8" s="21">
        <v>1685</v>
      </c>
      <c r="Y8" s="24">
        <v>44959</v>
      </c>
      <c r="Z8" s="21" t="s">
        <v>515</v>
      </c>
      <c r="AA8" s="21" t="s">
        <v>495</v>
      </c>
      <c r="AB8" s="21">
        <v>10.8</v>
      </c>
      <c r="AC8" s="21" t="s">
        <v>464</v>
      </c>
      <c r="AD8" s="21">
        <v>66</v>
      </c>
    </row>
    <row r="9" spans="1:30" ht="17.25" customHeight="1" thickBot="1" x14ac:dyDescent="0.25">
      <c r="A9" s="21">
        <v>4</v>
      </c>
      <c r="B9" s="22">
        <v>3.5826923076923076E-3</v>
      </c>
      <c r="C9" s="22">
        <v>4.6634615384615382E-3</v>
      </c>
      <c r="D9" s="22">
        <v>8.2000000000000007E-3</v>
      </c>
      <c r="E9" s="45"/>
      <c r="F9" s="21" t="s">
        <v>478</v>
      </c>
      <c r="G9" s="23">
        <v>15229</v>
      </c>
      <c r="H9" s="21">
        <v>0.99</v>
      </c>
      <c r="I9" s="45"/>
      <c r="J9" s="45"/>
      <c r="K9" s="340">
        <f>LARGE(B12:C12,1)/(B12+C12)</f>
        <v>0.66241254210935474</v>
      </c>
      <c r="L9" s="45"/>
      <c r="M9" s="45"/>
      <c r="N9" s="45"/>
      <c r="W9" s="21">
        <v>8</v>
      </c>
      <c r="X9" s="21">
        <v>1682</v>
      </c>
      <c r="Y9" s="24">
        <v>44958</v>
      </c>
      <c r="Z9" s="21" t="s">
        <v>515</v>
      </c>
      <c r="AA9" s="21" t="s">
        <v>494</v>
      </c>
      <c r="AB9" s="21">
        <v>10.8</v>
      </c>
      <c r="AC9" s="21" t="s">
        <v>464</v>
      </c>
      <c r="AD9" s="21">
        <v>63</v>
      </c>
    </row>
    <row r="10" spans="1:30" ht="17.25" customHeight="1" thickBot="1" x14ac:dyDescent="0.25">
      <c r="A10" s="21">
        <v>5</v>
      </c>
      <c r="B10" s="22">
        <v>6.0749999999999997E-3</v>
      </c>
      <c r="C10" s="22">
        <v>0.01</v>
      </c>
      <c r="D10" s="22">
        <v>1.61E-2</v>
      </c>
      <c r="E10" s="45"/>
      <c r="F10" s="21" t="s">
        <v>479</v>
      </c>
      <c r="G10" s="23">
        <v>14190</v>
      </c>
      <c r="H10" s="21">
        <v>0.92</v>
      </c>
      <c r="I10" s="45"/>
      <c r="J10" s="45"/>
      <c r="K10" s="340">
        <f>LARGE(B20:C20,1)/(B20+C20)</f>
        <v>0.61521317321306834</v>
      </c>
      <c r="L10" s="45"/>
      <c r="M10" s="45"/>
      <c r="N10" s="45"/>
      <c r="W10" s="21">
        <v>9</v>
      </c>
      <c r="X10" s="21">
        <v>1680</v>
      </c>
      <c r="Y10" s="24">
        <v>44995</v>
      </c>
      <c r="Z10" s="21" t="s">
        <v>514</v>
      </c>
      <c r="AA10" s="21" t="s">
        <v>496</v>
      </c>
      <c r="AB10" s="21">
        <v>10.8</v>
      </c>
      <c r="AC10" s="21" t="s">
        <v>464</v>
      </c>
      <c r="AD10" s="21">
        <v>67</v>
      </c>
    </row>
    <row r="11" spans="1:30" ht="17.25" customHeight="1" thickBot="1" x14ac:dyDescent="0.25">
      <c r="A11" s="21">
        <v>6</v>
      </c>
      <c r="B11" s="22">
        <v>1.1423076923076923E-2</v>
      </c>
      <c r="C11" s="22">
        <v>2.9182692307692309E-2</v>
      </c>
      <c r="D11" s="22">
        <v>4.0500000000000001E-2</v>
      </c>
      <c r="E11" s="45"/>
      <c r="F11" s="21" t="s">
        <v>480</v>
      </c>
      <c r="G11" s="23">
        <v>13271</v>
      </c>
      <c r="H11" s="21">
        <v>0.86</v>
      </c>
      <c r="I11" s="45"/>
      <c r="J11" s="45"/>
      <c r="K11" s="340">
        <f>LARGE(B21:C21,1)/(B21+C21)</f>
        <v>0.65057747342600158</v>
      </c>
      <c r="L11" s="45"/>
      <c r="M11" s="45"/>
      <c r="N11" s="45"/>
      <c r="W11" s="21">
        <v>10</v>
      </c>
      <c r="X11" s="21">
        <v>1677</v>
      </c>
      <c r="Y11" s="24">
        <v>44999</v>
      </c>
      <c r="Z11" s="21" t="s">
        <v>515</v>
      </c>
      <c r="AA11" s="21" t="s">
        <v>493</v>
      </c>
      <c r="AB11" s="21">
        <v>10.8</v>
      </c>
      <c r="AC11" s="21" t="s">
        <v>464</v>
      </c>
      <c r="AD11" s="21">
        <v>71</v>
      </c>
    </row>
    <row r="12" spans="1:30" ht="17.25" customHeight="1" thickBot="1" x14ac:dyDescent="0.25">
      <c r="A12" s="21">
        <v>7</v>
      </c>
      <c r="B12" s="22">
        <v>2.0042307692307693E-2</v>
      </c>
      <c r="C12" s="22">
        <v>3.9326923076923079E-2</v>
      </c>
      <c r="D12" s="22">
        <v>5.9299999999999999E-2</v>
      </c>
      <c r="E12" s="45"/>
      <c r="F12" s="21" t="s">
        <v>481</v>
      </c>
      <c r="G12" s="23">
        <v>13785</v>
      </c>
      <c r="H12" s="21">
        <v>0.89</v>
      </c>
      <c r="I12" s="45"/>
      <c r="J12" s="45"/>
      <c r="K12" s="45"/>
      <c r="L12" s="45"/>
      <c r="M12" s="45"/>
      <c r="N12" s="45"/>
      <c r="W12" s="21">
        <v>20</v>
      </c>
      <c r="X12" s="21">
        <v>1648</v>
      </c>
      <c r="Y12" s="24">
        <v>44971</v>
      </c>
      <c r="Z12" s="21" t="s">
        <v>523</v>
      </c>
      <c r="AA12" s="21" t="s">
        <v>493</v>
      </c>
      <c r="AB12" s="21">
        <v>10.6</v>
      </c>
      <c r="AC12" s="21" t="s">
        <v>464</v>
      </c>
      <c r="AD12" s="21">
        <v>63</v>
      </c>
    </row>
    <row r="13" spans="1:30" ht="17.25" customHeight="1" thickBot="1" x14ac:dyDescent="0.25">
      <c r="A13" s="21">
        <v>8</v>
      </c>
      <c r="B13" s="22">
        <v>2.6117307692307693E-2</v>
      </c>
      <c r="C13" s="22">
        <v>4.0673076923076923E-2</v>
      </c>
      <c r="D13" s="22">
        <v>6.6699999999999995E-2</v>
      </c>
      <c r="E13" s="45"/>
      <c r="F13" s="21" t="s">
        <v>482</v>
      </c>
      <c r="G13" s="23">
        <v>13631</v>
      </c>
      <c r="H13" s="21">
        <v>0.88</v>
      </c>
      <c r="I13" s="45"/>
      <c r="J13" s="45"/>
      <c r="K13" s="45"/>
      <c r="L13" s="45"/>
      <c r="M13" s="45"/>
      <c r="N13" s="45"/>
      <c r="W13" s="21">
        <v>25</v>
      </c>
      <c r="X13" s="21">
        <v>1638</v>
      </c>
      <c r="Y13" s="24">
        <v>45016</v>
      </c>
      <c r="Z13" s="21" t="s">
        <v>514</v>
      </c>
      <c r="AA13" s="21" t="s">
        <v>496</v>
      </c>
      <c r="AB13" s="21">
        <v>10.5</v>
      </c>
      <c r="AC13" s="21" t="s">
        <v>464</v>
      </c>
      <c r="AD13" s="21">
        <v>67</v>
      </c>
    </row>
    <row r="14" spans="1:30" ht="17.25" customHeight="1" thickBot="1" x14ac:dyDescent="0.25">
      <c r="A14" s="21">
        <v>9</v>
      </c>
      <c r="B14" s="22">
        <v>2.9180769230769232E-2</v>
      </c>
      <c r="C14" s="22">
        <v>3.6586538461538462E-2</v>
      </c>
      <c r="D14" s="22">
        <v>6.5699999999999995E-2</v>
      </c>
      <c r="E14" s="45"/>
      <c r="F14" s="21" t="s">
        <v>483</v>
      </c>
      <c r="G14" s="23">
        <v>15198</v>
      </c>
      <c r="H14" s="21">
        <v>0.98</v>
      </c>
      <c r="I14" s="45"/>
      <c r="J14" s="45"/>
      <c r="K14" s="45"/>
      <c r="L14" s="45"/>
      <c r="M14" s="45"/>
      <c r="N14" s="45"/>
      <c r="W14" s="21">
        <v>30</v>
      </c>
      <c r="X14" s="21">
        <v>1634</v>
      </c>
      <c r="Y14" s="24">
        <v>45274</v>
      </c>
      <c r="Z14" s="21" t="s">
        <v>514</v>
      </c>
      <c r="AA14" s="21" t="s">
        <v>495</v>
      </c>
      <c r="AB14" s="21">
        <v>10.5</v>
      </c>
      <c r="AC14" s="21" t="s">
        <v>464</v>
      </c>
      <c r="AD14" s="21">
        <v>70</v>
      </c>
    </row>
    <row r="15" spans="1:30" ht="17.25" customHeight="1" thickBot="1" x14ac:dyDescent="0.25">
      <c r="A15" s="21">
        <v>10</v>
      </c>
      <c r="B15" s="22">
        <v>3.1984615384615389E-2</v>
      </c>
      <c r="C15" s="22">
        <v>3.480769230769231E-2</v>
      </c>
      <c r="D15" s="22">
        <v>6.6799999999999998E-2</v>
      </c>
      <c r="E15" s="45"/>
      <c r="F15" s="21" t="s">
        <v>484</v>
      </c>
      <c r="G15" s="23">
        <v>15927</v>
      </c>
      <c r="H15" s="21">
        <v>1.03</v>
      </c>
      <c r="I15" s="45"/>
      <c r="J15" s="45"/>
      <c r="K15" s="45"/>
      <c r="L15" s="45"/>
      <c r="M15" s="45"/>
      <c r="N15" s="45"/>
      <c r="W15" s="21">
        <v>35</v>
      </c>
      <c r="X15" s="21">
        <v>1626</v>
      </c>
      <c r="Y15" s="24">
        <v>44957</v>
      </c>
      <c r="Z15" s="21" t="s">
        <v>515</v>
      </c>
      <c r="AA15" s="21" t="s">
        <v>493</v>
      </c>
      <c r="AB15" s="21">
        <v>10.4</v>
      </c>
      <c r="AC15" s="21" t="s">
        <v>464</v>
      </c>
      <c r="AD15" s="21">
        <v>63</v>
      </c>
    </row>
    <row r="16" spans="1:30" ht="17.25" customHeight="1" thickBot="1" x14ac:dyDescent="0.25">
      <c r="A16" s="21">
        <v>11</v>
      </c>
      <c r="B16" s="22">
        <v>3.5826923076923083E-2</v>
      </c>
      <c r="C16" s="22">
        <v>3.3846153846153845E-2</v>
      </c>
      <c r="D16" s="22">
        <v>6.9699999999999998E-2</v>
      </c>
      <c r="E16" s="45"/>
      <c r="F16" s="21" t="s">
        <v>485</v>
      </c>
      <c r="G16" s="23">
        <v>15783</v>
      </c>
      <c r="H16" s="21">
        <v>1.02</v>
      </c>
      <c r="I16" s="45"/>
      <c r="J16" s="45"/>
      <c r="K16" s="45"/>
      <c r="L16" s="45"/>
      <c r="M16" s="45"/>
      <c r="N16" s="45"/>
      <c r="W16" s="21">
        <v>40</v>
      </c>
      <c r="X16" s="21">
        <v>1621</v>
      </c>
      <c r="Y16" s="24">
        <v>44993</v>
      </c>
      <c r="Z16" s="21" t="s">
        <v>515</v>
      </c>
      <c r="AA16" s="21" t="s">
        <v>494</v>
      </c>
      <c r="AB16" s="21">
        <v>10.4</v>
      </c>
      <c r="AC16" s="21" t="s">
        <v>464</v>
      </c>
      <c r="AD16" s="21">
        <v>65</v>
      </c>
    </row>
    <row r="17" spans="1:30" ht="17.25" customHeight="1" thickBot="1" x14ac:dyDescent="0.25">
      <c r="A17" s="21">
        <v>12</v>
      </c>
      <c r="B17" s="22">
        <v>3.7176923076923073E-2</v>
      </c>
      <c r="C17" s="22">
        <v>3.4471153846153846E-2</v>
      </c>
      <c r="D17" s="22">
        <v>7.17E-2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1618</v>
      </c>
      <c r="Y17" s="24">
        <v>45279</v>
      </c>
      <c r="Z17" s="21" t="s">
        <v>514</v>
      </c>
      <c r="AA17" s="21" t="s">
        <v>493</v>
      </c>
      <c r="AB17" s="21">
        <v>10.4</v>
      </c>
      <c r="AC17" s="21" t="s">
        <v>464</v>
      </c>
      <c r="AD17" s="21">
        <v>69</v>
      </c>
    </row>
    <row r="18" spans="1:30" ht="17.25" customHeight="1" thickBot="1" x14ac:dyDescent="0.25">
      <c r="A18" s="21">
        <v>13</v>
      </c>
      <c r="B18" s="22">
        <v>3.5930769230769231E-2</v>
      </c>
      <c r="C18" s="22">
        <v>3.1923076923076922E-2</v>
      </c>
      <c r="D18" s="22">
        <v>6.7900000000000002E-2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1613</v>
      </c>
      <c r="Y18" s="24">
        <v>44988</v>
      </c>
      <c r="Z18" s="21" t="s">
        <v>515</v>
      </c>
      <c r="AA18" s="21" t="s">
        <v>496</v>
      </c>
      <c r="AB18" s="21">
        <v>10.3</v>
      </c>
      <c r="AC18" s="21" t="s">
        <v>464</v>
      </c>
      <c r="AD18" s="21">
        <v>63</v>
      </c>
    </row>
    <row r="19" spans="1:30" ht="17.25" customHeight="1" thickBot="1" x14ac:dyDescent="0.25">
      <c r="A19" s="21">
        <v>14</v>
      </c>
      <c r="B19" s="22">
        <v>3.764423076923077E-2</v>
      </c>
      <c r="C19" s="22">
        <v>3.0048076923076924E-2</v>
      </c>
      <c r="D19" s="22">
        <v>6.7699999999999996E-2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1589</v>
      </c>
      <c r="Y19" s="24">
        <v>44938</v>
      </c>
      <c r="Z19" s="21" t="s">
        <v>514</v>
      </c>
      <c r="AA19" s="21" t="s">
        <v>495</v>
      </c>
      <c r="AB19" s="21">
        <v>10.199999999999999</v>
      </c>
      <c r="AC19" s="21" t="s">
        <v>464</v>
      </c>
      <c r="AD19" s="21">
        <v>66</v>
      </c>
    </row>
    <row r="20" spans="1:30" ht="17.25" customHeight="1" thickBot="1" x14ac:dyDescent="0.25">
      <c r="A20" s="21">
        <v>15</v>
      </c>
      <c r="B20" s="22">
        <v>4.5121153846153846E-2</v>
      </c>
      <c r="C20" s="22">
        <v>2.8221153846153847E-2</v>
      </c>
      <c r="D20" s="22">
        <v>7.3400000000000007E-2</v>
      </c>
      <c r="E20" s="45"/>
      <c r="F20" s="21" t="s">
        <v>488</v>
      </c>
      <c r="G20" s="23">
        <v>9404</v>
      </c>
      <c r="H20" s="21">
        <v>0.61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1569</v>
      </c>
      <c r="Y20" s="24">
        <v>45231</v>
      </c>
      <c r="Z20" s="21" t="s">
        <v>514</v>
      </c>
      <c r="AA20" s="21" t="s">
        <v>494</v>
      </c>
      <c r="AB20" s="21">
        <v>10.1</v>
      </c>
      <c r="AC20" s="21" t="s">
        <v>464</v>
      </c>
      <c r="AD20" s="21">
        <v>69</v>
      </c>
    </row>
    <row r="21" spans="1:30" ht="17.25" customHeight="1" thickBot="1" x14ac:dyDescent="0.25">
      <c r="A21" s="21">
        <v>16</v>
      </c>
      <c r="B21" s="22">
        <v>4.8963461538461532E-2</v>
      </c>
      <c r="C21" s="22">
        <v>2.6298076923076924E-2</v>
      </c>
      <c r="D21" s="22">
        <v>7.5300000000000006E-2</v>
      </c>
      <c r="E21" s="45"/>
      <c r="F21" s="21" t="s">
        <v>492</v>
      </c>
      <c r="G21" s="23">
        <v>16364</v>
      </c>
      <c r="H21" s="21">
        <v>1.06</v>
      </c>
      <c r="I21" s="45"/>
      <c r="J21" s="12">
        <v>5</v>
      </c>
      <c r="K21" s="12">
        <f>X6</f>
        <v>1688</v>
      </c>
      <c r="L21" s="18"/>
      <c r="M21" s="12"/>
      <c r="N21" s="114">
        <f>K21/$F$2</f>
        <v>0.1082051282051282</v>
      </c>
      <c r="W21" s="21">
        <v>125</v>
      </c>
      <c r="X21" s="21">
        <v>1552</v>
      </c>
      <c r="Y21" s="24">
        <v>45252</v>
      </c>
      <c r="Z21" s="21" t="s">
        <v>515</v>
      </c>
      <c r="AA21" s="21" t="s">
        <v>494</v>
      </c>
      <c r="AB21" s="21">
        <v>9.9</v>
      </c>
      <c r="AC21" s="21" t="s">
        <v>464</v>
      </c>
      <c r="AD21" s="21">
        <v>64</v>
      </c>
    </row>
    <row r="22" spans="1:30" ht="17.25" customHeight="1" thickBot="1" x14ac:dyDescent="0.25">
      <c r="A22" s="21">
        <v>17</v>
      </c>
      <c r="B22" s="22">
        <v>4.4757692307692311E-2</v>
      </c>
      <c r="C22" s="22">
        <v>2.4807692307692308E-2</v>
      </c>
      <c r="D22" s="22">
        <v>6.9699999999999998E-2</v>
      </c>
      <c r="E22" s="45"/>
      <c r="F22" s="21" t="s">
        <v>493</v>
      </c>
      <c r="G22" s="23">
        <v>17276</v>
      </c>
      <c r="H22" s="21">
        <v>1.1200000000000001</v>
      </c>
      <c r="I22" s="45"/>
      <c r="J22" s="12">
        <v>10</v>
      </c>
      <c r="K22" s="12">
        <f>X11</f>
        <v>1677</v>
      </c>
      <c r="L22" s="18"/>
      <c r="M22" s="12"/>
      <c r="N22" s="114">
        <f t="shared" ref="N22:N28" si="0">K22/$F$2</f>
        <v>0.1075</v>
      </c>
      <c r="W22" s="21">
        <v>150</v>
      </c>
      <c r="X22" s="21">
        <v>1538</v>
      </c>
      <c r="Y22" s="24">
        <v>45273</v>
      </c>
      <c r="Z22" s="21" t="s">
        <v>513</v>
      </c>
      <c r="AA22" s="21" t="s">
        <v>494</v>
      </c>
      <c r="AB22" s="21">
        <v>9.9</v>
      </c>
      <c r="AC22" s="21" t="s">
        <v>464</v>
      </c>
      <c r="AD22" s="21">
        <v>66</v>
      </c>
    </row>
    <row r="23" spans="1:30" ht="17.25" customHeight="1" thickBot="1" x14ac:dyDescent="0.25">
      <c r="A23" s="21">
        <v>18</v>
      </c>
      <c r="B23" s="22">
        <v>2.8765384615384616E-2</v>
      </c>
      <c r="C23" s="22">
        <v>2.0432692307692308E-2</v>
      </c>
      <c r="D23" s="22">
        <v>4.9200000000000001E-2</v>
      </c>
      <c r="E23" s="45"/>
      <c r="F23" s="21" t="s">
        <v>494</v>
      </c>
      <c r="G23" s="23">
        <v>17367</v>
      </c>
      <c r="H23" s="21">
        <v>1.1200000000000001</v>
      </c>
      <c r="I23" s="45"/>
      <c r="J23" s="12">
        <v>20</v>
      </c>
      <c r="K23" s="12">
        <f>X12</f>
        <v>1648</v>
      </c>
      <c r="L23" s="18"/>
      <c r="M23" s="12"/>
      <c r="N23" s="114">
        <f t="shared" si="0"/>
        <v>0.10564102564102563</v>
      </c>
      <c r="W23" s="21">
        <v>175</v>
      </c>
      <c r="X23" s="21">
        <v>1524</v>
      </c>
      <c r="Y23" s="24">
        <v>44994</v>
      </c>
      <c r="Z23" s="21" t="s">
        <v>515</v>
      </c>
      <c r="AA23" s="21" t="s">
        <v>495</v>
      </c>
      <c r="AB23" s="21">
        <v>9.8000000000000007</v>
      </c>
      <c r="AC23" s="21" t="s">
        <v>464</v>
      </c>
      <c r="AD23" s="21">
        <v>65</v>
      </c>
    </row>
    <row r="24" spans="1:30" ht="17.25" customHeight="1" thickBot="1" x14ac:dyDescent="0.25">
      <c r="A24" s="21">
        <v>19</v>
      </c>
      <c r="B24" s="22">
        <v>2.0976923076923077E-2</v>
      </c>
      <c r="C24" s="22">
        <v>1.4230769230769231E-2</v>
      </c>
      <c r="D24" s="22">
        <v>3.5200000000000002E-2</v>
      </c>
      <c r="E24" s="45"/>
      <c r="F24" s="21" t="s">
        <v>495</v>
      </c>
      <c r="G24" s="23">
        <v>17319</v>
      </c>
      <c r="H24" s="21">
        <v>1.1200000000000001</v>
      </c>
      <c r="I24" s="45"/>
      <c r="J24" s="12">
        <v>30</v>
      </c>
      <c r="K24" s="12">
        <f>X14</f>
        <v>1634</v>
      </c>
      <c r="L24" s="18"/>
      <c r="M24" s="12"/>
      <c r="N24" s="114">
        <f t="shared" si="0"/>
        <v>0.10474358974358974</v>
      </c>
      <c r="W24" s="21">
        <v>200</v>
      </c>
      <c r="X24" s="21">
        <v>1511</v>
      </c>
      <c r="Y24" s="24">
        <v>44979</v>
      </c>
      <c r="Z24" s="21" t="s">
        <v>760</v>
      </c>
      <c r="AA24" s="21" t="s">
        <v>494</v>
      </c>
      <c r="AB24" s="21">
        <v>9.6999999999999993</v>
      </c>
      <c r="AC24" s="21" t="s">
        <v>464</v>
      </c>
      <c r="AD24" s="21">
        <v>52</v>
      </c>
    </row>
    <row r="25" spans="1:30" ht="17.25" customHeight="1" thickBot="1" x14ac:dyDescent="0.25">
      <c r="A25" s="21">
        <v>20</v>
      </c>
      <c r="B25" s="22">
        <v>1.6771153846153845E-2</v>
      </c>
      <c r="C25" s="22">
        <v>1.0192307692307691E-2</v>
      </c>
      <c r="D25" s="22">
        <v>2.69E-2</v>
      </c>
      <c r="E25" s="45"/>
      <c r="F25" s="21" t="s">
        <v>496</v>
      </c>
      <c r="G25" s="23">
        <v>17927</v>
      </c>
      <c r="H25" s="21">
        <v>1.1599999999999999</v>
      </c>
      <c r="I25" s="45"/>
      <c r="J25" s="12">
        <v>50</v>
      </c>
      <c r="K25" s="12">
        <f>X18</f>
        <v>1613</v>
      </c>
      <c r="L25" s="18"/>
      <c r="M25" s="12"/>
      <c r="N25" s="114">
        <f t="shared" si="0"/>
        <v>0.1033974358974359</v>
      </c>
    </row>
    <row r="26" spans="1:30" ht="17.25" customHeight="1" thickBot="1" x14ac:dyDescent="0.25">
      <c r="A26" s="21">
        <v>21</v>
      </c>
      <c r="B26" s="22">
        <v>1.2980769230769231E-2</v>
      </c>
      <c r="C26" s="22">
        <v>8.1249999999999985E-3</v>
      </c>
      <c r="D26" s="22">
        <v>2.1100000000000001E-2</v>
      </c>
      <c r="E26" s="45"/>
      <c r="F26" s="21" t="s">
        <v>497</v>
      </c>
      <c r="G26" s="23">
        <v>12746</v>
      </c>
      <c r="H26" s="21">
        <v>0.83</v>
      </c>
      <c r="I26" s="45"/>
      <c r="J26" s="12">
        <v>100</v>
      </c>
      <c r="K26" s="12">
        <f>X20</f>
        <v>1569</v>
      </c>
      <c r="L26" s="18"/>
      <c r="M26" s="12"/>
      <c r="N26" s="114">
        <f t="shared" si="0"/>
        <v>0.10057692307692308</v>
      </c>
    </row>
    <row r="27" spans="1:30" ht="17.25" customHeight="1" thickBot="1" x14ac:dyDescent="0.25">
      <c r="A27" s="21">
        <v>22</v>
      </c>
      <c r="B27" s="22">
        <v>8.9826923076923079E-3</v>
      </c>
      <c r="C27" s="22">
        <v>5.4807692307692309E-3</v>
      </c>
      <c r="D27" s="22">
        <v>1.4500000000000001E-2</v>
      </c>
      <c r="E27" s="45"/>
      <c r="F27" s="45"/>
      <c r="G27" s="45"/>
      <c r="H27" s="45"/>
      <c r="I27" s="45"/>
      <c r="J27" s="12">
        <v>150</v>
      </c>
      <c r="K27" s="12">
        <f>X22</f>
        <v>1538</v>
      </c>
      <c r="L27" s="18"/>
      <c r="M27" s="12"/>
      <c r="N27" s="114">
        <f t="shared" si="0"/>
        <v>9.8589743589743595E-2</v>
      </c>
    </row>
    <row r="28" spans="1:30" ht="17.25" customHeight="1" thickBot="1" x14ac:dyDescent="0.25">
      <c r="A28" s="21">
        <v>23</v>
      </c>
      <c r="B28" s="22">
        <v>5.2961538461538463E-3</v>
      </c>
      <c r="C28" s="22">
        <v>3.6538461538461538E-3</v>
      </c>
      <c r="D28" s="22">
        <v>8.9999999999999993E-3</v>
      </c>
      <c r="E28" s="45"/>
      <c r="F28" s="45"/>
      <c r="G28" s="45"/>
      <c r="H28" s="45"/>
      <c r="I28" s="45"/>
      <c r="J28" s="12">
        <v>200</v>
      </c>
      <c r="K28" s="12">
        <f>X24</f>
        <v>1511</v>
      </c>
      <c r="L28" s="18"/>
      <c r="M28" s="12"/>
      <c r="N28" s="114">
        <f t="shared" si="0"/>
        <v>9.6858974358974365E-2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503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22800</v>
      </c>
      <c r="H2" s="7" t="s">
        <v>462</v>
      </c>
      <c r="W2" s="21">
        <v>1</v>
      </c>
      <c r="X2" s="21">
        <v>2501</v>
      </c>
      <c r="Y2" s="24">
        <v>44992</v>
      </c>
      <c r="Z2" s="21" t="s">
        <v>524</v>
      </c>
      <c r="AA2" s="21" t="s">
        <v>493</v>
      </c>
      <c r="AB2" s="21">
        <v>11</v>
      </c>
      <c r="AC2" s="21" t="s">
        <v>498</v>
      </c>
      <c r="AD2" s="21">
        <v>79</v>
      </c>
    </row>
    <row r="3" spans="1:30" ht="17.25" customHeight="1" thickBot="1" x14ac:dyDescent="0.25">
      <c r="W3" s="21">
        <v>2</v>
      </c>
      <c r="X3" s="21">
        <v>2500</v>
      </c>
      <c r="Y3" s="24">
        <v>44964</v>
      </c>
      <c r="Z3" s="21" t="s">
        <v>524</v>
      </c>
      <c r="AA3" s="21" t="s">
        <v>493</v>
      </c>
      <c r="AB3" s="21">
        <v>11</v>
      </c>
      <c r="AC3" s="21" t="s">
        <v>498</v>
      </c>
      <c r="AD3" s="21">
        <v>79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2499</v>
      </c>
      <c r="Y4" s="24">
        <v>44946</v>
      </c>
      <c r="Z4" s="21" t="s">
        <v>514</v>
      </c>
      <c r="AA4" s="21" t="s">
        <v>496</v>
      </c>
      <c r="AB4" s="21">
        <v>11</v>
      </c>
      <c r="AC4" s="21" t="s">
        <v>499</v>
      </c>
      <c r="AD4" s="21">
        <v>57</v>
      </c>
    </row>
    <row r="5" spans="1:30" ht="17.25" customHeight="1" thickBot="1" x14ac:dyDescent="0.25">
      <c r="A5" s="21">
        <v>0</v>
      </c>
      <c r="B5" s="22">
        <v>2.2192982456140349E-3</v>
      </c>
      <c r="C5" s="22">
        <v>4.5543859649122805E-3</v>
      </c>
      <c r="D5" s="22">
        <v>6.7999999999999996E-3</v>
      </c>
      <c r="E5" s="45"/>
      <c r="F5" s="21" t="s">
        <v>471</v>
      </c>
      <c r="G5" s="23">
        <v>23155</v>
      </c>
      <c r="H5" s="26">
        <v>1.02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2480</v>
      </c>
      <c r="Y5" s="24">
        <v>45267</v>
      </c>
      <c r="Z5" s="21" t="s">
        <v>513</v>
      </c>
      <c r="AA5" s="21" t="s">
        <v>495</v>
      </c>
      <c r="AB5" s="21">
        <v>10.9</v>
      </c>
      <c r="AC5" s="21" t="s">
        <v>499</v>
      </c>
      <c r="AD5" s="21">
        <v>62</v>
      </c>
    </row>
    <row r="6" spans="1:30" ht="17.25" customHeight="1" thickBot="1" x14ac:dyDescent="0.25">
      <c r="A6" s="21">
        <v>1</v>
      </c>
      <c r="B6" s="22">
        <v>1.3991228070175438E-3</v>
      </c>
      <c r="C6" s="22">
        <v>3.0535087719298247E-3</v>
      </c>
      <c r="D6" s="22">
        <v>4.4999999999999997E-3</v>
      </c>
      <c r="E6" s="45"/>
      <c r="F6" s="21" t="s">
        <v>473</v>
      </c>
      <c r="G6" s="23">
        <v>24820</v>
      </c>
      <c r="H6" s="26">
        <v>1.0900000000000001</v>
      </c>
      <c r="I6" s="45"/>
      <c r="J6" s="107" t="s">
        <v>474</v>
      </c>
      <c r="K6" s="108">
        <f>LARGE((K8,K9),1)</f>
        <v>0.74165298303229343</v>
      </c>
      <c r="L6" s="45"/>
      <c r="M6" s="45"/>
      <c r="N6" s="108" t="s">
        <v>498</v>
      </c>
      <c r="W6" s="21">
        <v>5</v>
      </c>
      <c r="X6" s="21">
        <v>2479</v>
      </c>
      <c r="Y6" s="24">
        <v>45001</v>
      </c>
      <c r="Z6" s="21" t="s">
        <v>513</v>
      </c>
      <c r="AA6" s="21" t="s">
        <v>495</v>
      </c>
      <c r="AB6" s="21">
        <v>10.9</v>
      </c>
      <c r="AC6" s="21" t="s">
        <v>499</v>
      </c>
      <c r="AD6" s="21">
        <v>62</v>
      </c>
    </row>
    <row r="7" spans="1:30" ht="17.25" customHeight="1" thickBot="1" x14ac:dyDescent="0.25">
      <c r="A7" s="21">
        <v>2</v>
      </c>
      <c r="B7" s="22">
        <v>1.3508771929824561E-3</v>
      </c>
      <c r="C7" s="22">
        <v>2.6912280701754387E-3</v>
      </c>
      <c r="D7" s="22">
        <v>4.0000000000000001E-3</v>
      </c>
      <c r="E7" s="45"/>
      <c r="F7" s="21" t="s">
        <v>475</v>
      </c>
      <c r="G7" s="23">
        <v>25171</v>
      </c>
      <c r="H7" s="26">
        <v>1.1100000000000001</v>
      </c>
      <c r="I7" s="45"/>
      <c r="J7" s="12" t="s">
        <v>476</v>
      </c>
      <c r="K7" s="108">
        <f>LARGE((K10,K11),1)</f>
        <v>0.60938082308470443</v>
      </c>
      <c r="L7" s="45"/>
      <c r="M7" s="45"/>
      <c r="N7" s="108" t="s">
        <v>499</v>
      </c>
      <c r="W7" s="21">
        <v>6</v>
      </c>
      <c r="X7" s="21">
        <v>2467</v>
      </c>
      <c r="Y7" s="24">
        <v>44971</v>
      </c>
      <c r="Z7" s="21" t="s">
        <v>513</v>
      </c>
      <c r="AA7" s="21" t="s">
        <v>493</v>
      </c>
      <c r="AB7" s="21">
        <v>10.8</v>
      </c>
      <c r="AC7" s="21" t="s">
        <v>499</v>
      </c>
      <c r="AD7" s="21">
        <v>62</v>
      </c>
    </row>
    <row r="8" spans="1:30" ht="17.25" customHeight="1" thickBot="1" x14ac:dyDescent="0.25">
      <c r="A8" s="21">
        <v>3</v>
      </c>
      <c r="B8" s="22">
        <v>2.0263157894736842E-3</v>
      </c>
      <c r="C8" s="22">
        <v>1.7596491228070174E-3</v>
      </c>
      <c r="D8" s="22">
        <v>3.8E-3</v>
      </c>
      <c r="E8" s="45"/>
      <c r="F8" s="21" t="s">
        <v>477</v>
      </c>
      <c r="G8" s="23">
        <v>23337</v>
      </c>
      <c r="H8" s="26">
        <v>1.03</v>
      </c>
      <c r="I8" s="45"/>
      <c r="J8" s="45"/>
      <c r="K8" s="340">
        <f>LARGE(B11:C11,1)/(B11+C11)</f>
        <v>0.72068644855862707</v>
      </c>
      <c r="L8" s="45"/>
      <c r="M8" s="45"/>
      <c r="N8" s="45"/>
      <c r="W8" s="21">
        <v>7</v>
      </c>
      <c r="X8" s="21">
        <v>2466</v>
      </c>
      <c r="Y8" s="24">
        <v>44971</v>
      </c>
      <c r="Z8" s="21" t="s">
        <v>514</v>
      </c>
      <c r="AA8" s="21" t="s">
        <v>493</v>
      </c>
      <c r="AB8" s="21">
        <v>10.8</v>
      </c>
      <c r="AC8" s="21" t="s">
        <v>499</v>
      </c>
      <c r="AD8" s="21">
        <v>57</v>
      </c>
    </row>
    <row r="9" spans="1:30" ht="17.25" customHeight="1" thickBot="1" x14ac:dyDescent="0.25">
      <c r="A9" s="21">
        <v>4</v>
      </c>
      <c r="B9" s="22">
        <v>3.8114035087719301E-3</v>
      </c>
      <c r="C9" s="22">
        <v>1.863157894736842E-3</v>
      </c>
      <c r="D9" s="22">
        <v>5.5999999999999999E-3</v>
      </c>
      <c r="E9" s="45"/>
      <c r="F9" s="21" t="s">
        <v>478</v>
      </c>
      <c r="G9" s="23">
        <v>22984</v>
      </c>
      <c r="H9" s="26">
        <v>1.01</v>
      </c>
      <c r="I9" s="45"/>
      <c r="J9" s="45"/>
      <c r="K9" s="340">
        <f>LARGE(B12:C12,1)/(B12+C12)</f>
        <v>0.74165298303229343</v>
      </c>
      <c r="L9" s="45"/>
      <c r="M9" s="45"/>
      <c r="N9" s="45"/>
      <c r="W9" s="21">
        <v>8</v>
      </c>
      <c r="X9" s="21">
        <v>2456</v>
      </c>
      <c r="Y9" s="24">
        <v>44985</v>
      </c>
      <c r="Z9" s="21" t="s">
        <v>513</v>
      </c>
      <c r="AA9" s="21" t="s">
        <v>493</v>
      </c>
      <c r="AB9" s="21">
        <v>10.8</v>
      </c>
      <c r="AC9" s="21" t="s">
        <v>499</v>
      </c>
      <c r="AD9" s="21">
        <v>60</v>
      </c>
    </row>
    <row r="10" spans="1:30" ht="17.25" customHeight="1" thickBot="1" x14ac:dyDescent="0.25">
      <c r="A10" s="21">
        <v>5</v>
      </c>
      <c r="B10" s="22">
        <v>1.0324561403508771E-2</v>
      </c>
      <c r="C10" s="22">
        <v>4.2438596491228076E-3</v>
      </c>
      <c r="D10" s="22">
        <v>1.4500000000000001E-2</v>
      </c>
      <c r="E10" s="45"/>
      <c r="F10" s="21" t="s">
        <v>479</v>
      </c>
      <c r="G10" s="23">
        <v>22093</v>
      </c>
      <c r="H10" s="26">
        <v>0.97</v>
      </c>
      <c r="I10" s="45"/>
      <c r="J10" s="45"/>
      <c r="K10" s="340">
        <f>LARGE(B20:C20,1)/(B20+C20)</f>
        <v>0.58159219972141862</v>
      </c>
      <c r="L10" s="45"/>
      <c r="M10" s="45"/>
      <c r="N10" s="45"/>
      <c r="W10" s="21">
        <v>9</v>
      </c>
      <c r="X10" s="21">
        <v>2456</v>
      </c>
      <c r="Y10" s="24">
        <v>44995</v>
      </c>
      <c r="Z10" s="21" t="s">
        <v>514</v>
      </c>
      <c r="AA10" s="21" t="s">
        <v>496</v>
      </c>
      <c r="AB10" s="21">
        <v>10.8</v>
      </c>
      <c r="AC10" s="21" t="s">
        <v>499</v>
      </c>
      <c r="AD10" s="21">
        <v>59</v>
      </c>
    </row>
    <row r="11" spans="1:30" ht="17.25" customHeight="1" thickBot="1" x14ac:dyDescent="0.25">
      <c r="A11" s="21">
        <v>6</v>
      </c>
      <c r="B11" s="22">
        <v>2.9912280701754387E-2</v>
      </c>
      <c r="C11" s="22">
        <v>1.1592982456140351E-2</v>
      </c>
      <c r="D11" s="22">
        <v>4.1500000000000002E-2</v>
      </c>
      <c r="E11" s="45"/>
      <c r="F11" s="21" t="s">
        <v>480</v>
      </c>
      <c r="G11" s="23">
        <v>20686</v>
      </c>
      <c r="H11" s="26">
        <v>0.91</v>
      </c>
      <c r="I11" s="45"/>
      <c r="J11" s="45"/>
      <c r="K11" s="340">
        <f>LARGE(B21:C21,1)/(B21+C21)</f>
        <v>0.60938082308470443</v>
      </c>
      <c r="L11" s="45"/>
      <c r="M11" s="45"/>
      <c r="N11" s="45"/>
      <c r="W11" s="21">
        <v>10</v>
      </c>
      <c r="X11" s="21">
        <v>2455</v>
      </c>
      <c r="Y11" s="24">
        <v>44966</v>
      </c>
      <c r="Z11" s="21" t="s">
        <v>513</v>
      </c>
      <c r="AA11" s="21" t="s">
        <v>495</v>
      </c>
      <c r="AB11" s="21">
        <v>10.8</v>
      </c>
      <c r="AC11" s="21" t="s">
        <v>499</v>
      </c>
      <c r="AD11" s="21">
        <v>63</v>
      </c>
    </row>
    <row r="12" spans="1:30" ht="17.25" customHeight="1" thickBot="1" x14ac:dyDescent="0.25">
      <c r="A12" s="21">
        <v>7</v>
      </c>
      <c r="B12" s="22">
        <v>5.229824561403508E-2</v>
      </c>
      <c r="C12" s="22">
        <v>1.8217543859649122E-2</v>
      </c>
      <c r="D12" s="22">
        <v>7.0499999999999993E-2</v>
      </c>
      <c r="E12" s="45"/>
      <c r="F12" s="21" t="s">
        <v>481</v>
      </c>
      <c r="G12" s="23">
        <v>21661</v>
      </c>
      <c r="H12" s="26">
        <v>0.95</v>
      </c>
      <c r="I12" s="45"/>
      <c r="J12" s="45"/>
      <c r="K12" s="45"/>
      <c r="L12" s="45"/>
      <c r="M12" s="45"/>
      <c r="N12" s="45"/>
      <c r="W12" s="21">
        <v>20</v>
      </c>
      <c r="X12" s="21">
        <v>2435</v>
      </c>
      <c r="Y12" s="24">
        <v>44937</v>
      </c>
      <c r="Z12" s="21" t="s">
        <v>513</v>
      </c>
      <c r="AA12" s="21" t="s">
        <v>494</v>
      </c>
      <c r="AB12" s="21">
        <v>10.7</v>
      </c>
      <c r="AC12" s="21" t="s">
        <v>499</v>
      </c>
      <c r="AD12" s="21">
        <v>63</v>
      </c>
    </row>
    <row r="13" spans="1:30" ht="17.25" customHeight="1" thickBot="1" x14ac:dyDescent="0.25">
      <c r="A13" s="21">
        <v>8</v>
      </c>
      <c r="B13" s="22">
        <v>3.9030701754385964E-2</v>
      </c>
      <c r="C13" s="22">
        <v>2.1271052631578944E-2</v>
      </c>
      <c r="D13" s="22">
        <v>6.0199999999999997E-2</v>
      </c>
      <c r="E13" s="45"/>
      <c r="F13" s="21" t="s">
        <v>482</v>
      </c>
      <c r="G13" s="23">
        <v>21606</v>
      </c>
      <c r="H13" s="26">
        <v>0.95</v>
      </c>
      <c r="I13" s="45"/>
      <c r="J13" s="45"/>
      <c r="K13" s="45"/>
      <c r="L13" s="45"/>
      <c r="M13" s="45"/>
      <c r="N13" s="45"/>
      <c r="W13" s="21">
        <v>25</v>
      </c>
      <c r="X13" s="21">
        <v>2429</v>
      </c>
      <c r="Y13" s="24">
        <v>45280</v>
      </c>
      <c r="Z13" s="21" t="s">
        <v>513</v>
      </c>
      <c r="AA13" s="21" t="s">
        <v>494</v>
      </c>
      <c r="AB13" s="21">
        <v>10.7</v>
      </c>
      <c r="AC13" s="21" t="s">
        <v>499</v>
      </c>
      <c r="AD13" s="21">
        <v>64</v>
      </c>
    </row>
    <row r="14" spans="1:30" ht="17.25" customHeight="1" thickBot="1" x14ac:dyDescent="0.25">
      <c r="A14" s="21">
        <v>9</v>
      </c>
      <c r="B14" s="22">
        <v>3.0539473684210526E-2</v>
      </c>
      <c r="C14" s="22">
        <v>2.3807017543859648E-2</v>
      </c>
      <c r="D14" s="22">
        <v>5.4300000000000001E-2</v>
      </c>
      <c r="E14" s="45"/>
      <c r="F14" s="21" t="s">
        <v>483</v>
      </c>
      <c r="G14" s="23">
        <v>22540</v>
      </c>
      <c r="H14" s="26">
        <v>0.99</v>
      </c>
      <c r="I14" s="45"/>
      <c r="J14" s="45"/>
      <c r="K14" s="45"/>
      <c r="L14" s="45"/>
      <c r="M14" s="45"/>
      <c r="N14" s="45"/>
      <c r="W14" s="21">
        <v>30</v>
      </c>
      <c r="X14" s="21">
        <v>2417</v>
      </c>
      <c r="Y14" s="24">
        <v>45034</v>
      </c>
      <c r="Z14" s="21" t="s">
        <v>513</v>
      </c>
      <c r="AA14" s="21" t="s">
        <v>493</v>
      </c>
      <c r="AB14" s="21">
        <v>10.6</v>
      </c>
      <c r="AC14" s="21" t="s">
        <v>499</v>
      </c>
      <c r="AD14" s="21">
        <v>65</v>
      </c>
    </row>
    <row r="15" spans="1:30" ht="17.25" customHeight="1" thickBot="1" x14ac:dyDescent="0.25">
      <c r="A15" s="21">
        <v>10</v>
      </c>
      <c r="B15" s="22">
        <v>2.8513157894736844E-2</v>
      </c>
      <c r="C15" s="22">
        <v>2.5670175438596489E-2</v>
      </c>
      <c r="D15" s="22">
        <v>5.4199999999999998E-2</v>
      </c>
      <c r="E15" s="45"/>
      <c r="F15" s="21" t="s">
        <v>484</v>
      </c>
      <c r="G15" s="23">
        <v>22331</v>
      </c>
      <c r="H15" s="26">
        <v>0.98</v>
      </c>
      <c r="I15" s="45"/>
      <c r="J15" s="45"/>
      <c r="K15" s="45"/>
      <c r="L15" s="45"/>
      <c r="M15" s="45"/>
      <c r="N15" s="45"/>
      <c r="W15" s="21">
        <v>35</v>
      </c>
      <c r="X15" s="21">
        <v>2410</v>
      </c>
      <c r="Y15" s="24">
        <v>44986</v>
      </c>
      <c r="Z15" s="21" t="s">
        <v>513</v>
      </c>
      <c r="AA15" s="21" t="s">
        <v>494</v>
      </c>
      <c r="AB15" s="21">
        <v>10.6</v>
      </c>
      <c r="AC15" s="21" t="s">
        <v>499</v>
      </c>
      <c r="AD15" s="21">
        <v>63</v>
      </c>
    </row>
    <row r="16" spans="1:30" ht="17.25" customHeight="1" thickBot="1" x14ac:dyDescent="0.25">
      <c r="A16" s="21">
        <v>11</v>
      </c>
      <c r="B16" s="22">
        <v>2.8320175438596492E-2</v>
      </c>
      <c r="C16" s="22">
        <v>2.8723684210526314E-2</v>
      </c>
      <c r="D16" s="22">
        <v>5.7099999999999998E-2</v>
      </c>
      <c r="E16" s="45"/>
      <c r="F16" s="21" t="s">
        <v>485</v>
      </c>
      <c r="G16" s="23">
        <v>22851</v>
      </c>
      <c r="H16" s="26">
        <v>1</v>
      </c>
      <c r="I16" s="45"/>
      <c r="J16" s="45"/>
      <c r="K16" s="45"/>
      <c r="L16" s="45"/>
      <c r="M16" s="45"/>
      <c r="N16" s="45"/>
      <c r="W16" s="21">
        <v>40</v>
      </c>
      <c r="X16" s="21">
        <v>2408</v>
      </c>
      <c r="Y16" s="24">
        <v>45029</v>
      </c>
      <c r="Z16" s="21" t="s">
        <v>524</v>
      </c>
      <c r="AA16" s="21" t="s">
        <v>495</v>
      </c>
      <c r="AB16" s="21">
        <v>10.6</v>
      </c>
      <c r="AC16" s="21" t="s">
        <v>498</v>
      </c>
      <c r="AD16" s="21">
        <v>79</v>
      </c>
    </row>
    <row r="17" spans="1:30" ht="17.25" customHeight="1" thickBot="1" x14ac:dyDescent="0.25">
      <c r="A17" s="21">
        <v>12</v>
      </c>
      <c r="B17" s="22">
        <v>2.914035087719298E-2</v>
      </c>
      <c r="C17" s="22">
        <v>3.322631578947368E-2</v>
      </c>
      <c r="D17" s="22">
        <v>6.2399999999999997E-2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2404</v>
      </c>
      <c r="Y17" s="24">
        <v>44998</v>
      </c>
      <c r="Z17" s="21" t="s">
        <v>514</v>
      </c>
      <c r="AA17" s="21" t="s">
        <v>492</v>
      </c>
      <c r="AB17" s="21">
        <v>10.5</v>
      </c>
      <c r="AC17" s="21" t="s">
        <v>499</v>
      </c>
      <c r="AD17" s="21">
        <v>60</v>
      </c>
    </row>
    <row r="18" spans="1:30" ht="17.25" customHeight="1" thickBot="1" x14ac:dyDescent="0.25">
      <c r="A18" s="21">
        <v>13</v>
      </c>
      <c r="B18" s="22">
        <v>2.8175438596491229E-2</v>
      </c>
      <c r="C18" s="22">
        <v>3.5089473684210525E-2</v>
      </c>
      <c r="D18" s="22">
        <v>6.3299999999999995E-2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2400</v>
      </c>
      <c r="Y18" s="24">
        <v>44999</v>
      </c>
      <c r="Z18" s="21" t="s">
        <v>524</v>
      </c>
      <c r="AA18" s="21" t="s">
        <v>493</v>
      </c>
      <c r="AB18" s="21">
        <v>10.5</v>
      </c>
      <c r="AC18" s="21" t="s">
        <v>498</v>
      </c>
      <c r="AD18" s="21">
        <v>80</v>
      </c>
    </row>
    <row r="19" spans="1:30" ht="17.25" customHeight="1" thickBot="1" x14ac:dyDescent="0.25">
      <c r="A19" s="21">
        <v>14</v>
      </c>
      <c r="B19" s="22">
        <v>2.9478070175438596E-2</v>
      </c>
      <c r="C19" s="22">
        <v>3.7314912280701752E-2</v>
      </c>
      <c r="D19" s="22">
        <v>6.6799999999999998E-2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2377</v>
      </c>
      <c r="Y19" s="24">
        <v>44965</v>
      </c>
      <c r="Z19" s="21" t="s">
        <v>524</v>
      </c>
      <c r="AA19" s="21" t="s">
        <v>494</v>
      </c>
      <c r="AB19" s="21">
        <v>10.4</v>
      </c>
      <c r="AC19" s="21" t="s">
        <v>498</v>
      </c>
      <c r="AD19" s="21">
        <v>79</v>
      </c>
    </row>
    <row r="20" spans="1:30" ht="17.25" customHeight="1" thickBot="1" x14ac:dyDescent="0.25">
      <c r="A20" s="21">
        <v>15</v>
      </c>
      <c r="B20" s="22">
        <v>3.0828947368421053E-2</v>
      </c>
      <c r="C20" s="22">
        <v>4.2852631578947364E-2</v>
      </c>
      <c r="D20" s="22">
        <v>7.3700000000000002E-2</v>
      </c>
      <c r="E20" s="45"/>
      <c r="F20" s="21" t="s">
        <v>488</v>
      </c>
      <c r="G20" s="23">
        <v>14923</v>
      </c>
      <c r="H20" s="21">
        <v>0.66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2358</v>
      </c>
      <c r="Y20" s="24">
        <v>44952</v>
      </c>
      <c r="Z20" s="21" t="s">
        <v>524</v>
      </c>
      <c r="AA20" s="21" t="s">
        <v>495</v>
      </c>
      <c r="AB20" s="21">
        <v>10.3</v>
      </c>
      <c r="AC20" s="21" t="s">
        <v>498</v>
      </c>
      <c r="AD20" s="21">
        <v>82</v>
      </c>
    </row>
    <row r="21" spans="1:30" ht="17.25" customHeight="1" thickBot="1" x14ac:dyDescent="0.25">
      <c r="A21" s="21">
        <v>16</v>
      </c>
      <c r="B21" s="22">
        <v>3.2179824561403503E-2</v>
      </c>
      <c r="C21" s="22">
        <v>5.0201754385964921E-2</v>
      </c>
      <c r="D21" s="22">
        <v>8.2400000000000001E-2</v>
      </c>
      <c r="E21" s="45"/>
      <c r="F21" s="21" t="s">
        <v>492</v>
      </c>
      <c r="G21" s="23">
        <v>23549</v>
      </c>
      <c r="H21" s="21">
        <v>1.04</v>
      </c>
      <c r="I21" s="45"/>
      <c r="J21" s="12">
        <v>5</v>
      </c>
      <c r="K21" s="12">
        <f>X6</f>
        <v>2479</v>
      </c>
      <c r="L21" s="18"/>
      <c r="M21" s="12"/>
      <c r="N21" s="114">
        <f>K21/$F$2</f>
        <v>0.10872807017543859</v>
      </c>
      <c r="W21" s="21">
        <v>125</v>
      </c>
      <c r="X21" s="21">
        <v>2335</v>
      </c>
      <c r="Y21" s="24">
        <v>45012</v>
      </c>
      <c r="Z21" s="21" t="s">
        <v>514</v>
      </c>
      <c r="AA21" s="21" t="s">
        <v>492</v>
      </c>
      <c r="AB21" s="21">
        <v>10.199999999999999</v>
      </c>
      <c r="AC21" s="21" t="s">
        <v>499</v>
      </c>
      <c r="AD21" s="21">
        <v>62</v>
      </c>
    </row>
    <row r="22" spans="1:30" ht="17.25" customHeight="1" thickBot="1" x14ac:dyDescent="0.25">
      <c r="A22" s="21">
        <v>17</v>
      </c>
      <c r="B22" s="22">
        <v>3.0250000000000003E-2</v>
      </c>
      <c r="C22" s="22">
        <v>5.2116666666666665E-2</v>
      </c>
      <c r="D22" s="22">
        <v>8.2400000000000001E-2</v>
      </c>
      <c r="E22" s="45"/>
      <c r="F22" s="21" t="s">
        <v>493</v>
      </c>
      <c r="G22" s="23">
        <v>25117</v>
      </c>
      <c r="H22" s="21">
        <v>1.1000000000000001</v>
      </c>
      <c r="I22" s="45"/>
      <c r="J22" s="12">
        <v>10</v>
      </c>
      <c r="K22" s="12">
        <f>X11</f>
        <v>2455</v>
      </c>
      <c r="L22" s="18"/>
      <c r="M22" s="12"/>
      <c r="N22" s="114">
        <f t="shared" ref="N22:N28" si="0">K22/$F$2</f>
        <v>0.10767543859649123</v>
      </c>
      <c r="W22" s="21">
        <v>150</v>
      </c>
      <c r="X22" s="21">
        <v>2322</v>
      </c>
      <c r="Y22" s="24">
        <v>44936</v>
      </c>
      <c r="Z22" s="21" t="s">
        <v>524</v>
      </c>
      <c r="AA22" s="21" t="s">
        <v>493</v>
      </c>
      <c r="AB22" s="21">
        <v>10.199999999999999</v>
      </c>
      <c r="AC22" s="21" t="s">
        <v>498</v>
      </c>
      <c r="AD22" s="21">
        <v>77</v>
      </c>
    </row>
    <row r="23" spans="1:30" ht="17.25" customHeight="1" thickBot="1" x14ac:dyDescent="0.25">
      <c r="A23" s="21">
        <v>18</v>
      </c>
      <c r="B23" s="22">
        <v>2.3640350877192982E-2</v>
      </c>
      <c r="C23" s="22">
        <v>3.5917543859649126E-2</v>
      </c>
      <c r="D23" s="22">
        <v>5.9499999999999997E-2</v>
      </c>
      <c r="E23" s="45"/>
      <c r="F23" s="21" t="s">
        <v>494</v>
      </c>
      <c r="G23" s="23">
        <v>25290</v>
      </c>
      <c r="H23" s="21">
        <v>1.1100000000000001</v>
      </c>
      <c r="I23" s="45"/>
      <c r="J23" s="12">
        <v>20</v>
      </c>
      <c r="K23" s="12">
        <f>X12</f>
        <v>2435</v>
      </c>
      <c r="L23" s="18"/>
      <c r="M23" s="12"/>
      <c r="N23" s="114">
        <f t="shared" si="0"/>
        <v>0.10679824561403509</v>
      </c>
      <c r="W23" s="21">
        <v>175</v>
      </c>
      <c r="X23" s="21">
        <v>2304</v>
      </c>
      <c r="Y23" s="24">
        <v>45041</v>
      </c>
      <c r="Z23" s="21" t="s">
        <v>524</v>
      </c>
      <c r="AA23" s="21" t="s">
        <v>493</v>
      </c>
      <c r="AB23" s="21">
        <v>10.1</v>
      </c>
      <c r="AC23" s="21" t="s">
        <v>498</v>
      </c>
      <c r="AD23" s="21">
        <v>79</v>
      </c>
    </row>
    <row r="24" spans="1:30" ht="17.25" customHeight="1" thickBot="1" x14ac:dyDescent="0.25">
      <c r="A24" s="21">
        <v>19</v>
      </c>
      <c r="B24" s="22">
        <v>1.6934210526315788E-2</v>
      </c>
      <c r="C24" s="22">
        <v>2.6860526315789477E-2</v>
      </c>
      <c r="D24" s="22">
        <v>4.3799999999999999E-2</v>
      </c>
      <c r="E24" s="45"/>
      <c r="F24" s="21" t="s">
        <v>495</v>
      </c>
      <c r="G24" s="23">
        <v>25363</v>
      </c>
      <c r="H24" s="21">
        <v>1.1100000000000001</v>
      </c>
      <c r="I24" s="45"/>
      <c r="J24" s="12">
        <v>30</v>
      </c>
      <c r="K24" s="12">
        <f>X14</f>
        <v>2417</v>
      </c>
      <c r="L24" s="18"/>
      <c r="M24" s="12"/>
      <c r="N24" s="114">
        <f t="shared" si="0"/>
        <v>0.10600877192982457</v>
      </c>
      <c r="W24" s="21">
        <v>200</v>
      </c>
      <c r="X24" s="21">
        <v>2292</v>
      </c>
      <c r="Y24" s="24">
        <v>45218</v>
      </c>
      <c r="Z24" s="21" t="s">
        <v>514</v>
      </c>
      <c r="AA24" s="21" t="s">
        <v>495</v>
      </c>
      <c r="AB24" s="21">
        <v>10.1</v>
      </c>
      <c r="AC24" s="21" t="s">
        <v>499</v>
      </c>
      <c r="AD24" s="21">
        <v>62</v>
      </c>
    </row>
    <row r="25" spans="1:30" ht="17.25" customHeight="1" thickBot="1" x14ac:dyDescent="0.25">
      <c r="A25" s="21">
        <v>20</v>
      </c>
      <c r="B25" s="22">
        <v>1.2736842105263158E-2</v>
      </c>
      <c r="C25" s="22">
        <v>2.0701754385964912E-2</v>
      </c>
      <c r="D25" s="22">
        <v>3.3500000000000002E-2</v>
      </c>
      <c r="E25" s="45"/>
      <c r="F25" s="21" t="s">
        <v>496</v>
      </c>
      <c r="G25" s="23">
        <v>26190</v>
      </c>
      <c r="H25" s="21">
        <v>1.1499999999999999</v>
      </c>
      <c r="I25" s="45"/>
      <c r="J25" s="12">
        <v>50</v>
      </c>
      <c r="K25" s="12">
        <f>X18</f>
        <v>2400</v>
      </c>
      <c r="L25" s="18"/>
      <c r="M25" s="12"/>
      <c r="N25" s="114">
        <f t="shared" si="0"/>
        <v>0.10526315789473684</v>
      </c>
    </row>
    <row r="26" spans="1:30" ht="17.25" customHeight="1" thickBot="1" x14ac:dyDescent="0.25">
      <c r="A26" s="21">
        <v>21</v>
      </c>
      <c r="B26" s="22">
        <v>9.4078947368421047E-3</v>
      </c>
      <c r="C26" s="22">
        <v>1.6354385964912285E-2</v>
      </c>
      <c r="D26" s="22">
        <v>2.5700000000000001E-2</v>
      </c>
      <c r="E26" s="45"/>
      <c r="F26" s="21" t="s">
        <v>497</v>
      </c>
      <c r="G26" s="23">
        <v>18786</v>
      </c>
      <c r="H26" s="21">
        <v>0.83</v>
      </c>
      <c r="I26" s="45"/>
      <c r="J26" s="12">
        <v>100</v>
      </c>
      <c r="K26" s="12">
        <f>X20</f>
        <v>2358</v>
      </c>
      <c r="L26" s="18"/>
      <c r="M26" s="12"/>
      <c r="N26" s="114">
        <f t="shared" si="0"/>
        <v>0.10342105263157894</v>
      </c>
    </row>
    <row r="27" spans="1:30" ht="17.25" customHeight="1" thickBot="1" x14ac:dyDescent="0.25">
      <c r="A27" s="21">
        <v>22</v>
      </c>
      <c r="B27" s="22">
        <v>6.0307017543859646E-3</v>
      </c>
      <c r="C27" s="22">
        <v>1.1851754385964914E-2</v>
      </c>
      <c r="D27" s="22">
        <v>1.7899999999999999E-2</v>
      </c>
      <c r="E27" s="45"/>
      <c r="F27" s="45"/>
      <c r="G27" s="45"/>
      <c r="H27" s="45"/>
      <c r="I27" s="45"/>
      <c r="J27" s="12">
        <v>150</v>
      </c>
      <c r="K27" s="12">
        <f>X22</f>
        <v>2322</v>
      </c>
      <c r="L27" s="18"/>
      <c r="M27" s="12"/>
      <c r="N27" s="114">
        <f t="shared" si="0"/>
        <v>0.1018421052631579</v>
      </c>
    </row>
    <row r="28" spans="1:30" ht="17.25" customHeight="1" thickBot="1" x14ac:dyDescent="0.25">
      <c r="A28" s="21">
        <v>23</v>
      </c>
      <c r="B28" s="22">
        <v>3.9561403508771931E-3</v>
      </c>
      <c r="C28" s="22">
        <v>7.607894736842106E-3</v>
      </c>
      <c r="D28" s="22">
        <v>1.1599999999999999E-2</v>
      </c>
      <c r="E28" s="45"/>
      <c r="F28" s="45"/>
      <c r="G28" s="45"/>
      <c r="H28" s="45"/>
      <c r="I28" s="45"/>
      <c r="J28" s="12">
        <v>200</v>
      </c>
      <c r="K28" s="12">
        <f>X24</f>
        <v>2292</v>
      </c>
      <c r="L28" s="18"/>
      <c r="M28" s="12"/>
      <c r="N28" s="114">
        <f t="shared" si="0"/>
        <v>0.10052631578947369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6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673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customHeight="1" thickBot="1" x14ac:dyDescent="0.4">
      <c r="D2" s="5" t="s">
        <v>737</v>
      </c>
      <c r="F2" s="6">
        <v>20700</v>
      </c>
      <c r="H2" s="7" t="s">
        <v>462</v>
      </c>
      <c r="W2" s="21">
        <v>1</v>
      </c>
      <c r="X2" s="21">
        <v>2418</v>
      </c>
      <c r="Y2" s="24">
        <v>45023</v>
      </c>
      <c r="Z2" s="21" t="s">
        <v>515</v>
      </c>
      <c r="AA2" s="21" t="s">
        <v>496</v>
      </c>
      <c r="AB2" s="21">
        <v>11.7</v>
      </c>
      <c r="AC2" s="21" t="s">
        <v>464</v>
      </c>
      <c r="AD2" s="21">
        <v>58</v>
      </c>
    </row>
    <row r="3" spans="1:30" ht="17.25" customHeight="1" thickBot="1" x14ac:dyDescent="0.25">
      <c r="W3" s="21">
        <v>2</v>
      </c>
      <c r="X3" s="21">
        <v>2278</v>
      </c>
      <c r="Y3" s="24">
        <v>45078</v>
      </c>
      <c r="Z3" s="21" t="s">
        <v>513</v>
      </c>
      <c r="AA3" s="21" t="s">
        <v>495</v>
      </c>
      <c r="AB3" s="21">
        <v>11</v>
      </c>
      <c r="AC3" s="21" t="s">
        <v>464</v>
      </c>
      <c r="AD3" s="21">
        <v>72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2275</v>
      </c>
      <c r="Y4" s="24">
        <v>44972</v>
      </c>
      <c r="Z4" s="21" t="s">
        <v>515</v>
      </c>
      <c r="AA4" s="21" t="s">
        <v>494</v>
      </c>
      <c r="AB4" s="21">
        <v>11</v>
      </c>
      <c r="AC4" s="21" t="s">
        <v>464</v>
      </c>
      <c r="AD4" s="21">
        <v>60</v>
      </c>
    </row>
    <row r="5" spans="1:30" ht="17.25" customHeight="1" thickBot="1" x14ac:dyDescent="0.25">
      <c r="A5" s="21">
        <v>0</v>
      </c>
      <c r="B5" s="22">
        <v>2.4521739130434787E-3</v>
      </c>
      <c r="C5" s="22">
        <v>1.817391304347826E-3</v>
      </c>
      <c r="D5" s="22">
        <v>4.3E-3</v>
      </c>
      <c r="E5" s="45"/>
      <c r="F5" s="21" t="s">
        <v>471</v>
      </c>
      <c r="G5" s="23">
        <v>22286</v>
      </c>
      <c r="H5" s="21">
        <v>1.07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2210</v>
      </c>
      <c r="Y5" s="24">
        <v>45152</v>
      </c>
      <c r="Z5" s="21" t="s">
        <v>513</v>
      </c>
      <c r="AA5" s="21" t="s">
        <v>492</v>
      </c>
      <c r="AB5" s="21">
        <v>10.7</v>
      </c>
      <c r="AC5" s="21" t="s">
        <v>464</v>
      </c>
      <c r="AD5" s="21">
        <v>55</v>
      </c>
    </row>
    <row r="6" spans="1:30" ht="17.25" customHeight="1" thickBot="1" x14ac:dyDescent="0.25">
      <c r="A6" s="21">
        <v>1</v>
      </c>
      <c r="B6" s="22">
        <v>1.5652173913043477E-3</v>
      </c>
      <c r="C6" s="22">
        <v>1.1000000000000001E-3</v>
      </c>
      <c r="D6" s="22">
        <v>2.7000000000000001E-3</v>
      </c>
      <c r="E6" s="45"/>
      <c r="F6" s="21" t="s">
        <v>473</v>
      </c>
      <c r="G6" s="23">
        <v>23115</v>
      </c>
      <c r="H6" s="21">
        <v>1.1100000000000001</v>
      </c>
      <c r="I6" s="45"/>
      <c r="J6" s="107" t="s">
        <v>474</v>
      </c>
      <c r="K6" s="108">
        <f>LARGE((K8,K9),1)</f>
        <v>0.78034787359985425</v>
      </c>
      <c r="L6" s="45"/>
      <c r="M6" s="45"/>
      <c r="N6" s="108" t="s">
        <v>465</v>
      </c>
      <c r="W6" s="21">
        <v>5</v>
      </c>
      <c r="X6" s="21">
        <v>2204</v>
      </c>
      <c r="Y6" s="24">
        <v>44970</v>
      </c>
      <c r="Z6" s="21" t="s">
        <v>514</v>
      </c>
      <c r="AA6" s="21" t="s">
        <v>492</v>
      </c>
      <c r="AB6" s="21">
        <v>10.6</v>
      </c>
      <c r="AC6" s="21" t="s">
        <v>464</v>
      </c>
      <c r="AD6" s="21">
        <v>67</v>
      </c>
    </row>
    <row r="7" spans="1:30" ht="17.25" customHeight="1" thickBot="1" x14ac:dyDescent="0.25">
      <c r="A7" s="21">
        <v>2</v>
      </c>
      <c r="B7" s="22">
        <v>1.2521739130434782E-3</v>
      </c>
      <c r="C7" s="22">
        <v>9.5652173913043481E-4</v>
      </c>
      <c r="D7" s="22">
        <v>2.2000000000000001E-3</v>
      </c>
      <c r="E7" s="45"/>
      <c r="F7" s="21" t="s">
        <v>475</v>
      </c>
      <c r="G7" s="23">
        <v>22846</v>
      </c>
      <c r="H7" s="21">
        <v>1.1000000000000001</v>
      </c>
      <c r="I7" s="45"/>
      <c r="J7" s="12" t="s">
        <v>476</v>
      </c>
      <c r="K7" s="108">
        <f>LARGE((K10,K11),1)</f>
        <v>0.62967985378220626</v>
      </c>
      <c r="L7" s="45"/>
      <c r="M7" s="45"/>
      <c r="N7" s="108" t="s">
        <v>464</v>
      </c>
      <c r="W7" s="21">
        <v>6</v>
      </c>
      <c r="X7" s="21">
        <v>2173</v>
      </c>
      <c r="Y7" s="24">
        <v>45023</v>
      </c>
      <c r="Z7" s="21" t="s">
        <v>517</v>
      </c>
      <c r="AA7" s="21" t="s">
        <v>496</v>
      </c>
      <c r="AB7" s="21">
        <v>10.5</v>
      </c>
      <c r="AC7" s="21" t="s">
        <v>464</v>
      </c>
      <c r="AD7" s="21">
        <v>60</v>
      </c>
    </row>
    <row r="8" spans="1:30" ht="17.25" customHeight="1" thickBot="1" x14ac:dyDescent="0.25">
      <c r="A8" s="21">
        <v>3</v>
      </c>
      <c r="B8" s="22">
        <v>1.0434782608695653E-3</v>
      </c>
      <c r="C8" s="22">
        <v>1.3391304347826086E-3</v>
      </c>
      <c r="D8" s="22">
        <v>2.3999999999999998E-3</v>
      </c>
      <c r="E8" s="45"/>
      <c r="F8" s="21" t="s">
        <v>477</v>
      </c>
      <c r="G8" s="23">
        <v>21577</v>
      </c>
      <c r="H8" s="21">
        <v>1.04</v>
      </c>
      <c r="I8" s="45"/>
      <c r="J8" s="45"/>
      <c r="K8" s="340">
        <f>LARGE(B11:C11,1)/(B11+C11)</f>
        <v>0.78034787359985425</v>
      </c>
      <c r="L8" s="45"/>
      <c r="M8" s="45"/>
      <c r="N8" s="45"/>
      <c r="W8" s="21">
        <v>7</v>
      </c>
      <c r="X8" s="21">
        <v>2167</v>
      </c>
      <c r="Y8" s="24">
        <v>44936</v>
      </c>
      <c r="Z8" s="21" t="s">
        <v>515</v>
      </c>
      <c r="AA8" s="21" t="s">
        <v>493</v>
      </c>
      <c r="AB8" s="21">
        <v>10.5</v>
      </c>
      <c r="AC8" s="21" t="s">
        <v>464</v>
      </c>
      <c r="AD8" s="21">
        <v>57</v>
      </c>
    </row>
    <row r="9" spans="1:30" ht="17.25" customHeight="1" thickBot="1" x14ac:dyDescent="0.25">
      <c r="A9" s="21">
        <v>4</v>
      </c>
      <c r="B9" s="22">
        <v>1.8260869565217394E-3</v>
      </c>
      <c r="C9" s="22">
        <v>3.6347826086956521E-3</v>
      </c>
      <c r="D9" s="22">
        <v>5.4000000000000003E-3</v>
      </c>
      <c r="E9" s="45"/>
      <c r="F9" s="21" t="s">
        <v>478</v>
      </c>
      <c r="G9" s="23">
        <v>20506</v>
      </c>
      <c r="H9" s="21">
        <v>0.99</v>
      </c>
      <c r="I9" s="45"/>
      <c r="J9" s="45"/>
      <c r="K9" s="340">
        <f>LARGE(B12:C12,1)/(B12+C12)</f>
        <v>0.66610597140454164</v>
      </c>
      <c r="L9" s="45"/>
      <c r="M9" s="45"/>
      <c r="N9" s="45"/>
      <c r="W9" s="21">
        <v>8</v>
      </c>
      <c r="X9" s="21">
        <v>2161</v>
      </c>
      <c r="Y9" s="24">
        <v>44970</v>
      </c>
      <c r="Z9" s="21" t="s">
        <v>513</v>
      </c>
      <c r="AA9" s="21" t="s">
        <v>492</v>
      </c>
      <c r="AB9" s="21">
        <v>10.4</v>
      </c>
      <c r="AC9" s="21" t="s">
        <v>464</v>
      </c>
      <c r="AD9" s="21">
        <v>69</v>
      </c>
    </row>
    <row r="10" spans="1:30" ht="17.25" customHeight="1" thickBot="1" x14ac:dyDescent="0.25">
      <c r="A10" s="21">
        <v>5</v>
      </c>
      <c r="B10" s="22">
        <v>4.2782608695652175E-3</v>
      </c>
      <c r="C10" s="22">
        <v>1.2530434782608695E-2</v>
      </c>
      <c r="D10" s="22">
        <v>1.6799999999999999E-2</v>
      </c>
      <c r="E10" s="45"/>
      <c r="F10" s="21" t="s">
        <v>479</v>
      </c>
      <c r="G10" s="23">
        <v>20285</v>
      </c>
      <c r="H10" s="21">
        <v>0.98</v>
      </c>
      <c r="I10" s="45"/>
      <c r="J10" s="45"/>
      <c r="K10" s="340">
        <f>LARGE(B20:C20,1)/(B20+C20)</f>
        <v>0.59606031128404668</v>
      </c>
      <c r="L10" s="45"/>
      <c r="M10" s="45"/>
      <c r="N10" s="45"/>
      <c r="W10" s="21">
        <v>9</v>
      </c>
      <c r="X10" s="21">
        <v>2158</v>
      </c>
      <c r="Y10" s="24">
        <v>44971</v>
      </c>
      <c r="Z10" s="21" t="s">
        <v>513</v>
      </c>
      <c r="AA10" s="21" t="s">
        <v>493</v>
      </c>
      <c r="AB10" s="21">
        <v>10.4</v>
      </c>
      <c r="AC10" s="21" t="s">
        <v>464</v>
      </c>
      <c r="AD10" s="21">
        <v>69</v>
      </c>
    </row>
    <row r="11" spans="1:30" ht="17.25" customHeight="1" thickBot="1" x14ac:dyDescent="0.25">
      <c r="A11" s="21">
        <v>6</v>
      </c>
      <c r="B11" s="22">
        <v>1.048695652173913E-2</v>
      </c>
      <c r="C11" s="22">
        <v>3.7256521739130431E-2</v>
      </c>
      <c r="D11" s="22">
        <v>4.7699999999999999E-2</v>
      </c>
      <c r="E11" s="45"/>
      <c r="F11" s="21" t="s">
        <v>480</v>
      </c>
      <c r="G11" s="23">
        <v>18696</v>
      </c>
      <c r="H11" s="21">
        <v>0.9</v>
      </c>
      <c r="I11" s="45"/>
      <c r="J11" s="45"/>
      <c r="K11" s="340">
        <f>LARGE(B21:C21,1)/(B21+C21)</f>
        <v>0.62967985378220626</v>
      </c>
      <c r="L11" s="45"/>
      <c r="M11" s="45"/>
      <c r="N11" s="45"/>
      <c r="W11" s="21">
        <v>10</v>
      </c>
      <c r="X11" s="21">
        <v>2151</v>
      </c>
      <c r="Y11" s="24">
        <v>44972</v>
      </c>
      <c r="Z11" s="21" t="s">
        <v>513</v>
      </c>
      <c r="AA11" s="21" t="s">
        <v>494</v>
      </c>
      <c r="AB11" s="21">
        <v>10.4</v>
      </c>
      <c r="AC11" s="21" t="s">
        <v>464</v>
      </c>
      <c r="AD11" s="21">
        <v>73</v>
      </c>
    </row>
    <row r="12" spans="1:30" ht="17.25" customHeight="1" thickBot="1" x14ac:dyDescent="0.25">
      <c r="A12" s="21">
        <v>7</v>
      </c>
      <c r="B12" s="22">
        <v>2.0713043478260869E-2</v>
      </c>
      <c r="C12" s="22">
        <v>4.1321739130434784E-2</v>
      </c>
      <c r="D12" s="22">
        <v>6.2E-2</v>
      </c>
      <c r="E12" s="45"/>
      <c r="F12" s="21" t="s">
        <v>481</v>
      </c>
      <c r="G12" s="23">
        <v>19424</v>
      </c>
      <c r="H12" s="21">
        <v>0.94</v>
      </c>
      <c r="I12" s="45"/>
      <c r="J12" s="45"/>
      <c r="K12" s="45"/>
      <c r="L12" s="45"/>
      <c r="M12" s="45"/>
      <c r="N12" s="45"/>
      <c r="W12" s="21">
        <v>20</v>
      </c>
      <c r="X12" s="21">
        <v>2077</v>
      </c>
      <c r="Y12" s="24">
        <v>44936</v>
      </c>
      <c r="Z12" s="21" t="s">
        <v>513</v>
      </c>
      <c r="AA12" s="21" t="s">
        <v>493</v>
      </c>
      <c r="AB12" s="21">
        <v>10</v>
      </c>
      <c r="AC12" s="21" t="s">
        <v>464</v>
      </c>
      <c r="AD12" s="21">
        <v>70</v>
      </c>
    </row>
    <row r="13" spans="1:30" ht="17.25" customHeight="1" thickBot="1" x14ac:dyDescent="0.25">
      <c r="A13" s="21">
        <v>8</v>
      </c>
      <c r="B13" s="22">
        <v>2.2800000000000001E-2</v>
      </c>
      <c r="C13" s="22">
        <v>3.6156521739130434E-2</v>
      </c>
      <c r="D13" s="22">
        <v>5.8900000000000001E-2</v>
      </c>
      <c r="E13" s="45"/>
      <c r="F13" s="21" t="s">
        <v>482</v>
      </c>
      <c r="G13" s="23">
        <v>19248</v>
      </c>
      <c r="H13" s="21">
        <v>0.93</v>
      </c>
      <c r="I13" s="45"/>
      <c r="J13" s="45"/>
      <c r="K13" s="45"/>
      <c r="L13" s="45"/>
      <c r="M13" s="45"/>
      <c r="N13" s="45"/>
      <c r="W13" s="21">
        <v>25</v>
      </c>
      <c r="X13" s="21">
        <v>2041</v>
      </c>
      <c r="Y13" s="24">
        <v>44952</v>
      </c>
      <c r="Z13" s="21" t="s">
        <v>513</v>
      </c>
      <c r="AA13" s="21" t="s">
        <v>495</v>
      </c>
      <c r="AB13" s="21">
        <v>9.9</v>
      </c>
      <c r="AC13" s="21" t="s">
        <v>464</v>
      </c>
      <c r="AD13" s="21">
        <v>71</v>
      </c>
    </row>
    <row r="14" spans="1:30" ht="17.25" customHeight="1" thickBot="1" x14ac:dyDescent="0.25">
      <c r="A14" s="21">
        <v>9</v>
      </c>
      <c r="B14" s="22">
        <v>2.660869565217391E-2</v>
      </c>
      <c r="C14" s="22">
        <v>2.9413043478260872E-2</v>
      </c>
      <c r="D14" s="22">
        <v>5.6000000000000001E-2</v>
      </c>
      <c r="E14" s="45"/>
      <c r="F14" s="21" t="s">
        <v>483</v>
      </c>
      <c r="G14" s="23">
        <v>19967</v>
      </c>
      <c r="H14" s="21">
        <v>0.96</v>
      </c>
      <c r="I14" s="45"/>
      <c r="J14" s="45"/>
      <c r="K14" s="45"/>
      <c r="L14" s="45"/>
      <c r="M14" s="45"/>
      <c r="N14" s="45"/>
      <c r="W14" s="21">
        <v>30</v>
      </c>
      <c r="X14" s="21">
        <v>2024</v>
      </c>
      <c r="Y14" s="24">
        <v>44937</v>
      </c>
      <c r="Z14" s="21" t="s">
        <v>513</v>
      </c>
      <c r="AA14" s="21" t="s">
        <v>494</v>
      </c>
      <c r="AB14" s="21">
        <v>9.8000000000000007</v>
      </c>
      <c r="AC14" s="21" t="s">
        <v>464</v>
      </c>
      <c r="AD14" s="21">
        <v>70</v>
      </c>
    </row>
    <row r="15" spans="1:30" ht="17.25" customHeight="1" thickBot="1" x14ac:dyDescent="0.25">
      <c r="A15" s="21">
        <v>10</v>
      </c>
      <c r="B15" s="22">
        <v>3.1200000000000002E-2</v>
      </c>
      <c r="C15" s="22">
        <v>2.8982608695652178E-2</v>
      </c>
      <c r="D15" s="22">
        <v>6.0199999999999997E-2</v>
      </c>
      <c r="E15" s="45"/>
      <c r="F15" s="21" t="s">
        <v>484</v>
      </c>
      <c r="G15" s="23">
        <v>19803</v>
      </c>
      <c r="H15" s="21">
        <v>0.95</v>
      </c>
      <c r="I15" s="45"/>
      <c r="J15" s="45"/>
      <c r="K15" s="45"/>
      <c r="L15" s="45"/>
      <c r="M15" s="45"/>
      <c r="N15" s="45"/>
      <c r="W15" s="21">
        <v>35</v>
      </c>
      <c r="X15" s="21">
        <v>2012</v>
      </c>
      <c r="Y15" s="24">
        <v>45152</v>
      </c>
      <c r="Z15" s="21" t="s">
        <v>514</v>
      </c>
      <c r="AA15" s="21" t="s">
        <v>492</v>
      </c>
      <c r="AB15" s="21">
        <v>9.6999999999999993</v>
      </c>
      <c r="AC15" s="21" t="s">
        <v>464</v>
      </c>
      <c r="AD15" s="21">
        <v>54</v>
      </c>
    </row>
    <row r="16" spans="1:30" ht="17.25" customHeight="1" thickBot="1" x14ac:dyDescent="0.25">
      <c r="A16" s="21">
        <v>11</v>
      </c>
      <c r="B16" s="22">
        <v>3.6156521739130434E-2</v>
      </c>
      <c r="C16" s="22">
        <v>3.0608695652173914E-2</v>
      </c>
      <c r="D16" s="22">
        <v>6.6799999999999998E-2</v>
      </c>
      <c r="E16" s="45"/>
      <c r="F16" s="21" t="s">
        <v>485</v>
      </c>
      <c r="G16" s="23">
        <v>20742</v>
      </c>
      <c r="H16" s="21">
        <v>1</v>
      </c>
      <c r="I16" s="45"/>
      <c r="J16" s="45"/>
      <c r="K16" s="45"/>
      <c r="L16" s="45"/>
      <c r="M16" s="45"/>
      <c r="N16" s="45"/>
      <c r="W16" s="21">
        <v>40</v>
      </c>
      <c r="X16" s="21">
        <v>1998</v>
      </c>
      <c r="Y16" s="24">
        <v>44938</v>
      </c>
      <c r="Z16" s="21" t="s">
        <v>513</v>
      </c>
      <c r="AA16" s="21" t="s">
        <v>495</v>
      </c>
      <c r="AB16" s="21">
        <v>9.6999999999999993</v>
      </c>
      <c r="AC16" s="21" t="s">
        <v>464</v>
      </c>
      <c r="AD16" s="21">
        <v>68</v>
      </c>
    </row>
    <row r="17" spans="1:30" ht="17.25" customHeight="1" thickBot="1" x14ac:dyDescent="0.25">
      <c r="A17" s="21">
        <v>12</v>
      </c>
      <c r="B17" s="22">
        <v>3.8713043478260871E-2</v>
      </c>
      <c r="C17" s="22">
        <v>3.2808695652173911E-2</v>
      </c>
      <c r="D17" s="22">
        <v>7.1499999999999994E-2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1994</v>
      </c>
      <c r="Y17" s="24">
        <v>44978</v>
      </c>
      <c r="Z17" s="21" t="s">
        <v>517</v>
      </c>
      <c r="AA17" s="21" t="s">
        <v>493</v>
      </c>
      <c r="AB17" s="21">
        <v>9.6</v>
      </c>
      <c r="AC17" s="21" t="s">
        <v>464</v>
      </c>
      <c r="AD17" s="21">
        <v>57</v>
      </c>
    </row>
    <row r="18" spans="1:30" ht="17.25" customHeight="1" thickBot="1" x14ac:dyDescent="0.25">
      <c r="A18" s="21">
        <v>13</v>
      </c>
      <c r="B18" s="22">
        <v>3.699130434782609E-2</v>
      </c>
      <c r="C18" s="22">
        <v>3.2378260869565217E-2</v>
      </c>
      <c r="D18" s="22">
        <v>6.9400000000000003E-2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1983</v>
      </c>
      <c r="Y18" s="24">
        <v>44957</v>
      </c>
      <c r="Z18" s="21" t="s">
        <v>513</v>
      </c>
      <c r="AA18" s="21" t="s">
        <v>493</v>
      </c>
      <c r="AB18" s="21">
        <v>9.6</v>
      </c>
      <c r="AC18" s="21" t="s">
        <v>464</v>
      </c>
      <c r="AD18" s="21">
        <v>70</v>
      </c>
    </row>
    <row r="19" spans="1:30" ht="17.25" customHeight="1" thickBot="1" x14ac:dyDescent="0.25">
      <c r="A19" s="21">
        <v>14</v>
      </c>
      <c r="B19" s="22">
        <v>3.9234782608695659E-2</v>
      </c>
      <c r="C19" s="22">
        <v>3.1804347826086959E-2</v>
      </c>
      <c r="D19" s="22">
        <v>7.0999999999999994E-2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1947</v>
      </c>
      <c r="Y19" s="24">
        <v>44967</v>
      </c>
      <c r="Z19" s="21" t="s">
        <v>514</v>
      </c>
      <c r="AA19" s="21" t="s">
        <v>496</v>
      </c>
      <c r="AB19" s="21">
        <v>9.4</v>
      </c>
      <c r="AC19" s="21" t="s">
        <v>464</v>
      </c>
      <c r="AD19" s="21">
        <v>63</v>
      </c>
    </row>
    <row r="20" spans="1:30" ht="17.25" customHeight="1" thickBot="1" x14ac:dyDescent="0.25">
      <c r="A20" s="21">
        <v>15</v>
      </c>
      <c r="B20" s="22">
        <v>4.2626086956521737E-2</v>
      </c>
      <c r="C20" s="22">
        <v>2.8886956521739133E-2</v>
      </c>
      <c r="D20" s="22">
        <v>7.1499999999999994E-2</v>
      </c>
      <c r="E20" s="45"/>
      <c r="F20" s="21" t="s">
        <v>488</v>
      </c>
      <c r="G20" s="23">
        <v>14209</v>
      </c>
      <c r="H20" s="21">
        <v>0.69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1911</v>
      </c>
      <c r="Y20" s="24">
        <v>44974</v>
      </c>
      <c r="Z20" s="21" t="s">
        <v>514</v>
      </c>
      <c r="AA20" s="21" t="s">
        <v>496</v>
      </c>
      <c r="AB20" s="21">
        <v>9.1999999999999993</v>
      </c>
      <c r="AC20" s="21" t="s">
        <v>464</v>
      </c>
      <c r="AD20" s="21">
        <v>61</v>
      </c>
    </row>
    <row r="21" spans="1:30" ht="17.25" customHeight="1" thickBot="1" x14ac:dyDescent="0.25">
      <c r="A21" s="21">
        <v>16</v>
      </c>
      <c r="B21" s="22">
        <v>4.643478260869565E-2</v>
      </c>
      <c r="C21" s="22">
        <v>2.7308695652173913E-2</v>
      </c>
      <c r="D21" s="22">
        <v>7.3800000000000004E-2</v>
      </c>
      <c r="E21" s="45"/>
      <c r="F21" s="21" t="s">
        <v>492</v>
      </c>
      <c r="G21" s="23">
        <v>21692</v>
      </c>
      <c r="H21" s="21">
        <v>1.05</v>
      </c>
      <c r="I21" s="45"/>
      <c r="J21" s="12">
        <v>5</v>
      </c>
      <c r="K21" s="12">
        <f>X6</f>
        <v>2204</v>
      </c>
      <c r="L21" s="18"/>
      <c r="M21" s="12"/>
      <c r="N21" s="114">
        <f>K21/$F$2</f>
        <v>0.10647342995169082</v>
      </c>
      <c r="W21" s="21">
        <v>125</v>
      </c>
      <c r="X21" s="21">
        <v>1887</v>
      </c>
      <c r="Y21" s="24">
        <v>45203</v>
      </c>
      <c r="Z21" s="21" t="s">
        <v>513</v>
      </c>
      <c r="AA21" s="21" t="s">
        <v>494</v>
      </c>
      <c r="AB21" s="21">
        <v>9.1</v>
      </c>
      <c r="AC21" s="21" t="s">
        <v>464</v>
      </c>
      <c r="AD21" s="21">
        <v>71</v>
      </c>
    </row>
    <row r="22" spans="1:30" ht="17.25" customHeight="1" thickBot="1" x14ac:dyDescent="0.25">
      <c r="A22" s="21">
        <v>17</v>
      </c>
      <c r="B22" s="22">
        <v>5.0191304347826086E-2</v>
      </c>
      <c r="C22" s="22">
        <v>2.5204347826086958E-2</v>
      </c>
      <c r="D22" s="22">
        <v>7.5499999999999998E-2</v>
      </c>
      <c r="E22" s="45"/>
      <c r="F22" s="21" t="s">
        <v>493</v>
      </c>
      <c r="G22" s="23">
        <v>22867</v>
      </c>
      <c r="H22" s="21">
        <v>1.1000000000000001</v>
      </c>
      <c r="I22" s="45"/>
      <c r="J22" s="12">
        <v>10</v>
      </c>
      <c r="K22" s="12">
        <f>X11</f>
        <v>2151</v>
      </c>
      <c r="L22" s="18"/>
      <c r="M22" s="12"/>
      <c r="N22" s="114">
        <f t="shared" ref="N22:N28" si="0">K22/$F$2</f>
        <v>0.10391304347826087</v>
      </c>
      <c r="W22" s="21">
        <v>150</v>
      </c>
      <c r="X22" s="21">
        <v>1862</v>
      </c>
      <c r="Y22" s="24">
        <v>45092</v>
      </c>
      <c r="Z22" s="21" t="s">
        <v>513</v>
      </c>
      <c r="AA22" s="21" t="s">
        <v>495</v>
      </c>
      <c r="AB22" s="21">
        <v>9</v>
      </c>
      <c r="AC22" s="21" t="s">
        <v>464</v>
      </c>
      <c r="AD22" s="21">
        <v>69</v>
      </c>
    </row>
    <row r="23" spans="1:30" ht="17.25" customHeight="1" thickBot="1" x14ac:dyDescent="0.25">
      <c r="A23" s="21">
        <v>18</v>
      </c>
      <c r="B23" s="22">
        <v>3.6208695652173911E-2</v>
      </c>
      <c r="C23" s="22">
        <v>2.372173913043478E-2</v>
      </c>
      <c r="D23" s="22">
        <v>0.06</v>
      </c>
      <c r="E23" s="45"/>
      <c r="F23" s="21" t="s">
        <v>494</v>
      </c>
      <c r="G23" s="23">
        <v>22856</v>
      </c>
      <c r="H23" s="21">
        <v>1.1000000000000001</v>
      </c>
      <c r="I23" s="45"/>
      <c r="J23" s="12">
        <v>20</v>
      </c>
      <c r="K23" s="12">
        <f>X12</f>
        <v>2077</v>
      </c>
      <c r="L23" s="18"/>
      <c r="M23" s="12"/>
      <c r="N23" s="114">
        <f t="shared" si="0"/>
        <v>0.10033816425120773</v>
      </c>
      <c r="W23" s="21">
        <v>175</v>
      </c>
      <c r="X23" s="21">
        <v>1844</v>
      </c>
      <c r="Y23" s="24">
        <v>45209</v>
      </c>
      <c r="Z23" s="21" t="s">
        <v>513</v>
      </c>
      <c r="AA23" s="21" t="s">
        <v>493</v>
      </c>
      <c r="AB23" s="21">
        <v>8.9</v>
      </c>
      <c r="AC23" s="21" t="s">
        <v>464</v>
      </c>
      <c r="AD23" s="21">
        <v>71</v>
      </c>
    </row>
    <row r="24" spans="1:30" ht="17.25" customHeight="1" thickBot="1" x14ac:dyDescent="0.25">
      <c r="A24" s="21">
        <v>19</v>
      </c>
      <c r="B24" s="22">
        <v>2.645217391304348E-2</v>
      </c>
      <c r="C24" s="22">
        <v>1.8173913043478259E-2</v>
      </c>
      <c r="D24" s="22">
        <v>4.4600000000000001E-2</v>
      </c>
      <c r="E24" s="45"/>
      <c r="F24" s="21" t="s">
        <v>495</v>
      </c>
      <c r="G24" s="23">
        <v>22733</v>
      </c>
      <c r="H24" s="21">
        <v>1.1000000000000001</v>
      </c>
      <c r="I24" s="45"/>
      <c r="J24" s="12">
        <v>30</v>
      </c>
      <c r="K24" s="12">
        <f>X14</f>
        <v>2024</v>
      </c>
      <c r="L24" s="18"/>
      <c r="M24" s="12"/>
      <c r="N24" s="114">
        <f t="shared" si="0"/>
        <v>9.7777777777777783E-2</v>
      </c>
      <c r="W24" s="21">
        <v>200</v>
      </c>
      <c r="X24" s="21">
        <v>1833</v>
      </c>
      <c r="Y24" s="24">
        <v>45139</v>
      </c>
      <c r="Z24" s="21" t="s">
        <v>533</v>
      </c>
      <c r="AA24" s="21" t="s">
        <v>493</v>
      </c>
      <c r="AB24" s="21">
        <v>8.9</v>
      </c>
      <c r="AC24" s="21" t="s">
        <v>465</v>
      </c>
      <c r="AD24" s="21">
        <v>86</v>
      </c>
    </row>
    <row r="25" spans="1:30" ht="17.25" customHeight="1" thickBot="1" x14ac:dyDescent="0.25">
      <c r="A25" s="21">
        <v>20</v>
      </c>
      <c r="B25" s="22">
        <v>1.8052173913043479E-2</v>
      </c>
      <c r="C25" s="22">
        <v>1.3582608695652176E-2</v>
      </c>
      <c r="D25" s="22">
        <v>3.1699999999999999E-2</v>
      </c>
      <c r="E25" s="45"/>
      <c r="F25" s="21" t="s">
        <v>496</v>
      </c>
      <c r="G25" s="23">
        <v>23079</v>
      </c>
      <c r="H25" s="21">
        <v>1.1100000000000001</v>
      </c>
      <c r="I25" s="45"/>
      <c r="J25" s="12">
        <v>50</v>
      </c>
      <c r="K25" s="12">
        <f>X18</f>
        <v>1983</v>
      </c>
      <c r="L25" s="18"/>
      <c r="M25" s="12"/>
      <c r="N25" s="114">
        <f t="shared" si="0"/>
        <v>9.5797101449275363E-2</v>
      </c>
    </row>
    <row r="26" spans="1:30" ht="17.25" customHeight="1" thickBot="1" x14ac:dyDescent="0.25">
      <c r="A26" s="21">
        <v>21</v>
      </c>
      <c r="B26" s="22">
        <v>1.2313043478260869E-2</v>
      </c>
      <c r="C26" s="22">
        <v>9.8043478260869572E-3</v>
      </c>
      <c r="D26" s="22">
        <v>2.2100000000000002E-2</v>
      </c>
      <c r="E26" s="45"/>
      <c r="F26" s="21" t="s">
        <v>497</v>
      </c>
      <c r="G26" s="23">
        <v>17704</v>
      </c>
      <c r="H26" s="21">
        <v>0.85</v>
      </c>
      <c r="I26" s="45"/>
      <c r="J26" s="12">
        <v>100</v>
      </c>
      <c r="K26" s="12">
        <f>X20</f>
        <v>1911</v>
      </c>
      <c r="L26" s="18"/>
      <c r="M26" s="12"/>
      <c r="N26" s="114">
        <f t="shared" si="0"/>
        <v>9.231884057971014E-2</v>
      </c>
    </row>
    <row r="27" spans="1:30" ht="17.25" customHeight="1" thickBot="1" x14ac:dyDescent="0.25">
      <c r="A27" s="21">
        <v>22</v>
      </c>
      <c r="B27" s="22">
        <v>8.6086956521739134E-3</v>
      </c>
      <c r="C27" s="22">
        <v>6.1217391304347829E-3</v>
      </c>
      <c r="D27" s="22">
        <v>1.47E-2</v>
      </c>
      <c r="E27" s="45"/>
      <c r="F27" s="45"/>
      <c r="G27" s="45"/>
      <c r="H27" s="45"/>
      <c r="I27" s="45"/>
      <c r="J27" s="12">
        <v>150</v>
      </c>
      <c r="K27" s="12">
        <f>X22</f>
        <v>1862</v>
      </c>
      <c r="L27" s="18"/>
      <c r="M27" s="12"/>
      <c r="N27" s="114">
        <f t="shared" si="0"/>
        <v>8.9951690821256036E-2</v>
      </c>
    </row>
    <row r="28" spans="1:30" ht="17.25" customHeight="1" thickBot="1" x14ac:dyDescent="0.25">
      <c r="A28" s="21">
        <v>23</v>
      </c>
      <c r="B28" s="22">
        <v>5.4260869565217387E-3</v>
      </c>
      <c r="C28" s="22">
        <v>3.3478260869565218E-3</v>
      </c>
      <c r="D28" s="22">
        <v>8.6999999999999994E-3</v>
      </c>
      <c r="E28" s="45"/>
      <c r="F28" s="45"/>
      <c r="G28" s="45"/>
      <c r="H28" s="45"/>
      <c r="I28" s="45"/>
      <c r="J28" s="12">
        <v>200</v>
      </c>
      <c r="K28" s="12">
        <f>X24</f>
        <v>1833</v>
      </c>
      <c r="L28" s="18"/>
      <c r="M28" s="12"/>
      <c r="N28" s="114">
        <f t="shared" si="0"/>
        <v>8.8550724637681155E-2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598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30600</v>
      </c>
      <c r="H2" s="7" t="s">
        <v>462</v>
      </c>
      <c r="W2" s="21">
        <v>1</v>
      </c>
      <c r="X2" s="21">
        <v>3347</v>
      </c>
      <c r="Y2" s="24">
        <v>45000</v>
      </c>
      <c r="Z2" s="21" t="s">
        <v>517</v>
      </c>
      <c r="AA2" s="21" t="s">
        <v>494</v>
      </c>
      <c r="AB2" s="21">
        <v>10.9</v>
      </c>
      <c r="AC2" s="21" t="s">
        <v>498</v>
      </c>
      <c r="AD2" s="21">
        <v>59</v>
      </c>
    </row>
    <row r="3" spans="1:30" ht="17.25" customHeight="1" thickBot="1" x14ac:dyDescent="0.25">
      <c r="W3" s="21">
        <v>2</v>
      </c>
      <c r="X3" s="21">
        <v>3268</v>
      </c>
      <c r="Y3" s="24">
        <v>44999</v>
      </c>
      <c r="Z3" s="21" t="s">
        <v>517</v>
      </c>
      <c r="AA3" s="21" t="s">
        <v>493</v>
      </c>
      <c r="AB3" s="21">
        <v>10.7</v>
      </c>
      <c r="AC3" s="21" t="s">
        <v>498</v>
      </c>
      <c r="AD3" s="21">
        <v>59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3260</v>
      </c>
      <c r="Y4" s="24">
        <v>45001</v>
      </c>
      <c r="Z4" s="21" t="s">
        <v>517</v>
      </c>
      <c r="AA4" s="21" t="s">
        <v>495</v>
      </c>
      <c r="AB4" s="21">
        <v>10.7</v>
      </c>
      <c r="AC4" s="21" t="s">
        <v>498</v>
      </c>
      <c r="AD4" s="21">
        <v>58</v>
      </c>
    </row>
    <row r="5" spans="1:30" ht="17.25" customHeight="1" thickBot="1" x14ac:dyDescent="0.25">
      <c r="A5" s="21">
        <v>0</v>
      </c>
      <c r="B5" s="37">
        <v>3.030065359477124E-3</v>
      </c>
      <c r="C5" s="37">
        <v>2.3653594771241835E-3</v>
      </c>
      <c r="D5" s="37">
        <v>5.4000000000000003E-3</v>
      </c>
      <c r="E5" s="45"/>
      <c r="F5" s="21" t="s">
        <v>471</v>
      </c>
      <c r="G5" s="23"/>
      <c r="H5" s="21"/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3241</v>
      </c>
      <c r="Y5" s="24">
        <v>44994</v>
      </c>
      <c r="Z5" s="21" t="s">
        <v>515</v>
      </c>
      <c r="AA5" s="21" t="s">
        <v>495</v>
      </c>
      <c r="AB5" s="21">
        <v>10.6</v>
      </c>
      <c r="AC5" s="21" t="s">
        <v>498</v>
      </c>
      <c r="AD5" s="21">
        <v>60</v>
      </c>
    </row>
    <row r="6" spans="1:30" ht="17.25" customHeight="1" thickBot="1" x14ac:dyDescent="0.25">
      <c r="A6" s="21">
        <v>1</v>
      </c>
      <c r="B6" s="37">
        <v>1.3908496732026145E-3</v>
      </c>
      <c r="C6" s="37">
        <v>1.4091503267973854E-3</v>
      </c>
      <c r="D6" s="37">
        <v>2.8E-3</v>
      </c>
      <c r="E6" s="45"/>
      <c r="F6" s="21" t="s">
        <v>473</v>
      </c>
      <c r="G6" s="23"/>
      <c r="H6" s="21"/>
      <c r="I6" s="45"/>
      <c r="J6" s="107" t="s">
        <v>474</v>
      </c>
      <c r="K6" s="108">
        <f>LARGE((K8,K9),1)</f>
        <v>0.74706678700361007</v>
      </c>
      <c r="L6" s="45"/>
      <c r="M6" s="45"/>
      <c r="N6" s="108" t="s">
        <v>499</v>
      </c>
      <c r="W6" s="21">
        <v>5</v>
      </c>
      <c r="X6" s="21">
        <v>3239</v>
      </c>
      <c r="Y6" s="24">
        <v>44991</v>
      </c>
      <c r="Z6" s="21" t="s">
        <v>515</v>
      </c>
      <c r="AA6" s="21" t="s">
        <v>492</v>
      </c>
      <c r="AB6" s="21">
        <v>10.6</v>
      </c>
      <c r="AC6" s="21" t="s">
        <v>498</v>
      </c>
      <c r="AD6" s="21">
        <v>60</v>
      </c>
    </row>
    <row r="7" spans="1:30" ht="17.25" customHeight="1" thickBot="1" x14ac:dyDescent="0.25">
      <c r="A7" s="21">
        <v>2</v>
      </c>
      <c r="B7" s="37">
        <v>8.9411764705882356E-4</v>
      </c>
      <c r="C7" s="37">
        <v>9.5620915032679742E-4</v>
      </c>
      <c r="D7" s="37">
        <v>1.8E-3</v>
      </c>
      <c r="E7" s="45"/>
      <c r="F7" s="21" t="s">
        <v>475</v>
      </c>
      <c r="G7" s="23">
        <v>35719</v>
      </c>
      <c r="H7" s="21">
        <v>1.1599999999999999</v>
      </c>
      <c r="I7" s="45"/>
      <c r="J7" s="12" t="s">
        <v>476</v>
      </c>
      <c r="K7" s="108">
        <f>LARGE((K10,K11),1)</f>
        <v>0.60270427208627131</v>
      </c>
      <c r="L7" s="45"/>
      <c r="M7" s="45"/>
      <c r="N7" s="108" t="s">
        <v>498</v>
      </c>
      <c r="W7" s="21">
        <v>6</v>
      </c>
      <c r="X7" s="21">
        <v>3226</v>
      </c>
      <c r="Y7" s="24">
        <v>44986</v>
      </c>
      <c r="Z7" s="21" t="s">
        <v>515</v>
      </c>
      <c r="AA7" s="21" t="s">
        <v>494</v>
      </c>
      <c r="AB7" s="21">
        <v>10.5</v>
      </c>
      <c r="AC7" s="21" t="s">
        <v>498</v>
      </c>
      <c r="AD7" s="21">
        <v>61</v>
      </c>
    </row>
    <row r="8" spans="1:30" ht="17.25" customHeight="1" thickBot="1" x14ac:dyDescent="0.25">
      <c r="A8" s="21">
        <v>3</v>
      </c>
      <c r="B8" s="37">
        <v>7.9477124183006541E-4</v>
      </c>
      <c r="C8" s="37">
        <v>8.5555555555555558E-4</v>
      </c>
      <c r="D8" s="37">
        <v>1.6999999999999999E-3</v>
      </c>
      <c r="E8" s="45"/>
      <c r="F8" s="21" t="s">
        <v>477</v>
      </c>
      <c r="G8" s="23">
        <v>33138</v>
      </c>
      <c r="H8" s="21">
        <v>1.08</v>
      </c>
      <c r="I8" s="45"/>
      <c r="J8" s="45"/>
      <c r="K8" s="340">
        <f>LARGE(B11:C11,1)/(B11+C11)</f>
        <v>0.74706678700361007</v>
      </c>
      <c r="L8" s="45"/>
      <c r="M8" s="45"/>
      <c r="N8" s="45"/>
      <c r="W8" s="21">
        <v>7</v>
      </c>
      <c r="X8" s="21">
        <v>3200</v>
      </c>
      <c r="Y8" s="24">
        <v>45016</v>
      </c>
      <c r="Z8" s="21" t="s">
        <v>515</v>
      </c>
      <c r="AA8" s="21" t="s">
        <v>496</v>
      </c>
      <c r="AB8" s="21">
        <v>10.5</v>
      </c>
      <c r="AC8" s="21" t="s">
        <v>498</v>
      </c>
      <c r="AD8" s="21">
        <v>60</v>
      </c>
    </row>
    <row r="9" spans="1:30" ht="17.25" customHeight="1" thickBot="1" x14ac:dyDescent="0.25">
      <c r="A9" s="21">
        <v>4</v>
      </c>
      <c r="B9" s="37">
        <v>1.1424836601307189E-3</v>
      </c>
      <c r="C9" s="37">
        <v>1.4594771241830064E-3</v>
      </c>
      <c r="D9" s="37">
        <v>2.5999999999999999E-3</v>
      </c>
      <c r="E9" s="45"/>
      <c r="F9" s="21" t="s">
        <v>478</v>
      </c>
      <c r="G9" s="23">
        <v>30732</v>
      </c>
      <c r="H9" s="21">
        <v>1</v>
      </c>
      <c r="I9" s="45"/>
      <c r="J9" s="45"/>
      <c r="K9" s="340">
        <f>LARGE(B12:C12,1)/(B12+C12)</f>
        <v>0.72187149168209708</v>
      </c>
      <c r="L9" s="45"/>
      <c r="M9" s="45"/>
      <c r="N9" s="45"/>
      <c r="W9" s="21">
        <v>8</v>
      </c>
      <c r="X9" s="21">
        <v>3193</v>
      </c>
      <c r="Y9" s="24">
        <v>45247</v>
      </c>
      <c r="Z9" s="21" t="s">
        <v>515</v>
      </c>
      <c r="AA9" s="21" t="s">
        <v>496</v>
      </c>
      <c r="AB9" s="21">
        <v>10.4</v>
      </c>
      <c r="AC9" s="21" t="s">
        <v>498</v>
      </c>
      <c r="AD9" s="21">
        <v>58</v>
      </c>
    </row>
    <row r="10" spans="1:30" ht="17.25" customHeight="1" thickBot="1" x14ac:dyDescent="0.25">
      <c r="A10" s="21">
        <v>5</v>
      </c>
      <c r="B10" s="37">
        <v>2.5333333333333336E-3</v>
      </c>
      <c r="C10" s="37">
        <v>5.1333333333333335E-3</v>
      </c>
      <c r="D10" s="37">
        <v>7.7000000000000002E-3</v>
      </c>
      <c r="E10" s="45"/>
      <c r="F10" s="21" t="s">
        <v>479</v>
      </c>
      <c r="G10" s="23">
        <v>29514</v>
      </c>
      <c r="H10" s="21">
        <v>0.96</v>
      </c>
      <c r="I10" s="45"/>
      <c r="J10" s="45"/>
      <c r="K10" s="340">
        <f>LARGE(B20:C20,1)/(B20+C20)</f>
        <v>0.57159514925373134</v>
      </c>
      <c r="L10" s="45"/>
      <c r="M10" s="45"/>
      <c r="N10" s="45"/>
      <c r="W10" s="21">
        <v>9</v>
      </c>
      <c r="X10" s="21">
        <v>3180</v>
      </c>
      <c r="Y10" s="24">
        <v>45014</v>
      </c>
      <c r="Z10" s="21" t="s">
        <v>515</v>
      </c>
      <c r="AA10" s="21" t="s">
        <v>494</v>
      </c>
      <c r="AB10" s="21">
        <v>10.4</v>
      </c>
      <c r="AC10" s="21" t="s">
        <v>498</v>
      </c>
      <c r="AD10" s="21">
        <v>60</v>
      </c>
    </row>
    <row r="11" spans="1:30" ht="17.25" customHeight="1" thickBot="1" x14ac:dyDescent="0.25">
      <c r="A11" s="21">
        <v>6</v>
      </c>
      <c r="B11" s="37">
        <v>5.8614379084967316E-3</v>
      </c>
      <c r="C11" s="37">
        <v>1.7312418300653595E-2</v>
      </c>
      <c r="D11" s="37">
        <v>2.3199999999999998E-2</v>
      </c>
      <c r="E11" s="45"/>
      <c r="F11" s="21" t="s">
        <v>480</v>
      </c>
      <c r="G11" s="23">
        <v>27722</v>
      </c>
      <c r="H11" s="21">
        <v>0.9</v>
      </c>
      <c r="I11" s="45"/>
      <c r="J11" s="45"/>
      <c r="K11" s="340">
        <f>LARGE(B21:C21,1)/(B21+C21)</f>
        <v>0.60270427208627131</v>
      </c>
      <c r="L11" s="45"/>
      <c r="M11" s="45"/>
      <c r="N11" s="45"/>
      <c r="W11" s="21">
        <v>10</v>
      </c>
      <c r="X11" s="21">
        <v>3177</v>
      </c>
      <c r="Y11" s="24">
        <v>44988</v>
      </c>
      <c r="Z11" s="21" t="s">
        <v>517</v>
      </c>
      <c r="AA11" s="21" t="s">
        <v>496</v>
      </c>
      <c r="AB11" s="21">
        <v>10.4</v>
      </c>
      <c r="AC11" s="21" t="s">
        <v>498</v>
      </c>
      <c r="AD11" s="21">
        <v>55</v>
      </c>
    </row>
    <row r="12" spans="1:30" ht="17.25" customHeight="1" thickBot="1" x14ac:dyDescent="0.25">
      <c r="A12" s="21">
        <v>7</v>
      </c>
      <c r="B12" s="37">
        <v>1.2467973856209152E-2</v>
      </c>
      <c r="C12" s="37">
        <v>3.2360130718954244E-2</v>
      </c>
      <c r="D12" s="37">
        <v>4.48E-2</v>
      </c>
      <c r="E12" s="45"/>
      <c r="F12" s="21" t="s">
        <v>481</v>
      </c>
      <c r="G12" s="23">
        <v>27647</v>
      </c>
      <c r="H12" s="21">
        <v>0.9</v>
      </c>
      <c r="I12" s="45"/>
      <c r="J12" s="45"/>
      <c r="K12" s="45"/>
      <c r="L12" s="45"/>
      <c r="M12" s="45"/>
      <c r="N12" s="45"/>
      <c r="W12" s="21">
        <v>20</v>
      </c>
      <c r="X12" s="21">
        <v>3123</v>
      </c>
      <c r="Y12" s="24">
        <v>44992</v>
      </c>
      <c r="Z12" s="21" t="s">
        <v>515</v>
      </c>
      <c r="AA12" s="21" t="s">
        <v>493</v>
      </c>
      <c r="AB12" s="21">
        <v>10.199999999999999</v>
      </c>
      <c r="AC12" s="21" t="s">
        <v>498</v>
      </c>
      <c r="AD12" s="21">
        <v>61</v>
      </c>
    </row>
    <row r="13" spans="1:30" ht="17.25" customHeight="1" thickBot="1" x14ac:dyDescent="0.25">
      <c r="A13" s="21">
        <v>8</v>
      </c>
      <c r="B13" s="37">
        <v>1.9471895424836603E-2</v>
      </c>
      <c r="C13" s="37">
        <v>3.935555555555556E-2</v>
      </c>
      <c r="D13" s="37">
        <v>5.8799999999999998E-2</v>
      </c>
      <c r="E13" s="45"/>
      <c r="F13" s="21" t="s">
        <v>482</v>
      </c>
      <c r="G13" s="23">
        <v>27606</v>
      </c>
      <c r="H13" s="21">
        <v>0.9</v>
      </c>
      <c r="I13" s="45"/>
      <c r="J13" s="45"/>
      <c r="K13" s="45"/>
      <c r="L13" s="45"/>
      <c r="M13" s="45"/>
      <c r="N13" s="45"/>
      <c r="W13" s="21">
        <v>25</v>
      </c>
      <c r="X13" s="21">
        <v>3115</v>
      </c>
      <c r="Y13" s="24">
        <v>45289</v>
      </c>
      <c r="Z13" s="21" t="s">
        <v>515</v>
      </c>
      <c r="AA13" s="21" t="s">
        <v>496</v>
      </c>
      <c r="AB13" s="21">
        <v>10.199999999999999</v>
      </c>
      <c r="AC13" s="21" t="s">
        <v>498</v>
      </c>
      <c r="AD13" s="21">
        <v>55</v>
      </c>
    </row>
    <row r="14" spans="1:30" ht="17.25" customHeight="1" thickBot="1" x14ac:dyDescent="0.25">
      <c r="A14" s="21">
        <v>9</v>
      </c>
      <c r="B14" s="37">
        <v>2.4786928104575164E-2</v>
      </c>
      <c r="C14" s="37">
        <v>4.0362091503267972E-2</v>
      </c>
      <c r="D14" s="37">
        <v>6.5100000000000005E-2</v>
      </c>
      <c r="E14" s="45"/>
      <c r="F14" s="21" t="s">
        <v>483</v>
      </c>
      <c r="G14" s="23">
        <v>30718</v>
      </c>
      <c r="H14" s="21">
        <v>1</v>
      </c>
      <c r="I14" s="45"/>
      <c r="J14" s="45"/>
      <c r="K14" s="45"/>
      <c r="L14" s="45"/>
      <c r="M14" s="45"/>
      <c r="N14" s="45"/>
      <c r="W14" s="21">
        <v>30</v>
      </c>
      <c r="X14" s="21">
        <v>3103</v>
      </c>
      <c r="Y14" s="24">
        <v>45015</v>
      </c>
      <c r="Z14" s="21" t="s">
        <v>517</v>
      </c>
      <c r="AA14" s="21" t="s">
        <v>495</v>
      </c>
      <c r="AB14" s="21">
        <v>10.1</v>
      </c>
      <c r="AC14" s="21" t="s">
        <v>498</v>
      </c>
      <c r="AD14" s="21">
        <v>56</v>
      </c>
    </row>
    <row r="15" spans="1:30" ht="17.25" customHeight="1" thickBot="1" x14ac:dyDescent="0.25">
      <c r="A15" s="21">
        <v>10</v>
      </c>
      <c r="B15" s="37">
        <v>2.9853594771241828E-2</v>
      </c>
      <c r="C15" s="37">
        <v>3.935555555555556E-2</v>
      </c>
      <c r="D15" s="37">
        <v>6.9199999999999998E-2</v>
      </c>
      <c r="E15" s="45"/>
      <c r="F15" s="21" t="s">
        <v>484</v>
      </c>
      <c r="G15" s="23">
        <v>32420</v>
      </c>
      <c r="H15" s="21">
        <v>1.06</v>
      </c>
      <c r="I15" s="45"/>
      <c r="J15" s="45"/>
      <c r="K15" s="45"/>
      <c r="L15" s="45"/>
      <c r="M15" s="45"/>
      <c r="N15" s="45"/>
      <c r="W15" s="21">
        <v>35</v>
      </c>
      <c r="X15" s="21">
        <v>3078</v>
      </c>
      <c r="Y15" s="24">
        <v>44992</v>
      </c>
      <c r="Z15" s="21" t="s">
        <v>516</v>
      </c>
      <c r="AA15" s="21" t="s">
        <v>493</v>
      </c>
      <c r="AB15" s="21">
        <v>10.1</v>
      </c>
      <c r="AC15" s="21" t="s">
        <v>498</v>
      </c>
      <c r="AD15" s="21">
        <v>50</v>
      </c>
    </row>
    <row r="16" spans="1:30" ht="17.25" customHeight="1" thickBot="1" x14ac:dyDescent="0.25">
      <c r="A16" s="21">
        <v>11</v>
      </c>
      <c r="B16" s="37">
        <v>3.3579084967320261E-2</v>
      </c>
      <c r="C16" s="37">
        <v>3.890261437908496E-2</v>
      </c>
      <c r="D16" s="37">
        <v>7.2499999999999995E-2</v>
      </c>
      <c r="E16" s="45"/>
      <c r="F16" s="21" t="s">
        <v>485</v>
      </c>
      <c r="G16" s="23">
        <v>31290</v>
      </c>
      <c r="H16" s="21">
        <v>1.02</v>
      </c>
      <c r="I16" s="45"/>
      <c r="J16" s="45"/>
      <c r="K16" s="45"/>
      <c r="L16" s="45"/>
      <c r="M16" s="45"/>
      <c r="N16" s="45"/>
      <c r="W16" s="21">
        <v>40</v>
      </c>
      <c r="X16" s="21">
        <v>3065</v>
      </c>
      <c r="Y16" s="24">
        <v>45261</v>
      </c>
      <c r="Z16" s="21" t="s">
        <v>517</v>
      </c>
      <c r="AA16" s="21" t="s">
        <v>496</v>
      </c>
      <c r="AB16" s="21">
        <v>10</v>
      </c>
      <c r="AC16" s="21" t="s">
        <v>498</v>
      </c>
      <c r="AD16" s="21">
        <v>56</v>
      </c>
    </row>
    <row r="17" spans="1:30" ht="17.25" customHeight="1" thickBot="1" x14ac:dyDescent="0.25">
      <c r="A17" s="21">
        <v>12</v>
      </c>
      <c r="B17" s="37">
        <v>3.626143790849673E-2</v>
      </c>
      <c r="C17" s="37">
        <v>3.9053594771241831E-2</v>
      </c>
      <c r="D17" s="37">
        <v>7.5300000000000006E-2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3056</v>
      </c>
      <c r="Y17" s="24">
        <v>45240</v>
      </c>
      <c r="Z17" s="21" t="s">
        <v>515</v>
      </c>
      <c r="AA17" s="21" t="s">
        <v>496</v>
      </c>
      <c r="AB17" s="21">
        <v>10</v>
      </c>
      <c r="AC17" s="21" t="s">
        <v>498</v>
      </c>
      <c r="AD17" s="21">
        <v>57</v>
      </c>
    </row>
    <row r="18" spans="1:30" ht="17.25" customHeight="1" thickBot="1" x14ac:dyDescent="0.25">
      <c r="A18" s="21">
        <v>13</v>
      </c>
      <c r="B18" s="37">
        <v>3.8198692810457513E-2</v>
      </c>
      <c r="C18" s="37">
        <v>3.8047058823529413E-2</v>
      </c>
      <c r="D18" s="37">
        <v>7.6300000000000007E-2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3048</v>
      </c>
      <c r="Y18" s="24">
        <v>44988</v>
      </c>
      <c r="Z18" s="21" t="s">
        <v>516</v>
      </c>
      <c r="AA18" s="21" t="s">
        <v>496</v>
      </c>
      <c r="AB18" s="21">
        <v>10</v>
      </c>
      <c r="AC18" s="21" t="s">
        <v>498</v>
      </c>
      <c r="AD18" s="21">
        <v>52</v>
      </c>
    </row>
    <row r="19" spans="1:30" ht="17.25" customHeight="1" thickBot="1" x14ac:dyDescent="0.25">
      <c r="A19" s="21">
        <v>14</v>
      </c>
      <c r="B19" s="37">
        <v>4.1079738562091503E-2</v>
      </c>
      <c r="C19" s="37">
        <v>3.5933333333333338E-2</v>
      </c>
      <c r="D19" s="37">
        <v>7.6999999999999999E-2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3011</v>
      </c>
      <c r="Y19" s="24">
        <v>44988</v>
      </c>
      <c r="Z19" s="21" t="s">
        <v>520</v>
      </c>
      <c r="AA19" s="21" t="s">
        <v>496</v>
      </c>
      <c r="AB19" s="21">
        <v>9.8000000000000007</v>
      </c>
      <c r="AC19" s="21" t="s">
        <v>499</v>
      </c>
      <c r="AD19" s="21">
        <v>52</v>
      </c>
    </row>
    <row r="20" spans="1:30" ht="17.25" customHeight="1" thickBot="1" x14ac:dyDescent="0.25">
      <c r="A20" s="21">
        <v>15</v>
      </c>
      <c r="B20" s="37">
        <v>4.4854901960784323E-2</v>
      </c>
      <c r="C20" s="37">
        <v>3.3618300653594772E-2</v>
      </c>
      <c r="D20" s="37">
        <v>7.85E-2</v>
      </c>
      <c r="E20" s="45"/>
      <c r="F20" s="21" t="s">
        <v>488</v>
      </c>
      <c r="G20" s="23">
        <v>22463</v>
      </c>
      <c r="H20" s="21">
        <v>0.73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2980</v>
      </c>
      <c r="Y20" s="24">
        <v>45005</v>
      </c>
      <c r="Z20" s="21" t="s">
        <v>517</v>
      </c>
      <c r="AA20" s="21" t="s">
        <v>492</v>
      </c>
      <c r="AB20" s="21">
        <v>9.6999999999999993</v>
      </c>
      <c r="AC20" s="21" t="s">
        <v>498</v>
      </c>
      <c r="AD20" s="21">
        <v>53</v>
      </c>
    </row>
    <row r="21" spans="1:30" ht="17.25" customHeight="1" thickBot="1" x14ac:dyDescent="0.25">
      <c r="A21" s="21">
        <v>16</v>
      </c>
      <c r="B21" s="37">
        <v>4.7487581699346408E-2</v>
      </c>
      <c r="C21" s="37">
        <v>3.1303267973856207E-2</v>
      </c>
      <c r="D21" s="37">
        <v>7.8799999999999995E-2</v>
      </c>
      <c r="E21" s="45"/>
      <c r="F21" s="21" t="s">
        <v>492</v>
      </c>
      <c r="G21" s="23">
        <v>31719</v>
      </c>
      <c r="H21" s="21">
        <v>1.03</v>
      </c>
      <c r="I21" s="45"/>
      <c r="J21" s="12">
        <v>5</v>
      </c>
      <c r="K21" s="12">
        <f>X6</f>
        <v>3239</v>
      </c>
      <c r="L21" s="18"/>
      <c r="M21" s="12"/>
      <c r="N21" s="114">
        <f>K21/$F$2</f>
        <v>0.10584967320261437</v>
      </c>
      <c r="W21" s="21">
        <v>125</v>
      </c>
      <c r="X21" s="21">
        <v>2944</v>
      </c>
      <c r="Y21" s="24">
        <v>45288</v>
      </c>
      <c r="Z21" s="21" t="s">
        <v>515</v>
      </c>
      <c r="AA21" s="21" t="s">
        <v>495</v>
      </c>
      <c r="AB21" s="21">
        <v>9.6</v>
      </c>
      <c r="AC21" s="21" t="s">
        <v>498</v>
      </c>
      <c r="AD21" s="21">
        <v>52</v>
      </c>
    </row>
    <row r="22" spans="1:30" ht="17.25" customHeight="1" thickBot="1" x14ac:dyDescent="0.25">
      <c r="A22" s="21">
        <v>17</v>
      </c>
      <c r="B22" s="37">
        <v>4.4457516339869274E-2</v>
      </c>
      <c r="C22" s="37">
        <v>2.7881045751633984E-2</v>
      </c>
      <c r="D22" s="37">
        <v>7.2400000000000006E-2</v>
      </c>
      <c r="E22" s="45"/>
      <c r="F22" s="21" t="s">
        <v>493</v>
      </c>
      <c r="G22" s="23">
        <v>33001</v>
      </c>
      <c r="H22" s="21">
        <v>1.07</v>
      </c>
      <c r="I22" s="45"/>
      <c r="J22" s="12">
        <v>10</v>
      </c>
      <c r="K22" s="12">
        <f>X11</f>
        <v>3177</v>
      </c>
      <c r="L22" s="18"/>
      <c r="M22" s="12"/>
      <c r="N22" s="114">
        <f t="shared" ref="N22:N28" si="0">K22/$F$2</f>
        <v>0.1038235294117647</v>
      </c>
      <c r="W22" s="21">
        <v>150</v>
      </c>
      <c r="X22" s="21">
        <v>2920</v>
      </c>
      <c r="Y22" s="24">
        <v>45250</v>
      </c>
      <c r="Z22" s="21" t="s">
        <v>514</v>
      </c>
      <c r="AA22" s="21" t="s">
        <v>492</v>
      </c>
      <c r="AB22" s="21">
        <v>9.5</v>
      </c>
      <c r="AC22" s="21" t="s">
        <v>498</v>
      </c>
      <c r="AD22" s="21">
        <v>61</v>
      </c>
    </row>
    <row r="23" spans="1:30" ht="17.25" customHeight="1" thickBot="1" x14ac:dyDescent="0.25">
      <c r="A23" s="21">
        <v>18</v>
      </c>
      <c r="B23" s="37">
        <v>3.626143790849673E-2</v>
      </c>
      <c r="C23" s="37">
        <v>2.3301307189542483E-2</v>
      </c>
      <c r="D23" s="37">
        <v>5.96E-2</v>
      </c>
      <c r="E23" s="45"/>
      <c r="F23" s="21" t="s">
        <v>494</v>
      </c>
      <c r="G23" s="23">
        <v>33190</v>
      </c>
      <c r="H23" s="21">
        <v>1.08</v>
      </c>
      <c r="I23" s="45"/>
      <c r="J23" s="12">
        <v>20</v>
      </c>
      <c r="K23" s="12">
        <f>X12</f>
        <v>3123</v>
      </c>
      <c r="L23" s="18"/>
      <c r="M23" s="12"/>
      <c r="N23" s="114">
        <f t="shared" si="0"/>
        <v>0.10205882352941177</v>
      </c>
      <c r="W23" s="21">
        <v>175</v>
      </c>
      <c r="X23" s="21">
        <v>2904</v>
      </c>
      <c r="Y23" s="24">
        <v>45265</v>
      </c>
      <c r="Z23" s="21" t="s">
        <v>517</v>
      </c>
      <c r="AA23" s="21" t="s">
        <v>493</v>
      </c>
      <c r="AB23" s="21">
        <v>9.5</v>
      </c>
      <c r="AC23" s="21" t="s">
        <v>498</v>
      </c>
      <c r="AD23" s="21">
        <v>58</v>
      </c>
    </row>
    <row r="24" spans="1:30" ht="17.25" customHeight="1" thickBot="1" x14ac:dyDescent="0.25">
      <c r="A24" s="21">
        <v>19</v>
      </c>
      <c r="B24" s="37">
        <v>2.5035294117647062E-2</v>
      </c>
      <c r="C24" s="37">
        <v>1.8620915032679736E-2</v>
      </c>
      <c r="D24" s="37">
        <v>4.3700000000000003E-2</v>
      </c>
      <c r="E24" s="45"/>
      <c r="F24" s="21" t="s">
        <v>495</v>
      </c>
      <c r="G24" s="23">
        <v>33496</v>
      </c>
      <c r="H24" s="21">
        <v>1.0900000000000001</v>
      </c>
      <c r="I24" s="45"/>
      <c r="J24" s="12">
        <v>30</v>
      </c>
      <c r="K24" s="12">
        <f>X14</f>
        <v>3103</v>
      </c>
      <c r="L24" s="18"/>
      <c r="M24" s="12"/>
      <c r="N24" s="114">
        <f t="shared" si="0"/>
        <v>0.10140522875816993</v>
      </c>
      <c r="W24" s="21">
        <v>200</v>
      </c>
      <c r="X24" s="21">
        <v>2888</v>
      </c>
      <c r="Y24" s="24">
        <v>45023</v>
      </c>
      <c r="Z24" s="21" t="s">
        <v>516</v>
      </c>
      <c r="AA24" s="21" t="s">
        <v>496</v>
      </c>
      <c r="AB24" s="21">
        <v>9.4</v>
      </c>
      <c r="AC24" s="21" t="s">
        <v>499</v>
      </c>
      <c r="AD24" s="21">
        <v>53</v>
      </c>
    </row>
    <row r="25" spans="1:30" ht="17.25" customHeight="1" thickBot="1" x14ac:dyDescent="0.25">
      <c r="A25" s="21">
        <v>20</v>
      </c>
      <c r="B25" s="37">
        <v>1.7584313725490196E-2</v>
      </c>
      <c r="C25" s="37">
        <v>1.429281045751634E-2</v>
      </c>
      <c r="D25" s="37">
        <v>3.1899999999999998E-2</v>
      </c>
      <c r="E25" s="45"/>
      <c r="F25" s="21" t="s">
        <v>496</v>
      </c>
      <c r="G25" s="23">
        <v>33961</v>
      </c>
      <c r="H25" s="21">
        <v>1.1100000000000001</v>
      </c>
      <c r="I25" s="45"/>
      <c r="J25" s="12">
        <v>50</v>
      </c>
      <c r="K25" s="12">
        <f>X18</f>
        <v>3048</v>
      </c>
      <c r="L25" s="18"/>
      <c r="M25" s="12"/>
      <c r="N25" s="114">
        <f t="shared" si="0"/>
        <v>9.9607843137254903E-2</v>
      </c>
    </row>
    <row r="26" spans="1:30" ht="17.25" customHeight="1" thickBot="1" x14ac:dyDescent="0.25">
      <c r="A26" s="21">
        <v>21</v>
      </c>
      <c r="B26" s="37">
        <v>1.4405228758169936E-2</v>
      </c>
      <c r="C26" s="37">
        <v>1.0115686274509804E-2</v>
      </c>
      <c r="D26" s="37">
        <v>2.46E-2</v>
      </c>
      <c r="E26" s="45"/>
      <c r="F26" s="21" t="s">
        <v>497</v>
      </c>
      <c r="G26" s="23">
        <v>26951</v>
      </c>
      <c r="H26" s="21">
        <v>0.88</v>
      </c>
      <c r="I26" s="45"/>
      <c r="J26" s="12">
        <v>100</v>
      </c>
      <c r="K26" s="12">
        <f>X20</f>
        <v>2980</v>
      </c>
      <c r="L26" s="18"/>
      <c r="M26" s="12"/>
      <c r="N26" s="114">
        <f t="shared" si="0"/>
        <v>9.7385620915032681E-2</v>
      </c>
    </row>
    <row r="27" spans="1:30" ht="17.25" customHeight="1" thickBot="1" x14ac:dyDescent="0.25">
      <c r="A27" s="21">
        <v>22</v>
      </c>
      <c r="B27" s="37">
        <v>9.7359477124183014E-3</v>
      </c>
      <c r="C27" s="37">
        <v>6.9954248366013065E-3</v>
      </c>
      <c r="D27" s="37">
        <v>1.67E-2</v>
      </c>
      <c r="E27" s="45"/>
      <c r="F27" s="45"/>
      <c r="G27" s="45"/>
      <c r="H27" s="45"/>
      <c r="I27" s="45"/>
      <c r="J27" s="12">
        <v>150</v>
      </c>
      <c r="K27" s="12">
        <f>X22</f>
        <v>2920</v>
      </c>
      <c r="L27" s="18"/>
      <c r="M27" s="12"/>
      <c r="N27" s="114">
        <f t="shared" si="0"/>
        <v>9.5424836601307184E-2</v>
      </c>
    </row>
    <row r="28" spans="1:30" ht="17.25" customHeight="1" thickBot="1" x14ac:dyDescent="0.25">
      <c r="A28" s="21">
        <v>23</v>
      </c>
      <c r="B28" s="37">
        <v>5.5137254901960787E-3</v>
      </c>
      <c r="C28" s="37">
        <v>4.2777777777777779E-3</v>
      </c>
      <c r="D28" s="37">
        <v>9.7999999999999997E-3</v>
      </c>
      <c r="E28" s="45"/>
      <c r="F28" s="45"/>
      <c r="G28" s="45"/>
      <c r="H28" s="45"/>
      <c r="I28" s="45"/>
      <c r="J28" s="12">
        <v>200</v>
      </c>
      <c r="K28" s="12">
        <f>X24</f>
        <v>2888</v>
      </c>
      <c r="L28" s="18"/>
      <c r="M28" s="12"/>
      <c r="N28" s="114">
        <f t="shared" si="0"/>
        <v>9.4379084967320268E-2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9" hidden="1" customWidth="1"/>
  </cols>
  <sheetData>
    <row r="1" spans="1:30" ht="23.25" customHeight="1" thickBot="1" x14ac:dyDescent="0.4">
      <c r="A1" s="229" t="s">
        <v>461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6" customHeight="1" thickBot="1" x14ac:dyDescent="0.4">
      <c r="D2" s="5" t="s">
        <v>737</v>
      </c>
      <c r="F2" s="6">
        <v>44900</v>
      </c>
      <c r="H2" s="7" t="s">
        <v>462</v>
      </c>
      <c r="W2" s="21">
        <v>1</v>
      </c>
      <c r="X2" s="21">
        <v>4252</v>
      </c>
      <c r="Y2" s="24">
        <v>44960</v>
      </c>
      <c r="Z2" s="21" t="s">
        <v>513</v>
      </c>
      <c r="AA2" s="21" t="s">
        <v>496</v>
      </c>
      <c r="AB2" s="21">
        <v>9.5</v>
      </c>
      <c r="AC2" s="21" t="s">
        <v>464</v>
      </c>
      <c r="AD2" s="21">
        <v>64</v>
      </c>
    </row>
    <row r="3" spans="1:30" ht="17.25" customHeight="1" thickBot="1" x14ac:dyDescent="0.25">
      <c r="W3" s="21">
        <v>2</v>
      </c>
      <c r="X3" s="21">
        <v>4218</v>
      </c>
      <c r="Y3" s="24">
        <v>44935</v>
      </c>
      <c r="Z3" s="21" t="s">
        <v>514</v>
      </c>
      <c r="AA3" s="21" t="s">
        <v>492</v>
      </c>
      <c r="AB3" s="21">
        <v>9.4</v>
      </c>
      <c r="AC3" s="21" t="s">
        <v>464</v>
      </c>
      <c r="AD3" s="21">
        <v>65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30" t="s">
        <v>470</v>
      </c>
      <c r="K4" s="231"/>
      <c r="L4" s="231"/>
      <c r="M4" s="231"/>
      <c r="N4" s="232"/>
      <c r="W4" s="21">
        <v>3</v>
      </c>
      <c r="X4" s="21">
        <v>4213</v>
      </c>
      <c r="Y4" s="24">
        <v>44949</v>
      </c>
      <c r="Z4" s="21" t="s">
        <v>513</v>
      </c>
      <c r="AA4" s="21" t="s">
        <v>492</v>
      </c>
      <c r="AB4" s="21">
        <v>9.4</v>
      </c>
      <c r="AC4" s="21" t="s">
        <v>464</v>
      </c>
      <c r="AD4" s="21">
        <v>68</v>
      </c>
    </row>
    <row r="5" spans="1:30" ht="17.25" customHeight="1" thickBot="1" x14ac:dyDescent="0.25">
      <c r="A5" s="21">
        <v>0</v>
      </c>
      <c r="B5" s="102">
        <v>7.7238307349665912E-3</v>
      </c>
      <c r="C5" s="102">
        <v>2.9812917594654784E-3</v>
      </c>
      <c r="D5" s="102">
        <v>1.0699999999999999E-2</v>
      </c>
      <c r="E5" s="45"/>
      <c r="F5" s="21" t="s">
        <v>471</v>
      </c>
      <c r="G5" s="23">
        <v>45238</v>
      </c>
      <c r="H5" s="21">
        <v>1.01</v>
      </c>
      <c r="I5" s="45"/>
      <c r="J5" s="233" t="s">
        <v>472</v>
      </c>
      <c r="K5" s="234"/>
      <c r="L5" s="234"/>
      <c r="M5" s="234"/>
      <c r="N5" s="235"/>
      <c r="W5" s="21">
        <v>4</v>
      </c>
      <c r="X5" s="21">
        <v>4212</v>
      </c>
      <c r="Y5" s="24">
        <v>44993</v>
      </c>
      <c r="Z5" s="21" t="s">
        <v>514</v>
      </c>
      <c r="AA5" s="21" t="s">
        <v>494</v>
      </c>
      <c r="AB5" s="21">
        <v>9.4</v>
      </c>
      <c r="AC5" s="21" t="s">
        <v>464</v>
      </c>
      <c r="AD5" s="21">
        <v>67</v>
      </c>
    </row>
    <row r="6" spans="1:30" ht="17.25" customHeight="1" thickBot="1" x14ac:dyDescent="0.25">
      <c r="A6" s="21">
        <v>1</v>
      </c>
      <c r="B6" s="102">
        <v>7.8374164810690421E-3</v>
      </c>
      <c r="C6" s="102">
        <v>2.5924276169265034E-3</v>
      </c>
      <c r="D6" s="102">
        <v>1.04E-2</v>
      </c>
      <c r="E6" s="45"/>
      <c r="F6" s="21" t="s">
        <v>473</v>
      </c>
      <c r="G6" s="23">
        <v>47247</v>
      </c>
      <c r="H6" s="21">
        <v>1.05</v>
      </c>
      <c r="I6" s="45"/>
      <c r="J6" s="107" t="s">
        <v>474</v>
      </c>
      <c r="K6" s="108">
        <f>LARGE((K8,K9),1)</f>
        <v>0.68078556916825717</v>
      </c>
      <c r="L6" s="109"/>
      <c r="M6" s="109"/>
      <c r="N6" s="108" t="str">
        <f>IF(B12&gt;C12,B4,C4)</f>
        <v>SB</v>
      </c>
      <c r="W6" s="21">
        <v>5</v>
      </c>
      <c r="X6" s="21">
        <v>4190</v>
      </c>
      <c r="Y6" s="24">
        <v>44957</v>
      </c>
      <c r="Z6" s="21" t="s">
        <v>513</v>
      </c>
      <c r="AA6" s="21" t="s">
        <v>493</v>
      </c>
      <c r="AB6" s="21">
        <v>9.3000000000000007</v>
      </c>
      <c r="AC6" s="21" t="s">
        <v>464</v>
      </c>
      <c r="AD6" s="21">
        <v>66</v>
      </c>
    </row>
    <row r="7" spans="1:30" ht="17.25" customHeight="1" thickBot="1" x14ac:dyDescent="0.25">
      <c r="A7" s="21">
        <v>2</v>
      </c>
      <c r="B7" s="102">
        <v>6.4743875278396434E-3</v>
      </c>
      <c r="C7" s="102">
        <v>2.5924276169265034E-3</v>
      </c>
      <c r="D7" s="102">
        <v>9.1000000000000004E-3</v>
      </c>
      <c r="E7" s="45"/>
      <c r="F7" s="21" t="s">
        <v>475</v>
      </c>
      <c r="G7" s="23">
        <v>47884</v>
      </c>
      <c r="H7" s="21">
        <v>1.07</v>
      </c>
      <c r="I7" s="45"/>
      <c r="J7" s="12" t="s">
        <v>476</v>
      </c>
      <c r="K7" s="108">
        <f>LARGE((K10,K11),1)</f>
        <v>0.66373865272187782</v>
      </c>
      <c r="L7" s="109"/>
      <c r="M7" s="109"/>
      <c r="N7" s="108" t="str">
        <f>IF(B22&gt;C22,B4,C4)</f>
        <v>NB</v>
      </c>
      <c r="W7" s="21">
        <v>6</v>
      </c>
      <c r="X7" s="21">
        <v>4188</v>
      </c>
      <c r="Y7" s="24">
        <v>44993</v>
      </c>
      <c r="Z7" s="21" t="s">
        <v>513</v>
      </c>
      <c r="AA7" s="21" t="s">
        <v>494</v>
      </c>
      <c r="AB7" s="21">
        <v>9.3000000000000007</v>
      </c>
      <c r="AC7" s="21" t="s">
        <v>464</v>
      </c>
      <c r="AD7" s="21">
        <v>65</v>
      </c>
    </row>
    <row r="8" spans="1:30" ht="17.25" customHeight="1" thickBot="1" x14ac:dyDescent="0.25">
      <c r="A8" s="21">
        <v>3</v>
      </c>
      <c r="B8" s="102">
        <v>5.5089086859688198E-3</v>
      </c>
      <c r="C8" s="102">
        <v>2.8084632516703783E-3</v>
      </c>
      <c r="D8" s="102">
        <v>8.3000000000000001E-3</v>
      </c>
      <c r="E8" s="45"/>
      <c r="F8" s="21" t="s">
        <v>477</v>
      </c>
      <c r="G8" s="23">
        <v>46664</v>
      </c>
      <c r="H8" s="21">
        <v>1.04</v>
      </c>
      <c r="I8" s="45"/>
      <c r="J8" s="339"/>
      <c r="K8" s="340">
        <f>LARGE(B11:C11,1)/(B11+C11)</f>
        <v>0.68078556916825717</v>
      </c>
      <c r="L8" s="45"/>
      <c r="M8" s="45"/>
      <c r="N8" s="45"/>
      <c r="W8" s="21">
        <v>7</v>
      </c>
      <c r="X8" s="21">
        <v>4178</v>
      </c>
      <c r="Y8" s="24">
        <v>44971</v>
      </c>
      <c r="Z8" s="21" t="s">
        <v>513</v>
      </c>
      <c r="AA8" s="21" t="s">
        <v>493</v>
      </c>
      <c r="AB8" s="21">
        <v>9.3000000000000007</v>
      </c>
      <c r="AC8" s="21" t="s">
        <v>464</v>
      </c>
      <c r="AD8" s="21">
        <v>67</v>
      </c>
    </row>
    <row r="9" spans="1:30" ht="17.25" customHeight="1" thickBot="1" x14ac:dyDescent="0.25">
      <c r="A9" s="21">
        <v>4</v>
      </c>
      <c r="B9" s="102">
        <v>4.2026726057906461E-3</v>
      </c>
      <c r="C9" s="102">
        <v>4.3207126948775054E-3</v>
      </c>
      <c r="D9" s="102">
        <v>8.5000000000000006E-3</v>
      </c>
      <c r="E9" s="45"/>
      <c r="F9" s="21" t="s">
        <v>478</v>
      </c>
      <c r="G9" s="23">
        <v>44398</v>
      </c>
      <c r="H9" s="21">
        <v>0.99</v>
      </c>
      <c r="I9" s="45"/>
      <c r="J9" s="339"/>
      <c r="K9" s="340">
        <f>LARGE(B12:C12,1)/(B12+C12)</f>
        <v>0.64847543565476429</v>
      </c>
      <c r="L9" s="45"/>
      <c r="M9" s="45"/>
      <c r="N9" s="45"/>
      <c r="W9" s="21">
        <v>8</v>
      </c>
      <c r="X9" s="21">
        <v>4178</v>
      </c>
      <c r="Y9" s="24">
        <v>44999</v>
      </c>
      <c r="Z9" s="21" t="s">
        <v>514</v>
      </c>
      <c r="AA9" s="21" t="s">
        <v>493</v>
      </c>
      <c r="AB9" s="21">
        <v>9.3000000000000007</v>
      </c>
      <c r="AC9" s="21" t="s">
        <v>464</v>
      </c>
      <c r="AD9" s="21">
        <v>66</v>
      </c>
    </row>
    <row r="10" spans="1:30" ht="17.25" customHeight="1" thickBot="1" x14ac:dyDescent="0.25">
      <c r="A10" s="21">
        <v>5</v>
      </c>
      <c r="B10" s="102">
        <v>5.2249443207126947E-3</v>
      </c>
      <c r="C10" s="102">
        <v>9.2463251670378607E-3</v>
      </c>
      <c r="D10" s="102">
        <v>1.4500000000000001E-2</v>
      </c>
      <c r="E10" s="45"/>
      <c r="F10" s="21" t="s">
        <v>479</v>
      </c>
      <c r="G10" s="23">
        <v>43868</v>
      </c>
      <c r="H10" s="21">
        <v>0.98</v>
      </c>
      <c r="I10" s="45"/>
      <c r="J10" s="339"/>
      <c r="K10" s="340">
        <f>LARGE(B20:C20,1)/(B20+C20)</f>
        <v>0.63917548874924379</v>
      </c>
      <c r="L10" s="45"/>
      <c r="M10" s="45"/>
      <c r="N10" s="45"/>
      <c r="W10" s="21">
        <v>9</v>
      </c>
      <c r="X10" s="21">
        <v>4176</v>
      </c>
      <c r="Y10" s="24">
        <v>44992</v>
      </c>
      <c r="Z10" s="21" t="s">
        <v>514</v>
      </c>
      <c r="AA10" s="21" t="s">
        <v>493</v>
      </c>
      <c r="AB10" s="21">
        <v>9.3000000000000007</v>
      </c>
      <c r="AC10" s="21" t="s">
        <v>464</v>
      </c>
      <c r="AD10" s="21">
        <v>67</v>
      </c>
    </row>
    <row r="11" spans="1:30" ht="17.25" customHeight="1" thickBot="1" x14ac:dyDescent="0.25">
      <c r="A11" s="21">
        <v>6</v>
      </c>
      <c r="B11" s="102">
        <v>1.3857461024498887E-2</v>
      </c>
      <c r="C11" s="102">
        <v>2.9553674832962139E-2</v>
      </c>
      <c r="D11" s="102">
        <v>4.3499999999999997E-2</v>
      </c>
      <c r="E11" s="45"/>
      <c r="F11" s="21" t="s">
        <v>480</v>
      </c>
      <c r="G11" s="23">
        <v>41820</v>
      </c>
      <c r="H11" s="21">
        <v>0.93</v>
      </c>
      <c r="I11" s="45"/>
      <c r="J11" s="339"/>
      <c r="K11" s="340">
        <f>LARGE(B21:C21,1)/(B21+C21)</f>
        <v>0.66373865272187782</v>
      </c>
      <c r="L11" s="45"/>
      <c r="M11" s="45"/>
      <c r="N11" s="45"/>
      <c r="W11" s="21">
        <v>10</v>
      </c>
      <c r="X11" s="21">
        <v>4174</v>
      </c>
      <c r="Y11" s="24">
        <v>44964</v>
      </c>
      <c r="Z11" s="21" t="s">
        <v>514</v>
      </c>
      <c r="AA11" s="21" t="s">
        <v>493</v>
      </c>
      <c r="AB11" s="21">
        <v>9.3000000000000007</v>
      </c>
      <c r="AC11" s="21" t="s">
        <v>464</v>
      </c>
      <c r="AD11" s="21">
        <v>68</v>
      </c>
    </row>
    <row r="12" spans="1:30" ht="17.25" customHeight="1" thickBot="1" x14ac:dyDescent="0.25">
      <c r="A12" s="21">
        <v>7</v>
      </c>
      <c r="B12" s="102">
        <v>2.1524498886414254E-2</v>
      </c>
      <c r="C12" s="102">
        <v>3.9707349665924277E-2</v>
      </c>
      <c r="D12" s="102">
        <v>6.1400000000000003E-2</v>
      </c>
      <c r="E12" s="45"/>
      <c r="F12" s="21" t="s">
        <v>481</v>
      </c>
      <c r="G12" s="23">
        <v>43307</v>
      </c>
      <c r="H12" s="21">
        <v>0.97</v>
      </c>
      <c r="I12" s="45"/>
      <c r="J12" s="45"/>
      <c r="K12" s="45"/>
      <c r="L12" s="45"/>
      <c r="M12" s="45"/>
      <c r="N12" s="45"/>
      <c r="W12" s="21">
        <v>20</v>
      </c>
      <c r="X12" s="21">
        <v>4147</v>
      </c>
      <c r="Y12" s="24">
        <v>45267</v>
      </c>
      <c r="Z12" s="21" t="s">
        <v>513</v>
      </c>
      <c r="AA12" s="21" t="s">
        <v>495</v>
      </c>
      <c r="AB12" s="21">
        <v>9.1999999999999993</v>
      </c>
      <c r="AC12" s="21" t="s">
        <v>464</v>
      </c>
      <c r="AD12" s="21">
        <v>68</v>
      </c>
    </row>
    <row r="13" spans="1:30" ht="17.25" customHeight="1" thickBot="1" x14ac:dyDescent="0.25">
      <c r="A13" s="21">
        <v>8</v>
      </c>
      <c r="B13" s="102">
        <v>2.3228285077951005E-2</v>
      </c>
      <c r="C13" s="102">
        <v>3.4522494432071268E-2</v>
      </c>
      <c r="D13" s="102">
        <v>5.7799999999999997E-2</v>
      </c>
      <c r="E13" s="45"/>
      <c r="F13" s="21" t="s">
        <v>482</v>
      </c>
      <c r="G13" s="23">
        <v>43024</v>
      </c>
      <c r="H13" s="21">
        <v>0.96</v>
      </c>
      <c r="I13" s="45"/>
      <c r="J13" s="45"/>
      <c r="K13" s="45"/>
      <c r="L13" s="45"/>
      <c r="M13" s="45"/>
      <c r="N13" s="45"/>
      <c r="W13" s="21">
        <v>25</v>
      </c>
      <c r="X13" s="21">
        <v>4133</v>
      </c>
      <c r="Y13" s="24">
        <v>44985</v>
      </c>
      <c r="Z13" s="21" t="s">
        <v>513</v>
      </c>
      <c r="AA13" s="21" t="s">
        <v>493</v>
      </c>
      <c r="AB13" s="21">
        <v>9.1999999999999993</v>
      </c>
      <c r="AC13" s="21" t="s">
        <v>464</v>
      </c>
      <c r="AD13" s="21">
        <v>68</v>
      </c>
    </row>
    <row r="14" spans="1:30" ht="17.25" customHeight="1" thickBot="1" x14ac:dyDescent="0.25">
      <c r="A14" s="21">
        <v>9</v>
      </c>
      <c r="B14" s="102">
        <v>2.4932071269487752E-2</v>
      </c>
      <c r="C14" s="102">
        <v>2.9294432071269486E-2</v>
      </c>
      <c r="D14" s="102">
        <v>5.4300000000000001E-2</v>
      </c>
      <c r="E14" s="45"/>
      <c r="F14" s="21" t="s">
        <v>483</v>
      </c>
      <c r="G14" s="23">
        <v>44720</v>
      </c>
      <c r="H14" s="21">
        <v>1</v>
      </c>
      <c r="I14" s="45"/>
      <c r="J14" s="45"/>
      <c r="K14" s="45"/>
      <c r="L14" s="45"/>
      <c r="M14" s="45"/>
      <c r="N14" s="45"/>
      <c r="W14" s="21">
        <v>30</v>
      </c>
      <c r="X14" s="21">
        <v>4131</v>
      </c>
      <c r="Y14" s="24">
        <v>45211</v>
      </c>
      <c r="Z14" s="21" t="s">
        <v>513</v>
      </c>
      <c r="AA14" s="21" t="s">
        <v>495</v>
      </c>
      <c r="AB14" s="21">
        <v>9.1999999999999993</v>
      </c>
      <c r="AC14" s="21" t="s">
        <v>464</v>
      </c>
      <c r="AD14" s="21">
        <v>70</v>
      </c>
    </row>
    <row r="15" spans="1:30" ht="17.25" customHeight="1" thickBot="1" x14ac:dyDescent="0.25">
      <c r="A15" s="21">
        <v>10</v>
      </c>
      <c r="B15" s="102">
        <v>2.7771714922048999E-2</v>
      </c>
      <c r="C15" s="102">
        <v>2.7695768374164816E-2</v>
      </c>
      <c r="D15" s="102">
        <v>5.5500000000000001E-2</v>
      </c>
      <c r="E15" s="45"/>
      <c r="F15" s="21" t="s">
        <v>484</v>
      </c>
      <c r="G15" s="23">
        <v>45171</v>
      </c>
      <c r="H15" s="21">
        <v>1.01</v>
      </c>
      <c r="I15" s="45"/>
      <c r="J15" s="45"/>
      <c r="K15" s="45"/>
      <c r="L15" s="45"/>
      <c r="M15" s="45"/>
      <c r="N15" s="45"/>
      <c r="W15" s="21">
        <v>35</v>
      </c>
      <c r="X15" s="21">
        <v>4115</v>
      </c>
      <c r="Y15" s="24">
        <v>45273</v>
      </c>
      <c r="Z15" s="21" t="s">
        <v>514</v>
      </c>
      <c r="AA15" s="21" t="s">
        <v>494</v>
      </c>
      <c r="AB15" s="21">
        <v>9.1999999999999993</v>
      </c>
      <c r="AC15" s="21" t="s">
        <v>464</v>
      </c>
      <c r="AD15" s="21">
        <v>68</v>
      </c>
    </row>
    <row r="16" spans="1:30" ht="17.25" customHeight="1" thickBot="1" x14ac:dyDescent="0.25">
      <c r="A16" s="21">
        <v>11</v>
      </c>
      <c r="B16" s="102">
        <v>3.1179287305122497E-2</v>
      </c>
      <c r="C16" s="102">
        <v>2.6788418708240534E-2</v>
      </c>
      <c r="D16" s="102">
        <v>5.8000000000000003E-2</v>
      </c>
      <c r="E16" s="45"/>
      <c r="F16" s="21" t="s">
        <v>485</v>
      </c>
      <c r="G16" s="23">
        <v>44958</v>
      </c>
      <c r="H16" s="21">
        <v>1</v>
      </c>
      <c r="I16" s="45"/>
      <c r="J16" s="45"/>
      <c r="K16" s="45"/>
      <c r="L16" s="45"/>
      <c r="M16" s="45"/>
      <c r="N16" s="45"/>
      <c r="W16" s="21">
        <v>40</v>
      </c>
      <c r="X16" s="21">
        <v>4100</v>
      </c>
      <c r="Y16" s="24">
        <v>45001</v>
      </c>
      <c r="Z16" s="21" t="s">
        <v>514</v>
      </c>
      <c r="AA16" s="21" t="s">
        <v>495</v>
      </c>
      <c r="AB16" s="21">
        <v>9.1</v>
      </c>
      <c r="AC16" s="21" t="s">
        <v>464</v>
      </c>
      <c r="AD16" s="21">
        <v>66</v>
      </c>
    </row>
    <row r="17" spans="1:30" ht="17.25" customHeight="1" thickBot="1" x14ac:dyDescent="0.25">
      <c r="A17" s="21">
        <v>12</v>
      </c>
      <c r="B17" s="102">
        <v>3.5268374164810691E-2</v>
      </c>
      <c r="C17" s="102">
        <v>2.6831625835189311E-2</v>
      </c>
      <c r="D17" s="102">
        <v>6.2100000000000002E-2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4092</v>
      </c>
      <c r="Y17" s="24">
        <v>44952</v>
      </c>
      <c r="Z17" s="21" t="s">
        <v>514</v>
      </c>
      <c r="AA17" s="21" t="s">
        <v>495</v>
      </c>
      <c r="AB17" s="21">
        <v>9.1</v>
      </c>
      <c r="AC17" s="21" t="s">
        <v>464</v>
      </c>
      <c r="AD17" s="21">
        <v>68</v>
      </c>
    </row>
    <row r="18" spans="1:30" ht="17.25" customHeight="1" thickBot="1" x14ac:dyDescent="0.25">
      <c r="A18" s="21">
        <v>13</v>
      </c>
      <c r="B18" s="102">
        <v>3.6574610244988863E-2</v>
      </c>
      <c r="C18" s="102">
        <v>2.596748329621381E-2</v>
      </c>
      <c r="D18" s="102">
        <v>6.2600000000000003E-2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4085</v>
      </c>
      <c r="Y18" s="24">
        <v>45237</v>
      </c>
      <c r="Z18" s="21" t="s">
        <v>513</v>
      </c>
      <c r="AA18" s="21" t="s">
        <v>493</v>
      </c>
      <c r="AB18" s="21">
        <v>9.1</v>
      </c>
      <c r="AC18" s="21" t="s">
        <v>464</v>
      </c>
      <c r="AD18" s="21">
        <v>71</v>
      </c>
    </row>
    <row r="19" spans="1:30" ht="17.25" customHeight="1" thickBot="1" x14ac:dyDescent="0.25">
      <c r="A19" s="21">
        <v>14</v>
      </c>
      <c r="B19" s="102">
        <v>3.9073496659242764E-2</v>
      </c>
      <c r="C19" s="102">
        <v>2.5578619153674834E-2</v>
      </c>
      <c r="D19" s="102">
        <v>6.4699999999999994E-2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4053</v>
      </c>
      <c r="Y19" s="24">
        <v>45278</v>
      </c>
      <c r="Z19" s="21" t="s">
        <v>513</v>
      </c>
      <c r="AA19" s="21" t="s">
        <v>492</v>
      </c>
      <c r="AB19" s="21">
        <v>9</v>
      </c>
      <c r="AC19" s="21" t="s">
        <v>464</v>
      </c>
      <c r="AD19" s="21">
        <v>70</v>
      </c>
    </row>
    <row r="20" spans="1:30" ht="17.25" customHeight="1" thickBot="1" x14ac:dyDescent="0.25">
      <c r="A20" s="21">
        <v>15</v>
      </c>
      <c r="B20" s="102">
        <v>4.446881959910913E-2</v>
      </c>
      <c r="C20" s="102">
        <v>2.5103340757238305E-2</v>
      </c>
      <c r="D20" s="102">
        <v>6.9500000000000006E-2</v>
      </c>
      <c r="E20" s="45"/>
      <c r="F20" s="21" t="s">
        <v>488</v>
      </c>
      <c r="G20" s="23">
        <v>31944</v>
      </c>
      <c r="H20" s="21">
        <v>0.71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4023</v>
      </c>
      <c r="Y20" s="24">
        <v>45264</v>
      </c>
      <c r="Z20" s="21" t="s">
        <v>513</v>
      </c>
      <c r="AA20" s="21" t="s">
        <v>492</v>
      </c>
      <c r="AB20" s="21">
        <v>9</v>
      </c>
      <c r="AC20" s="21" t="s">
        <v>464</v>
      </c>
      <c r="AD20" s="21">
        <v>70</v>
      </c>
    </row>
    <row r="21" spans="1:30" ht="17.25" customHeight="1" thickBot="1" x14ac:dyDescent="0.25">
      <c r="A21" s="21">
        <v>16</v>
      </c>
      <c r="B21" s="102">
        <v>5.0318485523385297E-2</v>
      </c>
      <c r="C21" s="102">
        <v>2.5492204899777281E-2</v>
      </c>
      <c r="D21" s="102">
        <v>7.5800000000000006E-2</v>
      </c>
      <c r="E21" s="45"/>
      <c r="F21" s="21" t="s">
        <v>492</v>
      </c>
      <c r="G21" s="23">
        <v>45620</v>
      </c>
      <c r="H21" s="21">
        <v>1.02</v>
      </c>
      <c r="I21" s="45"/>
      <c r="J21" s="12">
        <v>5</v>
      </c>
      <c r="K21" s="12">
        <f>X6</f>
        <v>4190</v>
      </c>
      <c r="L21" s="18"/>
      <c r="M21" s="12"/>
      <c r="N21" s="114">
        <f>K21/$F$2</f>
        <v>9.33184855233853E-2</v>
      </c>
      <c r="W21" s="21">
        <v>125</v>
      </c>
      <c r="X21" s="21">
        <v>3991</v>
      </c>
      <c r="Y21" s="24">
        <v>45218</v>
      </c>
      <c r="Z21" s="21" t="s">
        <v>513</v>
      </c>
      <c r="AA21" s="21" t="s">
        <v>495</v>
      </c>
      <c r="AB21" s="21">
        <v>8.9</v>
      </c>
      <c r="AC21" s="21" t="s">
        <v>464</v>
      </c>
      <c r="AD21" s="21">
        <v>68</v>
      </c>
    </row>
    <row r="22" spans="1:30" ht="17.25" customHeight="1" thickBot="1" x14ac:dyDescent="0.25">
      <c r="A22" s="21">
        <v>17</v>
      </c>
      <c r="B22" s="102">
        <v>5.0659242761692647E-2</v>
      </c>
      <c r="C22" s="102">
        <v>2.4584855233853006E-2</v>
      </c>
      <c r="D22" s="102">
        <v>7.5200000000000003E-2</v>
      </c>
      <c r="E22" s="45"/>
      <c r="F22" s="21" t="s">
        <v>493</v>
      </c>
      <c r="G22" s="23">
        <v>48112</v>
      </c>
      <c r="H22" s="21">
        <v>1.07</v>
      </c>
      <c r="I22" s="45"/>
      <c r="J22" s="12">
        <v>10</v>
      </c>
      <c r="K22" s="12">
        <f>X11</f>
        <v>4174</v>
      </c>
      <c r="L22" s="18"/>
      <c r="M22" s="12"/>
      <c r="N22" s="114">
        <f t="shared" ref="N22:N28" si="0">K22/$F$2</f>
        <v>9.2962138084632523E-2</v>
      </c>
      <c r="W22" s="21">
        <v>150</v>
      </c>
      <c r="X22" s="21">
        <v>3972</v>
      </c>
      <c r="Y22" s="24">
        <v>45160</v>
      </c>
      <c r="Z22" s="21" t="s">
        <v>513</v>
      </c>
      <c r="AA22" s="21" t="s">
        <v>493</v>
      </c>
      <c r="AB22" s="21">
        <v>8.8000000000000007</v>
      </c>
      <c r="AC22" s="21" t="s">
        <v>464</v>
      </c>
      <c r="AD22" s="21">
        <v>71</v>
      </c>
    </row>
    <row r="23" spans="1:30" ht="17.25" customHeight="1" thickBot="1" x14ac:dyDescent="0.25">
      <c r="A23" s="21">
        <v>18</v>
      </c>
      <c r="B23" s="102">
        <v>3.7767260579064585E-2</v>
      </c>
      <c r="C23" s="102">
        <v>2.1301113585746101E-2</v>
      </c>
      <c r="D23" s="102">
        <v>5.8999999999999997E-2</v>
      </c>
      <c r="E23" s="45"/>
      <c r="F23" s="21" t="s">
        <v>494</v>
      </c>
      <c r="G23" s="23">
        <v>49219</v>
      </c>
      <c r="H23" s="21">
        <v>1.1000000000000001</v>
      </c>
      <c r="I23" s="45"/>
      <c r="J23" s="12">
        <v>20</v>
      </c>
      <c r="K23" s="12">
        <f>X12</f>
        <v>4147</v>
      </c>
      <c r="L23" s="18"/>
      <c r="M23" s="12"/>
      <c r="N23" s="114">
        <f t="shared" si="0"/>
        <v>9.2360801781737195E-2</v>
      </c>
      <c r="W23" s="21">
        <v>175</v>
      </c>
      <c r="X23" s="21">
        <v>3952</v>
      </c>
      <c r="Y23" s="24">
        <v>45210</v>
      </c>
      <c r="Z23" s="21" t="s">
        <v>513</v>
      </c>
      <c r="AA23" s="21" t="s">
        <v>494</v>
      </c>
      <c r="AB23" s="21">
        <v>8.8000000000000007</v>
      </c>
      <c r="AC23" s="21" t="s">
        <v>464</v>
      </c>
      <c r="AD23" s="21">
        <v>70</v>
      </c>
    </row>
    <row r="24" spans="1:30" ht="17.25" customHeight="1" thickBot="1" x14ac:dyDescent="0.25">
      <c r="A24" s="21">
        <v>19</v>
      </c>
      <c r="B24" s="102">
        <v>2.9986636971046771E-2</v>
      </c>
      <c r="C24" s="102">
        <v>1.4992873051224946E-2</v>
      </c>
      <c r="D24" s="102">
        <v>4.4999999999999998E-2</v>
      </c>
      <c r="E24" s="45"/>
      <c r="F24" s="21" t="s">
        <v>495</v>
      </c>
      <c r="G24" s="23">
        <v>49054</v>
      </c>
      <c r="H24" s="21">
        <v>1.0900000000000001</v>
      </c>
      <c r="I24" s="45"/>
      <c r="J24" s="12">
        <v>30</v>
      </c>
      <c r="K24" s="12">
        <f>X14</f>
        <v>4131</v>
      </c>
      <c r="L24" s="18"/>
      <c r="M24" s="12"/>
      <c r="N24" s="114">
        <f t="shared" si="0"/>
        <v>9.2004454342984404E-2</v>
      </c>
      <c r="W24" s="21">
        <v>200</v>
      </c>
      <c r="X24" s="21">
        <v>3929</v>
      </c>
      <c r="Y24" s="24">
        <v>45257</v>
      </c>
      <c r="Z24" s="21" t="s">
        <v>513</v>
      </c>
      <c r="AA24" s="21" t="s">
        <v>492</v>
      </c>
      <c r="AB24" s="21">
        <v>8.8000000000000007</v>
      </c>
      <c r="AC24" s="21" t="s">
        <v>464</v>
      </c>
      <c r="AD24" s="21">
        <v>71</v>
      </c>
    </row>
    <row r="25" spans="1:30" ht="17.25" customHeight="1" thickBot="1" x14ac:dyDescent="0.25">
      <c r="A25" s="21">
        <v>20</v>
      </c>
      <c r="B25" s="102">
        <v>2.3682628062360805E-2</v>
      </c>
      <c r="C25" s="102">
        <v>1.1233853006681513E-2</v>
      </c>
      <c r="D25" s="102">
        <v>3.49E-2</v>
      </c>
      <c r="E25" s="45"/>
      <c r="F25" s="21" t="s">
        <v>496</v>
      </c>
      <c r="G25" s="23">
        <v>50767</v>
      </c>
      <c r="H25" s="21">
        <v>1.1299999999999999</v>
      </c>
      <c r="I25" s="45"/>
      <c r="J25" s="12">
        <v>50</v>
      </c>
      <c r="K25" s="12">
        <f>X18</f>
        <v>4085</v>
      </c>
      <c r="L25" s="18"/>
      <c r="M25" s="12"/>
      <c r="N25" s="114">
        <f t="shared" si="0"/>
        <v>9.0979955456570158E-2</v>
      </c>
    </row>
    <row r="26" spans="1:30" ht="17.25" customHeight="1" thickBot="1" x14ac:dyDescent="0.25">
      <c r="A26" s="21">
        <v>21</v>
      </c>
      <c r="B26" s="102">
        <v>1.8628062360801785E-2</v>
      </c>
      <c r="C26" s="102">
        <v>8.6846325167037868E-3</v>
      </c>
      <c r="D26" s="102">
        <v>2.7300000000000001E-2</v>
      </c>
      <c r="E26" s="45"/>
      <c r="F26" s="21" t="s">
        <v>497</v>
      </c>
      <c r="G26" s="23">
        <v>39314</v>
      </c>
      <c r="H26" s="21">
        <v>0.88</v>
      </c>
      <c r="I26" s="45"/>
      <c r="J26" s="12">
        <v>100</v>
      </c>
      <c r="K26" s="12">
        <f>X20</f>
        <v>4023</v>
      </c>
      <c r="L26" s="18"/>
      <c r="M26" s="12"/>
      <c r="N26" s="114">
        <f t="shared" si="0"/>
        <v>8.9599109131403121E-2</v>
      </c>
    </row>
    <row r="27" spans="1:30" ht="17.25" customHeight="1" thickBot="1" x14ac:dyDescent="0.25">
      <c r="A27" s="21">
        <v>22</v>
      </c>
      <c r="B27" s="102">
        <v>1.3459910913140312E-2</v>
      </c>
      <c r="C27" s="102">
        <v>6.0057906458797321E-3</v>
      </c>
      <c r="D27" s="102">
        <v>1.95E-2</v>
      </c>
      <c r="E27" s="45"/>
      <c r="F27" s="45"/>
      <c r="G27" s="45"/>
      <c r="H27" s="45"/>
      <c r="I27" s="45"/>
      <c r="J27" s="12">
        <v>150</v>
      </c>
      <c r="K27" s="12">
        <f>X22</f>
        <v>3972</v>
      </c>
      <c r="L27" s="18"/>
      <c r="M27" s="12"/>
      <c r="N27" s="114">
        <f t="shared" si="0"/>
        <v>8.846325167037862E-2</v>
      </c>
    </row>
    <row r="28" spans="1:30" ht="17.25" customHeight="1" thickBot="1" x14ac:dyDescent="0.25">
      <c r="A28" s="21">
        <v>23</v>
      </c>
      <c r="B28" s="102">
        <v>8.5189309576837423E-3</v>
      </c>
      <c r="C28" s="102">
        <v>4.0614699331848556E-3</v>
      </c>
      <c r="D28" s="102">
        <v>1.26E-2</v>
      </c>
      <c r="E28" s="45"/>
      <c r="F28" s="45"/>
      <c r="G28" s="45"/>
      <c r="H28" s="45"/>
      <c r="I28" s="45"/>
      <c r="J28" s="12">
        <v>200</v>
      </c>
      <c r="K28" s="12">
        <f>X24</f>
        <v>3929</v>
      </c>
      <c r="L28" s="18"/>
      <c r="M28" s="12"/>
      <c r="N28" s="114">
        <f t="shared" si="0"/>
        <v>8.7505567928730515E-2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honeticPr fontId="0" type="noConversion"/>
  <pageMargins left="0.75" right="0.75" top="1" bottom="1" header="0.5" footer="0.5"/>
  <pageSetup scale="93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530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53300</v>
      </c>
      <c r="H2" s="7" t="s">
        <v>462</v>
      </c>
      <c r="W2" s="21">
        <v>1</v>
      </c>
      <c r="X2" s="21">
        <v>5766</v>
      </c>
      <c r="Y2" s="24">
        <v>45063</v>
      </c>
      <c r="Z2" s="21" t="s">
        <v>522</v>
      </c>
      <c r="AA2" s="21" t="s">
        <v>494</v>
      </c>
      <c r="AB2" s="21">
        <v>10.8</v>
      </c>
      <c r="AC2" s="21" t="s">
        <v>499</v>
      </c>
      <c r="AD2" s="21">
        <v>66</v>
      </c>
    </row>
    <row r="3" spans="1:30" ht="17.25" customHeight="1" thickBot="1" x14ac:dyDescent="0.25">
      <c r="W3" s="21">
        <v>2</v>
      </c>
      <c r="X3" s="21">
        <v>5260</v>
      </c>
      <c r="Y3" s="24">
        <v>45063</v>
      </c>
      <c r="Z3" s="21" t="s">
        <v>533</v>
      </c>
      <c r="AA3" s="21" t="s">
        <v>494</v>
      </c>
      <c r="AB3" s="21">
        <v>9.9</v>
      </c>
      <c r="AC3" s="21" t="s">
        <v>499</v>
      </c>
      <c r="AD3" s="21">
        <v>62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5123</v>
      </c>
      <c r="Y4" s="24">
        <v>45014</v>
      </c>
      <c r="Z4" s="21" t="s">
        <v>524</v>
      </c>
      <c r="AA4" s="21" t="s">
        <v>494</v>
      </c>
      <c r="AB4" s="21">
        <v>9.6</v>
      </c>
      <c r="AC4" s="21" t="s">
        <v>499</v>
      </c>
      <c r="AD4" s="21">
        <v>66</v>
      </c>
    </row>
    <row r="5" spans="1:30" ht="17.25" customHeight="1" thickBot="1" x14ac:dyDescent="0.25">
      <c r="A5" s="21">
        <v>0</v>
      </c>
      <c r="B5" s="22">
        <v>4.4202626641651034E-3</v>
      </c>
      <c r="C5" s="22">
        <v>4.2776735459662289E-3</v>
      </c>
      <c r="D5" s="22">
        <v>8.6999999999999994E-3</v>
      </c>
      <c r="E5" s="45"/>
      <c r="F5" s="21" t="s">
        <v>471</v>
      </c>
      <c r="G5" s="23">
        <v>54405</v>
      </c>
      <c r="H5" s="21">
        <v>1.02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5100</v>
      </c>
      <c r="Y5" s="24">
        <v>45070</v>
      </c>
      <c r="Z5" s="21" t="s">
        <v>524</v>
      </c>
      <c r="AA5" s="21" t="s">
        <v>494</v>
      </c>
      <c r="AB5" s="21">
        <v>9.6</v>
      </c>
      <c r="AC5" s="21" t="s">
        <v>499</v>
      </c>
      <c r="AD5" s="21">
        <v>64</v>
      </c>
    </row>
    <row r="6" spans="1:30" ht="17.25" customHeight="1" thickBot="1" x14ac:dyDescent="0.25">
      <c r="A6" s="21">
        <v>1</v>
      </c>
      <c r="B6" s="22">
        <v>3.2570356472795495E-3</v>
      </c>
      <c r="C6" s="22">
        <v>3.1547842401500937E-3</v>
      </c>
      <c r="D6" s="22">
        <v>6.4000000000000003E-3</v>
      </c>
      <c r="E6" s="45"/>
      <c r="F6" s="21" t="s">
        <v>473</v>
      </c>
      <c r="G6" s="23">
        <v>57367</v>
      </c>
      <c r="H6" s="21">
        <v>1.08</v>
      </c>
      <c r="I6" s="45"/>
      <c r="J6" s="107" t="s">
        <v>474</v>
      </c>
      <c r="K6" s="108">
        <f>LARGE((K8,K9),1)</f>
        <v>0.62977952130300929</v>
      </c>
      <c r="L6" s="45"/>
      <c r="M6" s="45"/>
      <c r="N6" s="108" t="s">
        <v>499</v>
      </c>
      <c r="W6" s="21">
        <v>5</v>
      </c>
      <c r="X6" s="21">
        <v>5093</v>
      </c>
      <c r="Y6" s="24">
        <v>44971</v>
      </c>
      <c r="Z6" s="21" t="s">
        <v>524</v>
      </c>
      <c r="AA6" s="21" t="s">
        <v>493</v>
      </c>
      <c r="AB6" s="21">
        <v>9.6</v>
      </c>
      <c r="AC6" s="21" t="s">
        <v>499</v>
      </c>
      <c r="AD6" s="21">
        <v>63</v>
      </c>
    </row>
    <row r="7" spans="1:30" ht="17.25" customHeight="1" thickBot="1" x14ac:dyDescent="0.25">
      <c r="A7" s="21">
        <v>2</v>
      </c>
      <c r="B7" s="22">
        <v>3.3035647279549721E-3</v>
      </c>
      <c r="C7" s="22">
        <v>2.6735459662288932E-3</v>
      </c>
      <c r="D7" s="22">
        <v>6.0000000000000001E-3</v>
      </c>
      <c r="E7" s="45"/>
      <c r="F7" s="21" t="s">
        <v>475</v>
      </c>
      <c r="G7" s="23">
        <v>57819</v>
      </c>
      <c r="H7" s="21">
        <v>1.0900000000000001</v>
      </c>
      <c r="I7" s="45"/>
      <c r="J7" s="12" t="s">
        <v>476</v>
      </c>
      <c r="K7" s="108">
        <f>LARGE((K10,K11),1)</f>
        <v>0.5318664767611283</v>
      </c>
      <c r="L7" s="45"/>
      <c r="M7" s="45"/>
      <c r="N7" s="108" t="s">
        <v>498</v>
      </c>
      <c r="W7" s="21">
        <v>6</v>
      </c>
      <c r="X7" s="21">
        <v>5090</v>
      </c>
      <c r="Y7" s="24">
        <v>44945</v>
      </c>
      <c r="Z7" s="21" t="s">
        <v>524</v>
      </c>
      <c r="AA7" s="21" t="s">
        <v>495</v>
      </c>
      <c r="AB7" s="21">
        <v>9.5</v>
      </c>
      <c r="AC7" s="21" t="s">
        <v>499</v>
      </c>
      <c r="AD7" s="21">
        <v>62</v>
      </c>
    </row>
    <row r="8" spans="1:30" ht="17.25" customHeight="1" thickBot="1" x14ac:dyDescent="0.25">
      <c r="A8" s="21">
        <v>3</v>
      </c>
      <c r="B8" s="22">
        <v>3.2570356472795495E-3</v>
      </c>
      <c r="C8" s="22">
        <v>3.475609756097561E-3</v>
      </c>
      <c r="D8" s="22">
        <v>6.7000000000000002E-3</v>
      </c>
      <c r="E8" s="45"/>
      <c r="F8" s="21" t="s">
        <v>477</v>
      </c>
      <c r="G8" s="23">
        <v>55085</v>
      </c>
      <c r="H8" s="21">
        <v>1.04</v>
      </c>
      <c r="I8" s="45"/>
      <c r="J8" s="45"/>
      <c r="K8" s="340">
        <f>LARGE(B11:C11,1)/(B11+C11)</f>
        <v>0.62977952130300929</v>
      </c>
      <c r="L8" s="45"/>
      <c r="M8" s="45"/>
      <c r="N8" s="45"/>
      <c r="W8" s="21">
        <v>7</v>
      </c>
      <c r="X8" s="21">
        <v>5037</v>
      </c>
      <c r="Y8" s="24">
        <v>44993</v>
      </c>
      <c r="Z8" s="21" t="s">
        <v>524</v>
      </c>
      <c r="AA8" s="21" t="s">
        <v>494</v>
      </c>
      <c r="AB8" s="21">
        <v>9.5</v>
      </c>
      <c r="AC8" s="21" t="s">
        <v>499</v>
      </c>
      <c r="AD8" s="21">
        <v>64</v>
      </c>
    </row>
    <row r="9" spans="1:30" ht="17.25" customHeight="1" thickBot="1" x14ac:dyDescent="0.25">
      <c r="A9" s="21">
        <v>4</v>
      </c>
      <c r="B9" s="22">
        <v>5.5369606003752344E-3</v>
      </c>
      <c r="C9" s="22">
        <v>6.9512195121951221E-3</v>
      </c>
      <c r="D9" s="22">
        <v>1.2500000000000001E-2</v>
      </c>
      <c r="E9" s="45"/>
      <c r="F9" s="21" t="s">
        <v>478</v>
      </c>
      <c r="G9" s="23">
        <v>54221</v>
      </c>
      <c r="H9" s="21">
        <v>1.02</v>
      </c>
      <c r="I9" s="45"/>
      <c r="J9" s="45"/>
      <c r="K9" s="340">
        <f>LARGE(B12:C12,1)/(B12+C12)</f>
        <v>0.62259149259959257</v>
      </c>
      <c r="L9" s="45"/>
      <c r="M9" s="45"/>
      <c r="N9" s="45"/>
      <c r="W9" s="21">
        <v>8</v>
      </c>
      <c r="X9" s="21">
        <v>5032</v>
      </c>
      <c r="Y9" s="24">
        <v>44987</v>
      </c>
      <c r="Z9" s="21" t="s">
        <v>524</v>
      </c>
      <c r="AA9" s="21" t="s">
        <v>495</v>
      </c>
      <c r="AB9" s="21">
        <v>9.4</v>
      </c>
      <c r="AC9" s="21" t="s">
        <v>499</v>
      </c>
      <c r="AD9" s="21">
        <v>64</v>
      </c>
    </row>
    <row r="10" spans="1:30" ht="17.25" customHeight="1" thickBot="1" x14ac:dyDescent="0.25">
      <c r="A10" s="21">
        <v>5</v>
      </c>
      <c r="B10" s="22">
        <v>1.1213508442776734E-2</v>
      </c>
      <c r="C10" s="22">
        <v>1.8500938086303941E-2</v>
      </c>
      <c r="D10" s="22">
        <v>2.98E-2</v>
      </c>
      <c r="E10" s="45"/>
      <c r="F10" s="21" t="s">
        <v>479</v>
      </c>
      <c r="G10" s="23">
        <v>51536</v>
      </c>
      <c r="H10" s="21">
        <v>0.97</v>
      </c>
      <c r="I10" s="45"/>
      <c r="J10" s="45"/>
      <c r="K10" s="340">
        <f>LARGE(B20:C20,1)/(B20+C20)</f>
        <v>0.52718775833853526</v>
      </c>
      <c r="L10" s="45"/>
      <c r="M10" s="45"/>
      <c r="N10" s="45"/>
      <c r="W10" s="21">
        <v>9</v>
      </c>
      <c r="X10" s="21">
        <v>5014</v>
      </c>
      <c r="Y10" s="24">
        <v>44943</v>
      </c>
      <c r="Z10" s="21" t="s">
        <v>524</v>
      </c>
      <c r="AA10" s="21" t="s">
        <v>493</v>
      </c>
      <c r="AB10" s="21">
        <v>9.4</v>
      </c>
      <c r="AC10" s="21" t="s">
        <v>499</v>
      </c>
      <c r="AD10" s="21">
        <v>64</v>
      </c>
    </row>
    <row r="11" spans="1:30" ht="17.25" customHeight="1" thickBot="1" x14ac:dyDescent="0.25">
      <c r="A11" s="21">
        <v>6</v>
      </c>
      <c r="B11" s="22">
        <v>2.2380487804878047E-2</v>
      </c>
      <c r="C11" s="22">
        <v>3.8071294559099439E-2</v>
      </c>
      <c r="D11" s="22">
        <v>6.0400000000000002E-2</v>
      </c>
      <c r="E11" s="45"/>
      <c r="F11" s="21" t="s">
        <v>480</v>
      </c>
      <c r="G11" s="23">
        <v>48164</v>
      </c>
      <c r="H11" s="21">
        <v>0.91</v>
      </c>
      <c r="I11" s="45"/>
      <c r="J11" s="45"/>
      <c r="K11" s="340">
        <f>LARGE(B21:C21,1)/(B21+C21)</f>
        <v>0.5318664767611283</v>
      </c>
      <c r="L11" s="45"/>
      <c r="M11" s="45"/>
      <c r="N11" s="45"/>
      <c r="W11" s="21">
        <v>10</v>
      </c>
      <c r="X11" s="21">
        <v>5013</v>
      </c>
      <c r="Y11" s="24">
        <v>45019</v>
      </c>
      <c r="Z11" s="21" t="s">
        <v>524</v>
      </c>
      <c r="AA11" s="21" t="s">
        <v>492</v>
      </c>
      <c r="AB11" s="21">
        <v>9.4</v>
      </c>
      <c r="AC11" s="21" t="s">
        <v>499</v>
      </c>
      <c r="AD11" s="21">
        <v>65</v>
      </c>
    </row>
    <row r="12" spans="1:30" ht="17.25" customHeight="1" thickBot="1" x14ac:dyDescent="0.25">
      <c r="A12" s="21">
        <v>7</v>
      </c>
      <c r="B12" s="22">
        <v>2.5963227016885557E-2</v>
      </c>
      <c r="C12" s="22">
        <v>4.2830206378986865E-2</v>
      </c>
      <c r="D12" s="22">
        <v>6.88E-2</v>
      </c>
      <c r="E12" s="45"/>
      <c r="F12" s="21" t="s">
        <v>481</v>
      </c>
      <c r="G12" s="23">
        <v>50751</v>
      </c>
      <c r="H12" s="21">
        <v>0.95</v>
      </c>
      <c r="I12" s="45"/>
      <c r="J12" s="45"/>
      <c r="K12" s="45"/>
      <c r="L12" s="45"/>
      <c r="M12" s="45"/>
      <c r="N12" s="45"/>
      <c r="W12" s="21">
        <v>20</v>
      </c>
      <c r="X12" s="21">
        <v>4978</v>
      </c>
      <c r="Y12" s="24">
        <v>45152</v>
      </c>
      <c r="Z12" s="21" t="s">
        <v>524</v>
      </c>
      <c r="AA12" s="21" t="s">
        <v>492</v>
      </c>
      <c r="AB12" s="21">
        <v>9.3000000000000007</v>
      </c>
      <c r="AC12" s="21" t="s">
        <v>499</v>
      </c>
      <c r="AD12" s="21">
        <v>62</v>
      </c>
    </row>
    <row r="13" spans="1:30" ht="17.25" customHeight="1" thickBot="1" x14ac:dyDescent="0.25">
      <c r="A13" s="21">
        <v>8</v>
      </c>
      <c r="B13" s="22">
        <v>2.4660412757973732E-2</v>
      </c>
      <c r="C13" s="22">
        <v>3.9354596622889301E-2</v>
      </c>
      <c r="D13" s="22">
        <v>6.4100000000000004E-2</v>
      </c>
      <c r="E13" s="45"/>
      <c r="F13" s="21" t="s">
        <v>482</v>
      </c>
      <c r="G13" s="23">
        <v>50809</v>
      </c>
      <c r="H13" s="21">
        <v>0.95</v>
      </c>
      <c r="I13" s="45"/>
      <c r="J13" s="45"/>
      <c r="K13" s="45"/>
      <c r="L13" s="45"/>
      <c r="M13" s="45"/>
      <c r="N13" s="45"/>
      <c r="W13" s="21">
        <v>25</v>
      </c>
      <c r="X13" s="21">
        <v>4958</v>
      </c>
      <c r="Y13" s="24">
        <v>44966</v>
      </c>
      <c r="Z13" s="21" t="s">
        <v>524</v>
      </c>
      <c r="AA13" s="21" t="s">
        <v>495</v>
      </c>
      <c r="AB13" s="21">
        <v>9.3000000000000007</v>
      </c>
      <c r="AC13" s="21" t="s">
        <v>499</v>
      </c>
      <c r="AD13" s="21">
        <v>64</v>
      </c>
    </row>
    <row r="14" spans="1:30" ht="17.25" customHeight="1" thickBot="1" x14ac:dyDescent="0.25">
      <c r="A14" s="21">
        <v>9</v>
      </c>
      <c r="B14" s="22">
        <v>2.4102063789868667E-2</v>
      </c>
      <c r="C14" s="22">
        <v>3.2831144465290805E-2</v>
      </c>
      <c r="D14" s="22">
        <v>5.7000000000000002E-2</v>
      </c>
      <c r="E14" s="45"/>
      <c r="F14" s="21" t="s">
        <v>483</v>
      </c>
      <c r="G14" s="23">
        <v>51597</v>
      </c>
      <c r="H14" s="21">
        <v>0.97</v>
      </c>
      <c r="I14" s="45"/>
      <c r="J14" s="45"/>
      <c r="K14" s="45"/>
      <c r="L14" s="45"/>
      <c r="M14" s="45"/>
      <c r="N14" s="45"/>
      <c r="W14" s="21">
        <v>30</v>
      </c>
      <c r="X14" s="21">
        <v>4937</v>
      </c>
      <c r="Y14" s="24">
        <v>45022</v>
      </c>
      <c r="Z14" s="21" t="s">
        <v>524</v>
      </c>
      <c r="AA14" s="21" t="s">
        <v>495</v>
      </c>
      <c r="AB14" s="21">
        <v>9.3000000000000007</v>
      </c>
      <c r="AC14" s="21" t="s">
        <v>499</v>
      </c>
      <c r="AD14" s="21">
        <v>62</v>
      </c>
    </row>
    <row r="15" spans="1:30" ht="17.25" customHeight="1" thickBot="1" x14ac:dyDescent="0.25">
      <c r="A15" s="21">
        <v>10</v>
      </c>
      <c r="B15" s="22">
        <v>2.4148592870544092E-2</v>
      </c>
      <c r="C15" s="22">
        <v>3.1280487804878049E-2</v>
      </c>
      <c r="D15" s="22">
        <v>5.5500000000000001E-2</v>
      </c>
      <c r="E15" s="45"/>
      <c r="F15" s="21" t="s">
        <v>484</v>
      </c>
      <c r="G15" s="23">
        <v>53029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4927</v>
      </c>
      <c r="Y15" s="24">
        <v>45139</v>
      </c>
      <c r="Z15" s="21" t="s">
        <v>524</v>
      </c>
      <c r="AA15" s="21" t="s">
        <v>493</v>
      </c>
      <c r="AB15" s="21">
        <v>9.1999999999999993</v>
      </c>
      <c r="AC15" s="21" t="s">
        <v>499</v>
      </c>
      <c r="AD15" s="21">
        <v>57</v>
      </c>
    </row>
    <row r="16" spans="1:30" ht="17.25" customHeight="1" thickBot="1" x14ac:dyDescent="0.25">
      <c r="A16" s="21">
        <v>11</v>
      </c>
      <c r="B16" s="22">
        <v>2.568405253283302E-2</v>
      </c>
      <c r="C16" s="22">
        <v>3.037148217636023E-2</v>
      </c>
      <c r="D16" s="22">
        <v>5.6099999999999997E-2</v>
      </c>
      <c r="E16" s="45"/>
      <c r="F16" s="21" t="s">
        <v>485</v>
      </c>
      <c r="G16" s="23">
        <v>53794</v>
      </c>
      <c r="H16" s="21">
        <v>1.01</v>
      </c>
      <c r="I16" s="45"/>
      <c r="J16" s="45"/>
      <c r="K16" s="45"/>
      <c r="L16" s="45"/>
      <c r="M16" s="45"/>
      <c r="N16" s="45"/>
      <c r="W16" s="21">
        <v>40</v>
      </c>
      <c r="X16" s="21">
        <v>4916</v>
      </c>
      <c r="Y16" s="24">
        <v>45267</v>
      </c>
      <c r="Z16" s="21" t="s">
        <v>524</v>
      </c>
      <c r="AA16" s="21" t="s">
        <v>495</v>
      </c>
      <c r="AB16" s="21">
        <v>9.1999999999999993</v>
      </c>
      <c r="AC16" s="21" t="s">
        <v>499</v>
      </c>
      <c r="AD16" s="21">
        <v>63</v>
      </c>
    </row>
    <row r="17" spans="1:30" ht="17.25" customHeight="1" thickBot="1" x14ac:dyDescent="0.25">
      <c r="A17" s="21">
        <v>12</v>
      </c>
      <c r="B17" s="22">
        <v>2.7452157598499057E-2</v>
      </c>
      <c r="C17" s="22">
        <v>3.0852720450281427E-2</v>
      </c>
      <c r="D17" s="22">
        <v>5.8299999999999998E-2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4901</v>
      </c>
      <c r="Y17" s="24">
        <v>45041</v>
      </c>
      <c r="Z17" s="21" t="s">
        <v>524</v>
      </c>
      <c r="AA17" s="21" t="s">
        <v>493</v>
      </c>
      <c r="AB17" s="21">
        <v>9.1999999999999993</v>
      </c>
      <c r="AC17" s="21" t="s">
        <v>499</v>
      </c>
      <c r="AD17" s="21">
        <v>63</v>
      </c>
    </row>
    <row r="18" spans="1:30" ht="17.25" customHeight="1" thickBot="1" x14ac:dyDescent="0.25">
      <c r="A18" s="21">
        <v>13</v>
      </c>
      <c r="B18" s="22">
        <v>2.8336210131332085E-2</v>
      </c>
      <c r="C18" s="22">
        <v>3.0692307692307692E-2</v>
      </c>
      <c r="D18" s="22">
        <v>5.8999999999999997E-2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4890</v>
      </c>
      <c r="Y18" s="24">
        <v>44978</v>
      </c>
      <c r="Z18" s="21" t="s">
        <v>524</v>
      </c>
      <c r="AA18" s="21" t="s">
        <v>493</v>
      </c>
      <c r="AB18" s="21">
        <v>9.1999999999999993</v>
      </c>
      <c r="AC18" s="21" t="s">
        <v>499</v>
      </c>
      <c r="AD18" s="21">
        <v>64</v>
      </c>
    </row>
    <row r="19" spans="1:30" ht="17.25" customHeight="1" thickBot="1" x14ac:dyDescent="0.25">
      <c r="A19" s="21">
        <v>14</v>
      </c>
      <c r="B19" s="22">
        <v>3.08953095684803E-2</v>
      </c>
      <c r="C19" s="22">
        <v>3.1333958724202624E-2</v>
      </c>
      <c r="D19" s="22">
        <v>6.2199999999999998E-2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4833</v>
      </c>
      <c r="Y19" s="24">
        <v>44963</v>
      </c>
      <c r="Z19" s="21" t="s">
        <v>524</v>
      </c>
      <c r="AA19" s="21" t="s">
        <v>492</v>
      </c>
      <c r="AB19" s="21">
        <v>9.1</v>
      </c>
      <c r="AC19" s="21" t="s">
        <v>499</v>
      </c>
      <c r="AD19" s="21">
        <v>64</v>
      </c>
    </row>
    <row r="20" spans="1:30" ht="17.25" customHeight="1" thickBot="1" x14ac:dyDescent="0.25">
      <c r="A20" s="21">
        <v>15</v>
      </c>
      <c r="B20" s="22">
        <v>3.5175984990619136E-2</v>
      </c>
      <c r="C20" s="22">
        <v>3.1547842401500936E-2</v>
      </c>
      <c r="D20" s="22">
        <v>6.6699999999999995E-2</v>
      </c>
      <c r="E20" s="45"/>
      <c r="F20" s="21" t="s">
        <v>488</v>
      </c>
      <c r="G20" s="23">
        <v>37107</v>
      </c>
      <c r="H20" s="21">
        <v>0.7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4775</v>
      </c>
      <c r="Y20" s="24">
        <v>45030</v>
      </c>
      <c r="Z20" s="21" t="s">
        <v>524</v>
      </c>
      <c r="AA20" s="21" t="s">
        <v>496</v>
      </c>
      <c r="AB20" s="21">
        <v>9</v>
      </c>
      <c r="AC20" s="21" t="s">
        <v>499</v>
      </c>
      <c r="AD20" s="21">
        <v>64</v>
      </c>
    </row>
    <row r="21" spans="1:30" ht="17.25" customHeight="1" thickBot="1" x14ac:dyDescent="0.25">
      <c r="A21" s="21">
        <v>16</v>
      </c>
      <c r="B21" s="22">
        <v>3.65718574108818E-2</v>
      </c>
      <c r="C21" s="22">
        <v>3.2189493433395867E-2</v>
      </c>
      <c r="D21" s="22">
        <v>6.8699999999999997E-2</v>
      </c>
      <c r="E21" s="45"/>
      <c r="F21" s="21" t="s">
        <v>492</v>
      </c>
      <c r="G21" s="23">
        <v>55221</v>
      </c>
      <c r="H21" s="21">
        <v>1.04</v>
      </c>
      <c r="I21" s="45"/>
      <c r="J21" s="12">
        <v>5</v>
      </c>
      <c r="K21" s="12">
        <f>X6</f>
        <v>5093</v>
      </c>
      <c r="L21" s="18"/>
      <c r="M21" s="12"/>
      <c r="N21" s="114">
        <f>K21/$F$2</f>
        <v>9.5553470919324576E-2</v>
      </c>
      <c r="W21" s="21">
        <v>125</v>
      </c>
      <c r="X21" s="21">
        <v>4715</v>
      </c>
      <c r="Y21" s="24">
        <v>45195</v>
      </c>
      <c r="Z21" s="21" t="s">
        <v>522</v>
      </c>
      <c r="AA21" s="21" t="s">
        <v>493</v>
      </c>
      <c r="AB21" s="21">
        <v>8.8000000000000007</v>
      </c>
      <c r="AC21" s="21" t="s">
        <v>499</v>
      </c>
      <c r="AD21" s="21">
        <v>66</v>
      </c>
    </row>
    <row r="22" spans="1:30" ht="17.25" customHeight="1" thickBot="1" x14ac:dyDescent="0.25">
      <c r="A22" s="21">
        <v>17</v>
      </c>
      <c r="B22" s="22">
        <v>3.1034896810506564E-2</v>
      </c>
      <c r="C22" s="22">
        <v>3.1120075046904318E-2</v>
      </c>
      <c r="D22" s="22">
        <v>6.2199999999999998E-2</v>
      </c>
      <c r="E22" s="45"/>
      <c r="F22" s="21" t="s">
        <v>493</v>
      </c>
      <c r="G22" s="23">
        <v>57517</v>
      </c>
      <c r="H22" s="21">
        <v>1.08</v>
      </c>
      <c r="I22" s="45"/>
      <c r="J22" s="12">
        <v>10</v>
      </c>
      <c r="K22" s="12">
        <f>X11</f>
        <v>5013</v>
      </c>
      <c r="L22" s="18"/>
      <c r="M22" s="12"/>
      <c r="N22" s="114">
        <f t="shared" ref="N22:N28" si="0">K22/$F$2</f>
        <v>9.4052532833020633E-2</v>
      </c>
      <c r="W22" s="21">
        <v>150</v>
      </c>
      <c r="X22" s="21">
        <v>4685</v>
      </c>
      <c r="Y22" s="24">
        <v>45268</v>
      </c>
      <c r="Z22" s="21" t="s">
        <v>524</v>
      </c>
      <c r="AA22" s="21" t="s">
        <v>496</v>
      </c>
      <c r="AB22" s="21">
        <v>8.8000000000000007</v>
      </c>
      <c r="AC22" s="21" t="s">
        <v>499</v>
      </c>
      <c r="AD22" s="21">
        <v>63</v>
      </c>
    </row>
    <row r="23" spans="1:30" ht="17.25" customHeight="1" thickBot="1" x14ac:dyDescent="0.25">
      <c r="A23" s="21">
        <v>18</v>
      </c>
      <c r="B23" s="22">
        <v>2.7033395872420259E-2</v>
      </c>
      <c r="C23" s="22">
        <v>2.8018761726078801E-2</v>
      </c>
      <c r="D23" s="22">
        <v>5.5100000000000003E-2</v>
      </c>
      <c r="E23" s="45"/>
      <c r="F23" s="21" t="s">
        <v>494</v>
      </c>
      <c r="G23" s="23">
        <v>57812</v>
      </c>
      <c r="H23" s="21">
        <v>1.0900000000000001</v>
      </c>
      <c r="I23" s="45"/>
      <c r="J23" s="12">
        <v>20</v>
      </c>
      <c r="K23" s="12">
        <f>X12</f>
        <v>4978</v>
      </c>
      <c r="L23" s="18"/>
      <c r="M23" s="12"/>
      <c r="N23" s="114">
        <f t="shared" si="0"/>
        <v>9.3395872420262663E-2</v>
      </c>
      <c r="W23" s="21">
        <v>175</v>
      </c>
      <c r="X23" s="21">
        <v>4640</v>
      </c>
      <c r="Y23" s="24">
        <v>45139</v>
      </c>
      <c r="Z23" s="21" t="s">
        <v>533</v>
      </c>
      <c r="AA23" s="21" t="s">
        <v>493</v>
      </c>
      <c r="AB23" s="21">
        <v>8.6999999999999993</v>
      </c>
      <c r="AC23" s="21" t="s">
        <v>499</v>
      </c>
      <c r="AD23" s="21">
        <v>57</v>
      </c>
    </row>
    <row r="24" spans="1:30" ht="17.25" customHeight="1" thickBot="1" x14ac:dyDescent="0.25">
      <c r="A24" s="21">
        <v>19</v>
      </c>
      <c r="B24" s="22">
        <v>2.2054784240150095E-2</v>
      </c>
      <c r="C24" s="22">
        <v>2.0586303939962476E-2</v>
      </c>
      <c r="D24" s="22">
        <v>4.2599999999999999E-2</v>
      </c>
      <c r="E24" s="45"/>
      <c r="F24" s="21" t="s">
        <v>495</v>
      </c>
      <c r="G24" s="23">
        <v>58084</v>
      </c>
      <c r="H24" s="21">
        <v>1.0900000000000001</v>
      </c>
      <c r="I24" s="45"/>
      <c r="J24" s="12">
        <v>30</v>
      </c>
      <c r="K24" s="12">
        <f>X14</f>
        <v>4937</v>
      </c>
      <c r="L24" s="18"/>
      <c r="M24" s="12"/>
      <c r="N24" s="114">
        <f t="shared" si="0"/>
        <v>9.2626641651031891E-2</v>
      </c>
      <c r="W24" s="21">
        <v>200</v>
      </c>
      <c r="X24" s="21">
        <v>4594</v>
      </c>
      <c r="Y24" s="24">
        <v>45198</v>
      </c>
      <c r="Z24" s="21" t="s">
        <v>524</v>
      </c>
      <c r="AA24" s="21" t="s">
        <v>496</v>
      </c>
      <c r="AB24" s="21">
        <v>8.6</v>
      </c>
      <c r="AC24" s="21" t="s">
        <v>499</v>
      </c>
      <c r="AD24" s="21">
        <v>64</v>
      </c>
    </row>
    <row r="25" spans="1:30" ht="17.25" customHeight="1" thickBot="1" x14ac:dyDescent="0.25">
      <c r="A25" s="21">
        <v>20</v>
      </c>
      <c r="B25" s="22">
        <v>1.7587992495309568E-2</v>
      </c>
      <c r="C25" s="22">
        <v>1.5560037523452159E-2</v>
      </c>
      <c r="D25" s="22">
        <v>3.3099999999999997E-2</v>
      </c>
      <c r="E25" s="45"/>
      <c r="F25" s="21" t="s">
        <v>496</v>
      </c>
      <c r="G25" s="23">
        <v>61204</v>
      </c>
      <c r="H25" s="21">
        <v>1.1499999999999999</v>
      </c>
      <c r="I25" s="45"/>
      <c r="J25" s="12">
        <v>50</v>
      </c>
      <c r="K25" s="12">
        <f>X18</f>
        <v>4890</v>
      </c>
      <c r="L25" s="18"/>
      <c r="M25" s="12"/>
      <c r="N25" s="114">
        <f t="shared" si="0"/>
        <v>9.1744840525328331E-2</v>
      </c>
      <c r="W25" s="21"/>
      <c r="X25" s="21"/>
      <c r="Y25" s="24"/>
      <c r="Z25" s="21"/>
      <c r="AA25" s="21"/>
      <c r="AB25" s="21"/>
      <c r="AC25" s="21"/>
      <c r="AD25" s="21"/>
    </row>
    <row r="26" spans="1:30" ht="17.25" customHeight="1" thickBot="1" x14ac:dyDescent="0.25">
      <c r="A26" s="21">
        <v>21</v>
      </c>
      <c r="B26" s="22">
        <v>1.414484052532833E-2</v>
      </c>
      <c r="C26" s="22">
        <v>1.2405253283302062E-2</v>
      </c>
      <c r="D26" s="22">
        <v>2.6599999999999999E-2</v>
      </c>
      <c r="E26" s="45"/>
      <c r="F26" s="21" t="s">
        <v>497</v>
      </c>
      <c r="G26" s="23">
        <v>46027</v>
      </c>
      <c r="H26" s="21">
        <v>0.86</v>
      </c>
      <c r="I26" s="45"/>
      <c r="J26" s="12">
        <v>100</v>
      </c>
      <c r="K26" s="12">
        <f>X20</f>
        <v>4775</v>
      </c>
      <c r="L26" s="18"/>
      <c r="M26" s="12"/>
      <c r="N26" s="114">
        <f t="shared" si="0"/>
        <v>8.9587242026266417E-2</v>
      </c>
    </row>
    <row r="27" spans="1:30" ht="17.25" customHeight="1" thickBot="1" x14ac:dyDescent="0.25">
      <c r="A27" s="21">
        <v>22</v>
      </c>
      <c r="B27" s="22">
        <v>1.0143339587242025E-2</v>
      </c>
      <c r="C27" s="22">
        <v>9.7317073170731724E-3</v>
      </c>
      <c r="D27" s="22">
        <v>1.9900000000000001E-2</v>
      </c>
      <c r="E27" s="45"/>
      <c r="F27" s="45"/>
      <c r="G27" s="45"/>
      <c r="H27" s="45"/>
      <c r="I27" s="45"/>
      <c r="J27" s="12">
        <v>150</v>
      </c>
      <c r="K27" s="12">
        <f>X22</f>
        <v>4685</v>
      </c>
      <c r="L27" s="18"/>
      <c r="M27" s="12"/>
      <c r="N27" s="114">
        <f t="shared" si="0"/>
        <v>8.7898686679174484E-2</v>
      </c>
    </row>
    <row r="28" spans="1:30" ht="17.25" customHeight="1" thickBot="1" x14ac:dyDescent="0.25">
      <c r="A28" s="21">
        <v>23</v>
      </c>
      <c r="B28" s="22">
        <v>6.8863039399624766E-3</v>
      </c>
      <c r="C28" s="22">
        <v>6.7908067542213884E-3</v>
      </c>
      <c r="D28" s="22">
        <v>1.37E-2</v>
      </c>
      <c r="E28" s="45"/>
      <c r="F28" s="45"/>
      <c r="G28" s="45"/>
      <c r="H28" s="45"/>
      <c r="I28" s="45"/>
      <c r="J28" s="12">
        <v>200</v>
      </c>
      <c r="K28" s="12">
        <f>X24</f>
        <v>4594</v>
      </c>
      <c r="L28" s="18"/>
      <c r="M28" s="12"/>
      <c r="N28" s="114">
        <f t="shared" si="0"/>
        <v>8.6191369606003751E-2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4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599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45500</v>
      </c>
      <c r="H2" s="7" t="s">
        <v>462</v>
      </c>
      <c r="W2" s="21">
        <v>1</v>
      </c>
      <c r="X2" s="21">
        <v>4369</v>
      </c>
      <c r="Y2" s="24">
        <v>45259</v>
      </c>
      <c r="Z2" s="21" t="s">
        <v>521</v>
      </c>
      <c r="AA2" s="21" t="s">
        <v>494</v>
      </c>
      <c r="AB2" s="21">
        <v>9.6</v>
      </c>
      <c r="AC2" s="21" t="s">
        <v>498</v>
      </c>
      <c r="AD2" s="21">
        <v>69</v>
      </c>
    </row>
    <row r="3" spans="1:30" ht="17.25" customHeight="1" thickBot="1" x14ac:dyDescent="0.25">
      <c r="W3" s="21">
        <v>2</v>
      </c>
      <c r="X3" s="21">
        <v>4352</v>
      </c>
      <c r="Y3" s="24">
        <v>45267</v>
      </c>
      <c r="Z3" s="21" t="s">
        <v>521</v>
      </c>
      <c r="AA3" s="21" t="s">
        <v>495</v>
      </c>
      <c r="AB3" s="21">
        <v>9.6</v>
      </c>
      <c r="AC3" s="21" t="s">
        <v>498</v>
      </c>
      <c r="AD3" s="21">
        <v>68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4292</v>
      </c>
      <c r="Y4" s="24">
        <v>45231</v>
      </c>
      <c r="Z4" s="21" t="s">
        <v>513</v>
      </c>
      <c r="AA4" s="21" t="s">
        <v>494</v>
      </c>
      <c r="AB4" s="21">
        <v>9.4</v>
      </c>
      <c r="AC4" s="21" t="s">
        <v>498</v>
      </c>
      <c r="AD4" s="21">
        <v>69</v>
      </c>
    </row>
    <row r="5" spans="1:30" ht="17.25" customHeight="1" thickBot="1" x14ac:dyDescent="0.25">
      <c r="A5" s="21">
        <v>0</v>
      </c>
      <c r="B5" s="22">
        <v>6.4140659340659349E-3</v>
      </c>
      <c r="C5" s="22">
        <v>3.7417582417582419E-3</v>
      </c>
      <c r="D5" s="22">
        <v>1.01E-2</v>
      </c>
      <c r="E5" s="45"/>
      <c r="F5" s="21" t="s">
        <v>471</v>
      </c>
      <c r="G5" s="23">
        <v>43961</v>
      </c>
      <c r="H5" s="21">
        <v>0.97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4288</v>
      </c>
      <c r="Y5" s="24">
        <v>45217</v>
      </c>
      <c r="Z5" s="21" t="s">
        <v>513</v>
      </c>
      <c r="AA5" s="21" t="s">
        <v>494</v>
      </c>
      <c r="AB5" s="21">
        <v>9.4</v>
      </c>
      <c r="AC5" s="21" t="s">
        <v>498</v>
      </c>
      <c r="AD5" s="21">
        <v>68</v>
      </c>
    </row>
    <row r="6" spans="1:30" ht="17.25" customHeight="1" thickBot="1" x14ac:dyDescent="0.25">
      <c r="A6" s="21">
        <v>1</v>
      </c>
      <c r="B6" s="22">
        <v>4.2593406593406597E-3</v>
      </c>
      <c r="C6" s="22">
        <v>2.7938461538461541E-3</v>
      </c>
      <c r="D6" s="22">
        <v>7.1000000000000004E-3</v>
      </c>
      <c r="E6" s="45"/>
      <c r="F6" s="21" t="s">
        <v>473</v>
      </c>
      <c r="G6" s="23">
        <v>46717</v>
      </c>
      <c r="H6" s="21">
        <v>1.03</v>
      </c>
      <c r="I6" s="45"/>
      <c r="J6" s="107" t="s">
        <v>474</v>
      </c>
      <c r="K6" s="108">
        <f>LARGE((K8,K9),1)</f>
        <v>0.7871432381968525</v>
      </c>
      <c r="L6" s="45"/>
      <c r="M6" s="45"/>
      <c r="N6" s="108" t="s">
        <v>499</v>
      </c>
      <c r="W6" s="21">
        <v>5</v>
      </c>
      <c r="X6" s="21">
        <v>4287</v>
      </c>
      <c r="Y6" s="24">
        <v>45230</v>
      </c>
      <c r="Z6" s="21" t="s">
        <v>513</v>
      </c>
      <c r="AA6" s="21" t="s">
        <v>493</v>
      </c>
      <c r="AB6" s="21">
        <v>9.4</v>
      </c>
      <c r="AC6" s="21" t="s">
        <v>498</v>
      </c>
      <c r="AD6" s="21">
        <v>63</v>
      </c>
    </row>
    <row r="7" spans="1:30" ht="17.25" customHeight="1" thickBot="1" x14ac:dyDescent="0.25">
      <c r="A7" s="21">
        <v>2</v>
      </c>
      <c r="B7" s="22">
        <v>3.1068131868131864E-3</v>
      </c>
      <c r="C7" s="22">
        <v>3.0432967032967034E-3</v>
      </c>
      <c r="D7" s="22">
        <v>6.1999999999999998E-3</v>
      </c>
      <c r="E7" s="45"/>
      <c r="F7" s="21" t="s">
        <v>475</v>
      </c>
      <c r="G7" s="23">
        <v>46877</v>
      </c>
      <c r="H7" s="21">
        <v>1.03</v>
      </c>
      <c r="I7" s="45"/>
      <c r="J7" s="12" t="s">
        <v>476</v>
      </c>
      <c r="K7" s="108">
        <f>LARGE((K10,K11),1)</f>
        <v>0.64575192985800056</v>
      </c>
      <c r="L7" s="45"/>
      <c r="M7" s="45"/>
      <c r="N7" s="108" t="s">
        <v>498</v>
      </c>
      <c r="W7" s="21">
        <v>6</v>
      </c>
      <c r="X7" s="21">
        <v>4286</v>
      </c>
      <c r="Y7" s="24">
        <v>45268</v>
      </c>
      <c r="Z7" s="21" t="s">
        <v>513</v>
      </c>
      <c r="AA7" s="21" t="s">
        <v>496</v>
      </c>
      <c r="AB7" s="21">
        <v>9.4</v>
      </c>
      <c r="AC7" s="21" t="s">
        <v>498</v>
      </c>
      <c r="AD7" s="21">
        <v>66</v>
      </c>
    </row>
    <row r="8" spans="1:30" ht="17.25" customHeight="1" thickBot="1" x14ac:dyDescent="0.25">
      <c r="A8" s="21">
        <v>3</v>
      </c>
      <c r="B8" s="22">
        <v>2.405274725274725E-3</v>
      </c>
      <c r="C8" s="22">
        <v>4.889230769230769E-3</v>
      </c>
      <c r="D8" s="22">
        <v>7.3000000000000001E-3</v>
      </c>
      <c r="E8" s="45"/>
      <c r="F8" s="21" t="s">
        <v>477</v>
      </c>
      <c r="G8" s="23">
        <v>45868</v>
      </c>
      <c r="H8" s="21">
        <v>1.01</v>
      </c>
      <c r="I8" s="45"/>
      <c r="J8" s="45"/>
      <c r="K8" s="340">
        <f>LARGE(B11:C11,1)/(B11+C11)</f>
        <v>0.7871432381968525</v>
      </c>
      <c r="L8" s="45"/>
      <c r="M8" s="45"/>
      <c r="N8" s="45"/>
      <c r="W8" s="21">
        <v>7</v>
      </c>
      <c r="X8" s="21">
        <v>4286</v>
      </c>
      <c r="Y8" s="24">
        <v>45274</v>
      </c>
      <c r="Z8" s="21" t="s">
        <v>513</v>
      </c>
      <c r="AA8" s="21" t="s">
        <v>495</v>
      </c>
      <c r="AB8" s="21">
        <v>9.4</v>
      </c>
      <c r="AC8" s="21" t="s">
        <v>498</v>
      </c>
      <c r="AD8" s="21">
        <v>64</v>
      </c>
    </row>
    <row r="9" spans="1:30" ht="17.25" customHeight="1" thickBot="1" x14ac:dyDescent="0.25">
      <c r="A9" s="21">
        <v>4</v>
      </c>
      <c r="B9" s="22">
        <v>2.906373626373626E-3</v>
      </c>
      <c r="C9" s="22">
        <v>1.1624395604395606E-2</v>
      </c>
      <c r="D9" s="22">
        <v>1.4500000000000001E-2</v>
      </c>
      <c r="E9" s="45"/>
      <c r="F9" s="21" t="s">
        <v>478</v>
      </c>
      <c r="G9" s="23">
        <v>45474</v>
      </c>
      <c r="H9" s="21">
        <v>1</v>
      </c>
      <c r="I9" s="45"/>
      <c r="J9" s="45"/>
      <c r="K9" s="340">
        <f>LARGE(B12:C12,1)/(B12+C12)</f>
        <v>0.70642787122473427</v>
      </c>
      <c r="L9" s="45"/>
      <c r="M9" s="45"/>
      <c r="N9" s="45"/>
      <c r="W9" s="21">
        <v>8</v>
      </c>
      <c r="X9" s="21">
        <v>4268</v>
      </c>
      <c r="Y9" s="24">
        <v>45272</v>
      </c>
      <c r="Z9" s="21" t="s">
        <v>513</v>
      </c>
      <c r="AA9" s="21" t="s">
        <v>493</v>
      </c>
      <c r="AB9" s="21">
        <v>9.4</v>
      </c>
      <c r="AC9" s="21" t="s">
        <v>498</v>
      </c>
      <c r="AD9" s="21">
        <v>69</v>
      </c>
    </row>
    <row r="10" spans="1:30" ht="17.25" customHeight="1" thickBot="1" x14ac:dyDescent="0.25">
      <c r="A10" s="21">
        <v>5</v>
      </c>
      <c r="B10" s="22">
        <v>6.1134065934065939E-3</v>
      </c>
      <c r="C10" s="22">
        <v>3.2278901098901094E-2</v>
      </c>
      <c r="D10" s="22">
        <v>3.85E-2</v>
      </c>
      <c r="E10" s="45"/>
      <c r="F10" s="21" t="s">
        <v>479</v>
      </c>
      <c r="G10" s="23">
        <v>44641</v>
      </c>
      <c r="H10" s="21">
        <v>0.98</v>
      </c>
      <c r="I10" s="45"/>
      <c r="J10" s="45"/>
      <c r="K10" s="340">
        <f>LARGE(B20:C20,1)/(B20+C20)</f>
        <v>0.60666238342775924</v>
      </c>
      <c r="L10" s="45"/>
      <c r="M10" s="45"/>
      <c r="N10" s="45"/>
      <c r="W10" s="21">
        <v>9</v>
      </c>
      <c r="X10" s="21">
        <v>4267</v>
      </c>
      <c r="Y10" s="24">
        <v>45266</v>
      </c>
      <c r="Z10" s="21" t="s">
        <v>521</v>
      </c>
      <c r="AA10" s="21" t="s">
        <v>494</v>
      </c>
      <c r="AB10" s="21">
        <v>9.4</v>
      </c>
      <c r="AC10" s="21" t="s">
        <v>498</v>
      </c>
      <c r="AD10" s="21">
        <v>67</v>
      </c>
    </row>
    <row r="11" spans="1:30" ht="17.25" customHeight="1" thickBot="1" x14ac:dyDescent="0.25">
      <c r="A11" s="21">
        <v>6</v>
      </c>
      <c r="B11" s="22">
        <v>1.1926153846153845E-2</v>
      </c>
      <c r="C11" s="22">
        <v>4.4102857142857145E-2</v>
      </c>
      <c r="D11" s="22">
        <v>5.6000000000000001E-2</v>
      </c>
      <c r="E11" s="45"/>
      <c r="F11" s="21" t="s">
        <v>480</v>
      </c>
      <c r="G11" s="23">
        <v>42708</v>
      </c>
      <c r="H11" s="21">
        <v>0.94</v>
      </c>
      <c r="I11" s="45"/>
      <c r="J11" s="45"/>
      <c r="K11" s="340">
        <f>LARGE(B21:C21,1)/(B21+C21)</f>
        <v>0.64575192985800056</v>
      </c>
      <c r="L11" s="45"/>
      <c r="M11" s="45"/>
      <c r="N11" s="45"/>
      <c r="W11" s="21">
        <v>10</v>
      </c>
      <c r="X11" s="21">
        <v>4261</v>
      </c>
      <c r="Y11" s="24">
        <v>45169</v>
      </c>
      <c r="Z11" s="21" t="s">
        <v>513</v>
      </c>
      <c r="AA11" s="21" t="s">
        <v>495</v>
      </c>
      <c r="AB11" s="21">
        <v>9.4</v>
      </c>
      <c r="AC11" s="21" t="s">
        <v>498</v>
      </c>
      <c r="AD11" s="21">
        <v>70</v>
      </c>
    </row>
    <row r="12" spans="1:30" ht="17.25" customHeight="1" thickBot="1" x14ac:dyDescent="0.25">
      <c r="A12" s="21">
        <v>7</v>
      </c>
      <c r="B12" s="22">
        <v>1.6586373626373625E-2</v>
      </c>
      <c r="C12" s="22">
        <v>3.9912087912087911E-2</v>
      </c>
      <c r="D12" s="22">
        <v>5.6599999999999998E-2</v>
      </c>
      <c r="E12" s="45"/>
      <c r="F12" s="21" t="s">
        <v>481</v>
      </c>
      <c r="G12" s="23">
        <v>45207</v>
      </c>
      <c r="H12" s="21">
        <v>1</v>
      </c>
      <c r="I12" s="45"/>
      <c r="J12" s="45"/>
      <c r="K12" s="45"/>
      <c r="L12" s="45"/>
      <c r="M12" s="45"/>
      <c r="N12" s="45"/>
      <c r="W12" s="21">
        <v>20</v>
      </c>
      <c r="X12" s="21">
        <v>4226</v>
      </c>
      <c r="Y12" s="24">
        <v>45260</v>
      </c>
      <c r="Z12" s="21" t="s">
        <v>521</v>
      </c>
      <c r="AA12" s="21" t="s">
        <v>495</v>
      </c>
      <c r="AB12" s="21">
        <v>9.3000000000000007</v>
      </c>
      <c r="AC12" s="21" t="s">
        <v>498</v>
      </c>
      <c r="AD12" s="21">
        <v>69</v>
      </c>
    </row>
    <row r="13" spans="1:30" ht="17.25" customHeight="1" thickBot="1" x14ac:dyDescent="0.25">
      <c r="A13" s="21">
        <v>8</v>
      </c>
      <c r="B13" s="22">
        <v>1.6937142857142855E-2</v>
      </c>
      <c r="C13" s="22">
        <v>3.4224615384615381E-2</v>
      </c>
      <c r="D13" s="22">
        <v>5.1299999999999998E-2</v>
      </c>
      <c r="E13" s="45"/>
      <c r="F13" s="21" t="s">
        <v>482</v>
      </c>
      <c r="G13" s="23">
        <v>45474</v>
      </c>
      <c r="H13" s="21">
        <v>1</v>
      </c>
      <c r="I13" s="45"/>
      <c r="J13" s="45"/>
      <c r="K13" s="45"/>
      <c r="L13" s="45"/>
      <c r="M13" s="45"/>
      <c r="N13" s="45"/>
      <c r="W13" s="21">
        <v>25</v>
      </c>
      <c r="X13" s="21">
        <v>4208</v>
      </c>
      <c r="Y13" s="24">
        <v>45267</v>
      </c>
      <c r="Z13" s="21" t="s">
        <v>513</v>
      </c>
      <c r="AA13" s="21" t="s">
        <v>495</v>
      </c>
      <c r="AB13" s="21">
        <v>9.1999999999999993</v>
      </c>
      <c r="AC13" s="21" t="s">
        <v>498</v>
      </c>
      <c r="AD13" s="21">
        <v>66</v>
      </c>
    </row>
    <row r="14" spans="1:30" ht="17.25" customHeight="1" thickBot="1" x14ac:dyDescent="0.25">
      <c r="A14" s="21">
        <v>9</v>
      </c>
      <c r="B14" s="22">
        <v>1.7187692307692307E-2</v>
      </c>
      <c r="C14" s="22">
        <v>3.0632527472527472E-2</v>
      </c>
      <c r="D14" s="22">
        <v>4.8000000000000001E-2</v>
      </c>
      <c r="E14" s="45"/>
      <c r="F14" s="21" t="s">
        <v>483</v>
      </c>
      <c r="G14" s="23">
        <v>46588</v>
      </c>
      <c r="H14" s="21">
        <v>1.03</v>
      </c>
      <c r="I14" s="45"/>
      <c r="J14" s="45"/>
      <c r="K14" s="45"/>
      <c r="L14" s="45"/>
      <c r="M14" s="45"/>
      <c r="N14" s="45"/>
      <c r="W14" s="21">
        <v>30</v>
      </c>
      <c r="X14" s="21">
        <v>4194</v>
      </c>
      <c r="Y14" s="24">
        <v>45265</v>
      </c>
      <c r="Z14" s="21" t="s">
        <v>513</v>
      </c>
      <c r="AA14" s="21" t="s">
        <v>493</v>
      </c>
      <c r="AB14" s="21">
        <v>9.1999999999999993</v>
      </c>
      <c r="AC14" s="21" t="s">
        <v>498</v>
      </c>
      <c r="AD14" s="21">
        <v>68</v>
      </c>
    </row>
    <row r="15" spans="1:30" ht="17.25" customHeight="1" thickBot="1" x14ac:dyDescent="0.25">
      <c r="A15" s="21">
        <v>10</v>
      </c>
      <c r="B15" s="22">
        <v>1.8741098901098902E-2</v>
      </c>
      <c r="C15" s="22">
        <v>2.7888571428571429E-2</v>
      </c>
      <c r="D15" s="22">
        <v>4.6800000000000001E-2</v>
      </c>
      <c r="E15" s="45"/>
      <c r="F15" s="21" t="s">
        <v>484</v>
      </c>
      <c r="G15" s="23">
        <v>46006</v>
      </c>
      <c r="H15" s="21">
        <v>1.01</v>
      </c>
      <c r="I15" s="45"/>
      <c r="J15" s="45"/>
      <c r="K15" s="45"/>
      <c r="L15" s="45"/>
      <c r="M15" s="45"/>
      <c r="N15" s="45"/>
      <c r="W15" s="21">
        <v>35</v>
      </c>
      <c r="X15" s="21">
        <v>4183</v>
      </c>
      <c r="Y15" s="24">
        <v>45268</v>
      </c>
      <c r="Z15" s="21" t="s">
        <v>521</v>
      </c>
      <c r="AA15" s="21" t="s">
        <v>496</v>
      </c>
      <c r="AB15" s="21">
        <v>9.1999999999999993</v>
      </c>
      <c r="AC15" s="21" t="s">
        <v>498</v>
      </c>
      <c r="AD15" s="21">
        <v>66</v>
      </c>
    </row>
    <row r="16" spans="1:30" ht="17.25" customHeight="1" thickBot="1" x14ac:dyDescent="0.25">
      <c r="A16" s="21">
        <v>11</v>
      </c>
      <c r="B16" s="22">
        <v>2.1447032967032965E-2</v>
      </c>
      <c r="C16" s="22">
        <v>2.6192307692307692E-2</v>
      </c>
      <c r="D16" s="22">
        <v>4.7800000000000002E-2</v>
      </c>
      <c r="E16" s="45"/>
      <c r="F16" s="21" t="s">
        <v>485</v>
      </c>
      <c r="G16" s="23">
        <v>45548</v>
      </c>
      <c r="H16" s="21">
        <v>1</v>
      </c>
      <c r="I16" s="45"/>
      <c r="J16" s="45"/>
      <c r="K16" s="45"/>
      <c r="L16" s="45"/>
      <c r="M16" s="45"/>
      <c r="N16" s="45"/>
      <c r="W16" s="21">
        <v>40</v>
      </c>
      <c r="X16" s="21">
        <v>4172</v>
      </c>
      <c r="Y16" s="24">
        <v>45244</v>
      </c>
      <c r="Z16" s="21" t="s">
        <v>521</v>
      </c>
      <c r="AA16" s="21" t="s">
        <v>493</v>
      </c>
      <c r="AB16" s="21">
        <v>9.1999999999999993</v>
      </c>
      <c r="AC16" s="21" t="s">
        <v>498</v>
      </c>
      <c r="AD16" s="21">
        <v>69</v>
      </c>
    </row>
    <row r="17" spans="1:30" ht="17.25" customHeight="1" thickBot="1" x14ac:dyDescent="0.25">
      <c r="A17" s="21">
        <v>12</v>
      </c>
      <c r="B17" s="22">
        <v>2.4804395604395606E-2</v>
      </c>
      <c r="C17" s="22">
        <v>2.6042637362637365E-2</v>
      </c>
      <c r="D17" s="22">
        <v>5.0799999999999998E-2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4161</v>
      </c>
      <c r="Y17" s="24">
        <v>44952</v>
      </c>
      <c r="Z17" s="21" t="s">
        <v>521</v>
      </c>
      <c r="AA17" s="21" t="s">
        <v>495</v>
      </c>
      <c r="AB17" s="21">
        <v>9.1</v>
      </c>
      <c r="AC17" s="21" t="s">
        <v>498</v>
      </c>
      <c r="AD17" s="21">
        <v>67</v>
      </c>
    </row>
    <row r="18" spans="1:30" ht="17.25" customHeight="1" thickBot="1" x14ac:dyDescent="0.25">
      <c r="A18" s="21">
        <v>13</v>
      </c>
      <c r="B18" s="22">
        <v>2.8412307692307692E-2</v>
      </c>
      <c r="C18" s="22">
        <v>2.6391868131868137E-2</v>
      </c>
      <c r="D18" s="22">
        <v>5.4699999999999999E-2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4154</v>
      </c>
      <c r="Y18" s="24">
        <v>44971</v>
      </c>
      <c r="Z18" s="21" t="s">
        <v>521</v>
      </c>
      <c r="AA18" s="21" t="s">
        <v>493</v>
      </c>
      <c r="AB18" s="21">
        <v>9.1</v>
      </c>
      <c r="AC18" s="21" t="s">
        <v>498</v>
      </c>
      <c r="AD18" s="21">
        <v>70</v>
      </c>
    </row>
    <row r="19" spans="1:30" ht="17.25" customHeight="1" thickBot="1" x14ac:dyDescent="0.25">
      <c r="A19" s="21">
        <v>14</v>
      </c>
      <c r="B19" s="22">
        <v>3.3473406593406592E-2</v>
      </c>
      <c r="C19" s="22">
        <v>2.6840879120879121E-2</v>
      </c>
      <c r="D19" s="22">
        <v>6.0400000000000002E-2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4119</v>
      </c>
      <c r="Y19" s="24">
        <v>45239</v>
      </c>
      <c r="Z19" s="21" t="s">
        <v>521</v>
      </c>
      <c r="AA19" s="21" t="s">
        <v>495</v>
      </c>
      <c r="AB19" s="21">
        <v>9.1</v>
      </c>
      <c r="AC19" s="21" t="s">
        <v>498</v>
      </c>
      <c r="AD19" s="21">
        <v>68</v>
      </c>
    </row>
    <row r="20" spans="1:30" ht="17.25" customHeight="1" thickBot="1" x14ac:dyDescent="0.25">
      <c r="A20" s="21">
        <v>15</v>
      </c>
      <c r="B20" s="22">
        <v>4.1090109890109895E-2</v>
      </c>
      <c r="C20" s="22">
        <v>2.6641318681318683E-2</v>
      </c>
      <c r="D20" s="22">
        <v>6.7699999999999996E-2</v>
      </c>
      <c r="E20" s="45"/>
      <c r="F20" s="21" t="s">
        <v>488</v>
      </c>
      <c r="G20" s="23">
        <v>33651</v>
      </c>
      <c r="H20" s="21">
        <v>0.74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4092</v>
      </c>
      <c r="Y20" s="24">
        <v>45236</v>
      </c>
      <c r="Z20" s="21" t="s">
        <v>513</v>
      </c>
      <c r="AA20" s="21" t="s">
        <v>492</v>
      </c>
      <c r="AB20" s="21">
        <v>9</v>
      </c>
      <c r="AC20" s="21" t="s">
        <v>498</v>
      </c>
      <c r="AD20" s="21">
        <v>69</v>
      </c>
    </row>
    <row r="21" spans="1:30" ht="17.25" customHeight="1" thickBot="1" x14ac:dyDescent="0.25">
      <c r="A21" s="21">
        <v>16</v>
      </c>
      <c r="B21" s="22">
        <v>4.7654505494505499E-2</v>
      </c>
      <c r="C21" s="22">
        <v>2.6142417582417584E-2</v>
      </c>
      <c r="D21" s="22">
        <v>7.3700000000000002E-2</v>
      </c>
      <c r="E21" s="45"/>
      <c r="F21" s="21" t="s">
        <v>492</v>
      </c>
      <c r="G21" s="23">
        <v>46190</v>
      </c>
      <c r="H21" s="21">
        <v>1.02</v>
      </c>
      <c r="I21" s="45"/>
      <c r="J21" s="12">
        <v>5</v>
      </c>
      <c r="K21" s="12">
        <f>X6</f>
        <v>4287</v>
      </c>
      <c r="L21" s="18"/>
      <c r="M21" s="12"/>
      <c r="N21" s="114">
        <f>K21/$F$2</f>
        <v>9.4219780219780225E-2</v>
      </c>
      <c r="W21" s="21">
        <v>125</v>
      </c>
      <c r="X21" s="21">
        <v>4061</v>
      </c>
      <c r="Y21" s="24">
        <v>45184</v>
      </c>
      <c r="Z21" s="21" t="s">
        <v>514</v>
      </c>
      <c r="AA21" s="21" t="s">
        <v>496</v>
      </c>
      <c r="AB21" s="21">
        <v>8.9</v>
      </c>
      <c r="AC21" s="21" t="s">
        <v>498</v>
      </c>
      <c r="AD21" s="21">
        <v>68</v>
      </c>
    </row>
    <row r="22" spans="1:30" ht="17.25" customHeight="1" thickBot="1" x14ac:dyDescent="0.25">
      <c r="A22" s="21">
        <v>17</v>
      </c>
      <c r="B22" s="22">
        <v>5.0210109890109891E-2</v>
      </c>
      <c r="C22" s="22">
        <v>2.6292087912087911E-2</v>
      </c>
      <c r="D22" s="22">
        <v>7.6399999999999996E-2</v>
      </c>
      <c r="E22" s="45"/>
      <c r="F22" s="21" t="s">
        <v>493</v>
      </c>
      <c r="G22" s="23">
        <v>48083</v>
      </c>
      <c r="H22" s="21">
        <v>1.06</v>
      </c>
      <c r="I22" s="45"/>
      <c r="J22" s="12">
        <v>10</v>
      </c>
      <c r="K22" s="12">
        <f>X11</f>
        <v>4261</v>
      </c>
      <c r="L22" s="18"/>
      <c r="M22" s="12"/>
      <c r="N22" s="114">
        <f t="shared" ref="N22:N28" si="0">K22/$F$2</f>
        <v>9.3648351648351655E-2</v>
      </c>
      <c r="W22" s="21">
        <v>150</v>
      </c>
      <c r="X22" s="21">
        <v>4028</v>
      </c>
      <c r="Y22" s="24">
        <v>45149</v>
      </c>
      <c r="Z22" s="21" t="s">
        <v>514</v>
      </c>
      <c r="AA22" s="21" t="s">
        <v>496</v>
      </c>
      <c r="AB22" s="21">
        <v>8.9</v>
      </c>
      <c r="AC22" s="21" t="s">
        <v>498</v>
      </c>
      <c r="AD22" s="21">
        <v>68</v>
      </c>
    </row>
    <row r="23" spans="1:30" ht="17.25" customHeight="1" thickBot="1" x14ac:dyDescent="0.25">
      <c r="A23" s="21">
        <v>18</v>
      </c>
      <c r="B23" s="22">
        <v>4.2242637362637364E-2</v>
      </c>
      <c r="C23" s="22">
        <v>2.359802197802198E-2</v>
      </c>
      <c r="D23" s="22">
        <v>6.5699999999999995E-2</v>
      </c>
      <c r="E23" s="45"/>
      <c r="F23" s="21" t="s">
        <v>494</v>
      </c>
      <c r="G23" s="23">
        <v>48687</v>
      </c>
      <c r="H23" s="21">
        <v>1.07</v>
      </c>
      <c r="I23" s="45"/>
      <c r="J23" s="12">
        <v>20</v>
      </c>
      <c r="K23" s="12">
        <f>X12</f>
        <v>4226</v>
      </c>
      <c r="L23" s="18"/>
      <c r="M23" s="12"/>
      <c r="N23" s="114">
        <f t="shared" si="0"/>
        <v>9.2879120879120883E-2</v>
      </c>
      <c r="W23" s="21">
        <v>175</v>
      </c>
      <c r="X23" s="21">
        <v>4005</v>
      </c>
      <c r="Y23" s="24">
        <v>45140</v>
      </c>
      <c r="Z23" s="21" t="s">
        <v>513</v>
      </c>
      <c r="AA23" s="21" t="s">
        <v>494</v>
      </c>
      <c r="AB23" s="21">
        <v>8.8000000000000007</v>
      </c>
      <c r="AC23" s="21" t="s">
        <v>498</v>
      </c>
      <c r="AD23" s="21">
        <v>71</v>
      </c>
    </row>
    <row r="24" spans="1:30" ht="17.25" customHeight="1" thickBot="1" x14ac:dyDescent="0.25">
      <c r="A24" s="21">
        <v>19</v>
      </c>
      <c r="B24" s="22">
        <v>3.297230769230769E-2</v>
      </c>
      <c r="C24" s="22">
        <v>1.8559120879120879E-2</v>
      </c>
      <c r="D24" s="22">
        <v>5.1400000000000001E-2</v>
      </c>
      <c r="E24" s="45"/>
      <c r="F24" s="21" t="s">
        <v>495</v>
      </c>
      <c r="G24" s="23">
        <v>48929</v>
      </c>
      <c r="H24" s="21">
        <v>1.08</v>
      </c>
      <c r="I24" s="45"/>
      <c r="J24" s="12">
        <v>30</v>
      </c>
      <c r="K24" s="12">
        <f>X14</f>
        <v>4194</v>
      </c>
      <c r="L24" s="18"/>
      <c r="M24" s="12"/>
      <c r="N24" s="114">
        <f t="shared" si="0"/>
        <v>9.2175824175824178E-2</v>
      </c>
      <c r="W24" s="21">
        <v>200</v>
      </c>
      <c r="X24" s="21">
        <v>3972</v>
      </c>
      <c r="Y24" s="24">
        <v>45019</v>
      </c>
      <c r="Z24" s="21" t="s">
        <v>513</v>
      </c>
      <c r="AA24" s="21" t="s">
        <v>492</v>
      </c>
      <c r="AB24" s="21">
        <v>8.6999999999999993</v>
      </c>
      <c r="AC24" s="21" t="s">
        <v>498</v>
      </c>
      <c r="AD24" s="21">
        <v>69</v>
      </c>
    </row>
    <row r="25" spans="1:30" ht="17.25" customHeight="1" thickBot="1" x14ac:dyDescent="0.25">
      <c r="A25" s="21">
        <v>20</v>
      </c>
      <c r="B25" s="22">
        <v>2.6007032967032967E-2</v>
      </c>
      <c r="C25" s="22">
        <v>1.3719780219780219E-2</v>
      </c>
      <c r="D25" s="22">
        <v>3.9699999999999999E-2</v>
      </c>
      <c r="E25" s="45"/>
      <c r="F25" s="21" t="s">
        <v>496</v>
      </c>
      <c r="G25" s="23">
        <v>51063</v>
      </c>
      <c r="H25" s="21">
        <v>1.1200000000000001</v>
      </c>
      <c r="I25" s="45"/>
      <c r="J25" s="12">
        <v>50</v>
      </c>
      <c r="K25" s="12">
        <f>X18</f>
        <v>4154</v>
      </c>
      <c r="L25" s="18"/>
      <c r="M25" s="12"/>
      <c r="N25" s="114">
        <f t="shared" si="0"/>
        <v>9.1296703296703294E-2</v>
      </c>
      <c r="W25" s="21"/>
      <c r="X25" s="21"/>
      <c r="Y25" s="24"/>
      <c r="Z25" s="21"/>
      <c r="AA25" s="21"/>
      <c r="AB25" s="21"/>
      <c r="AC25" s="21"/>
      <c r="AD25" s="21"/>
    </row>
    <row r="26" spans="1:30" ht="17.25" customHeight="1" thickBot="1" x14ac:dyDescent="0.25">
      <c r="A26" s="21">
        <v>21</v>
      </c>
      <c r="B26" s="22">
        <v>2.0394725274725276E-2</v>
      </c>
      <c r="C26" s="22">
        <v>1.0427032967032965E-2</v>
      </c>
      <c r="D26" s="22">
        <v>3.0700000000000002E-2</v>
      </c>
      <c r="E26" s="45"/>
      <c r="F26" s="21" t="s">
        <v>497</v>
      </c>
      <c r="G26" s="23">
        <v>41601</v>
      </c>
      <c r="H26" s="21">
        <v>0.92</v>
      </c>
      <c r="I26" s="45"/>
      <c r="J26" s="12">
        <v>100</v>
      </c>
      <c r="K26" s="12">
        <f>X20</f>
        <v>4092</v>
      </c>
      <c r="L26" s="18"/>
      <c r="M26" s="12"/>
      <c r="N26" s="114">
        <f t="shared" si="0"/>
        <v>8.9934065934065929E-2</v>
      </c>
    </row>
    <row r="27" spans="1:30" ht="17.25" customHeight="1" thickBot="1" x14ac:dyDescent="0.25">
      <c r="A27" s="21">
        <v>22</v>
      </c>
      <c r="B27" s="22">
        <v>1.5333626373626372E-2</v>
      </c>
      <c r="C27" s="22">
        <v>7.7329670329670331E-3</v>
      </c>
      <c r="D27" s="22">
        <v>2.3E-2</v>
      </c>
      <c r="E27" s="45"/>
      <c r="F27" s="45"/>
      <c r="G27" s="45"/>
      <c r="H27" s="45"/>
      <c r="I27" s="45"/>
      <c r="J27" s="12">
        <v>150</v>
      </c>
      <c r="K27" s="12">
        <f>X22</f>
        <v>4028</v>
      </c>
      <c r="L27" s="18"/>
      <c r="M27" s="12"/>
      <c r="N27" s="114">
        <f t="shared" si="0"/>
        <v>8.8527472527472534E-2</v>
      </c>
    </row>
    <row r="28" spans="1:30" ht="17.25" customHeight="1" thickBot="1" x14ac:dyDescent="0.25">
      <c r="A28" s="21">
        <v>23</v>
      </c>
      <c r="B28" s="22">
        <v>1.0472967032967033E-2</v>
      </c>
      <c r="C28" s="22">
        <v>5.1885714285714278E-3</v>
      </c>
      <c r="D28" s="22">
        <v>1.5599999999999999E-2</v>
      </c>
      <c r="E28" s="45"/>
      <c r="F28" s="45"/>
      <c r="G28" s="45"/>
      <c r="H28" s="45"/>
      <c r="I28" s="45"/>
      <c r="J28" s="12">
        <v>200</v>
      </c>
      <c r="K28" s="12">
        <f>X24</f>
        <v>3972</v>
      </c>
      <c r="L28" s="18"/>
      <c r="M28" s="12"/>
      <c r="N28" s="114">
        <f t="shared" si="0"/>
        <v>8.729670329670329E-2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600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43100</v>
      </c>
      <c r="H2" s="7" t="s">
        <v>462</v>
      </c>
      <c r="W2" s="21">
        <v>1</v>
      </c>
      <c r="X2" s="21">
        <v>11098</v>
      </c>
      <c r="Y2" s="24">
        <v>44986</v>
      </c>
      <c r="Z2" s="21" t="s">
        <v>521</v>
      </c>
      <c r="AA2" s="21" t="s">
        <v>494</v>
      </c>
      <c r="AB2" s="21">
        <v>25.7</v>
      </c>
      <c r="AC2" s="21" t="s">
        <v>498</v>
      </c>
      <c r="AD2" s="21">
        <v>57</v>
      </c>
    </row>
    <row r="3" spans="1:30" ht="17.25" customHeight="1" thickBot="1" x14ac:dyDescent="0.25">
      <c r="W3" s="21">
        <v>2</v>
      </c>
      <c r="X3" s="21">
        <v>10110</v>
      </c>
      <c r="Y3" s="24">
        <v>44984</v>
      </c>
      <c r="Z3" s="21" t="s">
        <v>521</v>
      </c>
      <c r="AA3" s="21" t="s">
        <v>492</v>
      </c>
      <c r="AB3" s="21">
        <v>23.5</v>
      </c>
      <c r="AC3" s="21" t="s">
        <v>498</v>
      </c>
      <c r="AD3" s="21">
        <v>54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9044</v>
      </c>
      <c r="Y4" s="24">
        <v>44985</v>
      </c>
      <c r="Z4" s="21" t="s">
        <v>521</v>
      </c>
      <c r="AA4" s="21" t="s">
        <v>493</v>
      </c>
      <c r="AB4" s="21">
        <v>21</v>
      </c>
      <c r="AC4" s="21" t="s">
        <v>498</v>
      </c>
      <c r="AD4" s="21">
        <v>51</v>
      </c>
    </row>
    <row r="5" spans="1:30" ht="17.25" customHeight="1" thickBot="1" x14ac:dyDescent="0.25">
      <c r="A5" s="21">
        <v>0</v>
      </c>
      <c r="B5" s="102">
        <v>5.0171693735498839E-3</v>
      </c>
      <c r="C5" s="102">
        <v>2.7946635730858468E-3</v>
      </c>
      <c r="D5" s="102">
        <v>7.7999999999999996E-3</v>
      </c>
      <c r="E5" s="45"/>
      <c r="F5" s="21" t="s">
        <v>471</v>
      </c>
      <c r="G5" s="23">
        <v>40764</v>
      </c>
      <c r="H5" s="21">
        <v>0.95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8559</v>
      </c>
      <c r="Y5" s="24">
        <v>44985</v>
      </c>
      <c r="Z5" s="21" t="s">
        <v>518</v>
      </c>
      <c r="AA5" s="21" t="s">
        <v>493</v>
      </c>
      <c r="AB5" s="21">
        <v>19.899999999999999</v>
      </c>
      <c r="AC5" s="21" t="s">
        <v>498</v>
      </c>
      <c r="AD5" s="21">
        <v>51</v>
      </c>
    </row>
    <row r="6" spans="1:30" ht="17.25" customHeight="1" thickBot="1" x14ac:dyDescent="0.25">
      <c r="A6" s="21">
        <v>1</v>
      </c>
      <c r="B6" s="102">
        <v>3.0988399071925753E-3</v>
      </c>
      <c r="C6" s="102">
        <v>1.9308584686774941E-3</v>
      </c>
      <c r="D6" s="102">
        <v>5.0000000000000001E-3</v>
      </c>
      <c r="E6" s="45"/>
      <c r="F6" s="21" t="s">
        <v>473</v>
      </c>
      <c r="G6" s="23">
        <v>52566</v>
      </c>
      <c r="H6" s="21">
        <v>1.22</v>
      </c>
      <c r="I6" s="45"/>
      <c r="J6" s="107" t="s">
        <v>474</v>
      </c>
      <c r="K6" s="108">
        <f>LARGE((K8,K9),1)</f>
        <v>0.81294367722356653</v>
      </c>
      <c r="L6" s="45"/>
      <c r="M6" s="45"/>
      <c r="N6" s="108" t="s">
        <v>499</v>
      </c>
      <c r="W6" s="21">
        <v>5</v>
      </c>
      <c r="X6" s="21">
        <v>8250</v>
      </c>
      <c r="Y6" s="24">
        <v>44985</v>
      </c>
      <c r="Z6" s="21" t="s">
        <v>517</v>
      </c>
      <c r="AA6" s="21" t="s">
        <v>493</v>
      </c>
      <c r="AB6" s="21">
        <v>19.100000000000001</v>
      </c>
      <c r="AC6" s="21" t="s">
        <v>498</v>
      </c>
      <c r="AD6" s="21">
        <v>51</v>
      </c>
    </row>
    <row r="7" spans="1:30" ht="17.25" customHeight="1" thickBot="1" x14ac:dyDescent="0.25">
      <c r="A7" s="21">
        <v>2</v>
      </c>
      <c r="B7" s="102">
        <v>2.4593967517401393E-3</v>
      </c>
      <c r="C7" s="102">
        <v>1.9308584686774941E-3</v>
      </c>
      <c r="D7" s="102">
        <v>4.4000000000000003E-3</v>
      </c>
      <c r="E7" s="45"/>
      <c r="F7" s="21" t="s">
        <v>475</v>
      </c>
      <c r="G7" s="23">
        <v>45300</v>
      </c>
      <c r="H7" s="21">
        <v>1.05</v>
      </c>
      <c r="I7" s="45"/>
      <c r="J7" s="12" t="s">
        <v>476</v>
      </c>
      <c r="K7" s="108">
        <f>LARGE((K10,K11),1)</f>
        <v>0.61155832764837748</v>
      </c>
      <c r="L7" s="45"/>
      <c r="M7" s="45"/>
      <c r="N7" s="108" t="s">
        <v>498</v>
      </c>
      <c r="W7" s="21">
        <v>6</v>
      </c>
      <c r="X7" s="21">
        <v>7950</v>
      </c>
      <c r="Y7" s="24">
        <v>44986</v>
      </c>
      <c r="Z7" s="21" t="s">
        <v>624</v>
      </c>
      <c r="AA7" s="21" t="s">
        <v>494</v>
      </c>
      <c r="AB7" s="21">
        <v>18.399999999999999</v>
      </c>
      <c r="AC7" s="21" t="s">
        <v>498</v>
      </c>
      <c r="AD7" s="21">
        <v>55</v>
      </c>
    </row>
    <row r="8" spans="1:30" ht="17.25" customHeight="1" thickBot="1" x14ac:dyDescent="0.25">
      <c r="A8" s="21">
        <v>3</v>
      </c>
      <c r="B8" s="102">
        <v>1.5740139211136892E-3</v>
      </c>
      <c r="C8" s="102">
        <v>3.1503480278422275E-3</v>
      </c>
      <c r="D8" s="102">
        <v>4.7000000000000002E-3</v>
      </c>
      <c r="E8" s="45"/>
      <c r="F8" s="21" t="s">
        <v>477</v>
      </c>
      <c r="G8" s="23">
        <v>42447</v>
      </c>
      <c r="H8" s="21">
        <v>0.99</v>
      </c>
      <c r="I8" s="45"/>
      <c r="J8" s="45"/>
      <c r="K8" s="340">
        <f>LARGE(B11:C11,1)/(B11+C11)</f>
        <v>0.81294367722356653</v>
      </c>
      <c r="L8" s="45"/>
      <c r="M8" s="45"/>
      <c r="N8" s="45"/>
      <c r="W8" s="21">
        <v>7</v>
      </c>
      <c r="X8" s="21">
        <v>7826</v>
      </c>
      <c r="Y8" s="24">
        <v>44985</v>
      </c>
      <c r="Z8" s="21" t="s">
        <v>513</v>
      </c>
      <c r="AA8" s="21" t="s">
        <v>493</v>
      </c>
      <c r="AB8" s="21">
        <v>18.2</v>
      </c>
      <c r="AC8" s="21" t="s">
        <v>498</v>
      </c>
      <c r="AD8" s="21">
        <v>51</v>
      </c>
    </row>
    <row r="9" spans="1:30" ht="17.25" customHeight="1" thickBot="1" x14ac:dyDescent="0.25">
      <c r="A9" s="21">
        <v>4</v>
      </c>
      <c r="B9" s="102">
        <v>1.9183294663573083E-3</v>
      </c>
      <c r="C9" s="102">
        <v>7.7234338747099764E-3</v>
      </c>
      <c r="D9" s="102">
        <v>9.5999999999999992E-3</v>
      </c>
      <c r="E9" s="45"/>
      <c r="F9" s="21" t="s">
        <v>478</v>
      </c>
      <c r="G9" s="23">
        <v>43123</v>
      </c>
      <c r="H9" s="21">
        <v>1</v>
      </c>
      <c r="I9" s="45"/>
      <c r="J9" s="45"/>
      <c r="K9" s="340">
        <f>LARGE(B12:C12,1)/(B12+C12)</f>
        <v>0.71380357745528178</v>
      </c>
      <c r="L9" s="45"/>
      <c r="M9" s="45"/>
      <c r="N9" s="45"/>
      <c r="W9" s="21">
        <v>8</v>
      </c>
      <c r="X9" s="21">
        <v>7484</v>
      </c>
      <c r="Y9" s="24">
        <v>44986</v>
      </c>
      <c r="Z9" s="21" t="s">
        <v>513</v>
      </c>
      <c r="AA9" s="21" t="s">
        <v>494</v>
      </c>
      <c r="AB9" s="21">
        <v>17.399999999999999</v>
      </c>
      <c r="AC9" s="21" t="s">
        <v>498</v>
      </c>
      <c r="AD9" s="21">
        <v>51</v>
      </c>
    </row>
    <row r="10" spans="1:30" ht="17.25" customHeight="1" thickBot="1" x14ac:dyDescent="0.25">
      <c r="A10" s="21">
        <v>5</v>
      </c>
      <c r="B10" s="102">
        <v>4.0334106728538285E-3</v>
      </c>
      <c r="C10" s="102">
        <v>2.4084918793503479E-2</v>
      </c>
      <c r="D10" s="102">
        <v>2.81E-2</v>
      </c>
      <c r="E10" s="45"/>
      <c r="F10" s="21" t="s">
        <v>479</v>
      </c>
      <c r="G10" s="23">
        <v>41887</v>
      </c>
      <c r="H10" s="21">
        <v>0.97</v>
      </c>
      <c r="I10" s="45"/>
      <c r="J10" s="45"/>
      <c r="K10" s="340">
        <f>LARGE(B20:C20,1)/(B20+C20)</f>
        <v>0.58500352711730774</v>
      </c>
      <c r="L10" s="45"/>
      <c r="M10" s="45"/>
      <c r="N10" s="45"/>
      <c r="W10" s="21">
        <v>9</v>
      </c>
      <c r="X10" s="21">
        <v>7070</v>
      </c>
      <c r="Y10" s="24">
        <v>44985</v>
      </c>
      <c r="Z10" s="21" t="s">
        <v>514</v>
      </c>
      <c r="AA10" s="21" t="s">
        <v>493</v>
      </c>
      <c r="AB10" s="21">
        <v>16.399999999999999</v>
      </c>
      <c r="AC10" s="21" t="s">
        <v>498</v>
      </c>
      <c r="AD10" s="21">
        <v>52</v>
      </c>
    </row>
    <row r="11" spans="1:30" ht="17.25" customHeight="1" thickBot="1" x14ac:dyDescent="0.25">
      <c r="A11" s="21">
        <v>6</v>
      </c>
      <c r="B11" s="102">
        <v>9.7392111368909528E-3</v>
      </c>
      <c r="C11" s="102">
        <v>4.232645011600928E-2</v>
      </c>
      <c r="D11" s="102">
        <v>5.1999999999999998E-2</v>
      </c>
      <c r="E11" s="45"/>
      <c r="F11" s="21" t="s">
        <v>480</v>
      </c>
      <c r="G11" s="23">
        <v>40295</v>
      </c>
      <c r="H11" s="21">
        <v>0.94</v>
      </c>
      <c r="I11" s="45"/>
      <c r="J11" s="45"/>
      <c r="K11" s="340">
        <f>LARGE(B21:C21,1)/(B21+C21)</f>
        <v>0.61155832764837748</v>
      </c>
      <c r="L11" s="45"/>
      <c r="M11" s="45"/>
      <c r="N11" s="45"/>
      <c r="W11" s="21">
        <v>10</v>
      </c>
      <c r="X11" s="21">
        <v>7040</v>
      </c>
      <c r="Y11" s="24">
        <v>44984</v>
      </c>
      <c r="Z11" s="21" t="s">
        <v>513</v>
      </c>
      <c r="AA11" s="21" t="s">
        <v>492</v>
      </c>
      <c r="AB11" s="21">
        <v>16.3</v>
      </c>
      <c r="AC11" s="21" t="s">
        <v>499</v>
      </c>
      <c r="AD11" s="21">
        <v>51</v>
      </c>
    </row>
    <row r="12" spans="1:30" ht="17.25" customHeight="1" thickBot="1" x14ac:dyDescent="0.25">
      <c r="A12" s="21">
        <v>7</v>
      </c>
      <c r="B12" s="102">
        <v>1.4362877030162412E-2</v>
      </c>
      <c r="C12" s="102">
        <v>3.5822505800464033E-2</v>
      </c>
      <c r="D12" s="102">
        <v>5.0099999999999999E-2</v>
      </c>
      <c r="E12" s="45"/>
      <c r="F12" s="21" t="s">
        <v>481</v>
      </c>
      <c r="G12" s="23">
        <v>41896</v>
      </c>
      <c r="H12" s="21">
        <v>0.97</v>
      </c>
      <c r="I12" s="45"/>
      <c r="J12" s="45"/>
      <c r="K12" s="45"/>
      <c r="L12" s="45"/>
      <c r="M12" s="45"/>
      <c r="N12" s="45"/>
      <c r="W12" s="21">
        <v>20</v>
      </c>
      <c r="X12" s="21">
        <v>6368</v>
      </c>
      <c r="Y12" s="24">
        <v>44980</v>
      </c>
      <c r="Z12" s="21" t="s">
        <v>521</v>
      </c>
      <c r="AA12" s="21" t="s">
        <v>495</v>
      </c>
      <c r="AB12" s="21">
        <v>14.8</v>
      </c>
      <c r="AC12" s="21" t="s">
        <v>498</v>
      </c>
      <c r="AD12" s="21">
        <v>51</v>
      </c>
    </row>
    <row r="13" spans="1:30" ht="17.25" customHeight="1" thickBot="1" x14ac:dyDescent="0.25">
      <c r="A13" s="21">
        <v>8</v>
      </c>
      <c r="B13" s="102">
        <v>1.8593039443155452E-2</v>
      </c>
      <c r="C13" s="102">
        <v>3.3790023201856152E-2</v>
      </c>
      <c r="D13" s="102">
        <v>5.2400000000000002E-2</v>
      </c>
      <c r="E13" s="45"/>
      <c r="F13" s="21" t="s">
        <v>482</v>
      </c>
      <c r="G13" s="23">
        <v>42127</v>
      </c>
      <c r="H13" s="21">
        <v>0.98</v>
      </c>
      <c r="I13" s="45"/>
      <c r="J13" s="45"/>
      <c r="K13" s="45"/>
      <c r="L13" s="45"/>
      <c r="M13" s="45"/>
      <c r="N13" s="45"/>
      <c r="W13" s="21">
        <v>25</v>
      </c>
      <c r="X13" s="21">
        <v>6192</v>
      </c>
      <c r="Y13" s="24">
        <v>44981</v>
      </c>
      <c r="Z13" s="21" t="s">
        <v>515</v>
      </c>
      <c r="AA13" s="21" t="s">
        <v>496</v>
      </c>
      <c r="AB13" s="21">
        <v>14.4</v>
      </c>
      <c r="AC13" s="21" t="s">
        <v>498</v>
      </c>
      <c r="AD13" s="21">
        <v>50</v>
      </c>
    </row>
    <row r="14" spans="1:30" ht="17.25" customHeight="1" thickBot="1" x14ac:dyDescent="0.25">
      <c r="A14" s="21">
        <v>9</v>
      </c>
      <c r="B14" s="102">
        <v>2.0412993039443158E-2</v>
      </c>
      <c r="C14" s="102">
        <v>3.3840835266821349E-2</v>
      </c>
      <c r="D14" s="102">
        <v>5.4199999999999998E-2</v>
      </c>
      <c r="E14" s="45"/>
      <c r="F14" s="21" t="s">
        <v>483</v>
      </c>
      <c r="G14" s="23">
        <v>42802</v>
      </c>
      <c r="H14" s="21">
        <v>0.99</v>
      </c>
      <c r="I14" s="45"/>
      <c r="J14" s="45"/>
      <c r="K14" s="45"/>
      <c r="L14" s="45"/>
      <c r="M14" s="45"/>
      <c r="N14" s="45"/>
      <c r="W14" s="21">
        <v>30</v>
      </c>
      <c r="X14" s="21">
        <v>5994</v>
      </c>
      <c r="Y14" s="24">
        <v>44986</v>
      </c>
      <c r="Z14" s="21" t="s">
        <v>516</v>
      </c>
      <c r="AA14" s="21" t="s">
        <v>494</v>
      </c>
      <c r="AB14" s="21">
        <v>13.9</v>
      </c>
      <c r="AC14" s="21" t="s">
        <v>498</v>
      </c>
      <c r="AD14" s="21">
        <v>50</v>
      </c>
    </row>
    <row r="15" spans="1:30" ht="17.25" customHeight="1" thickBot="1" x14ac:dyDescent="0.25">
      <c r="A15" s="21">
        <v>10</v>
      </c>
      <c r="B15" s="102">
        <v>2.2626450116009278E-2</v>
      </c>
      <c r="C15" s="102">
        <v>3.2011600928074244E-2</v>
      </c>
      <c r="D15" s="102">
        <v>5.4600000000000003E-2</v>
      </c>
      <c r="E15" s="45"/>
      <c r="F15" s="21" t="s">
        <v>484</v>
      </c>
      <c r="G15" s="23">
        <v>41926</v>
      </c>
      <c r="H15" s="21">
        <v>0.97</v>
      </c>
      <c r="I15" s="45"/>
      <c r="J15" s="45"/>
      <c r="K15" s="45"/>
      <c r="L15" s="45"/>
      <c r="M15" s="45"/>
      <c r="N15" s="45"/>
      <c r="W15" s="21">
        <v>35</v>
      </c>
      <c r="X15" s="21">
        <v>5859</v>
      </c>
      <c r="Y15" s="24">
        <v>44981</v>
      </c>
      <c r="Z15" s="21" t="s">
        <v>517</v>
      </c>
      <c r="AA15" s="21" t="s">
        <v>496</v>
      </c>
      <c r="AB15" s="21">
        <v>13.6</v>
      </c>
      <c r="AC15" s="21" t="s">
        <v>498</v>
      </c>
      <c r="AD15" s="21">
        <v>50</v>
      </c>
    </row>
    <row r="16" spans="1:30" ht="17.25" customHeight="1" thickBot="1" x14ac:dyDescent="0.25">
      <c r="A16" s="21">
        <v>11</v>
      </c>
      <c r="B16" s="102">
        <v>2.5528538283062643E-2</v>
      </c>
      <c r="C16" s="102">
        <v>3.0487238979118328E-2</v>
      </c>
      <c r="D16" s="102">
        <v>5.6000000000000001E-2</v>
      </c>
      <c r="E16" s="45"/>
      <c r="F16" s="21" t="s">
        <v>485</v>
      </c>
      <c r="G16" s="23">
        <v>42016</v>
      </c>
      <c r="H16" s="21">
        <v>0.98</v>
      </c>
      <c r="I16" s="45"/>
      <c r="J16" s="45"/>
      <c r="K16" s="45"/>
      <c r="L16" s="45"/>
      <c r="M16" s="45"/>
      <c r="N16" s="45"/>
      <c r="W16" s="21">
        <v>40</v>
      </c>
      <c r="X16" s="21">
        <v>5745</v>
      </c>
      <c r="Y16" s="24">
        <v>44984</v>
      </c>
      <c r="Z16" s="21" t="s">
        <v>523</v>
      </c>
      <c r="AA16" s="21" t="s">
        <v>492</v>
      </c>
      <c r="AB16" s="21">
        <v>13.3</v>
      </c>
      <c r="AC16" s="21" t="s">
        <v>499</v>
      </c>
      <c r="AD16" s="21">
        <v>51</v>
      </c>
    </row>
    <row r="17" spans="1:30" ht="17.25" customHeight="1" thickBot="1" x14ac:dyDescent="0.25">
      <c r="A17" s="21">
        <v>12</v>
      </c>
      <c r="B17" s="102">
        <v>2.9611136890951278E-2</v>
      </c>
      <c r="C17" s="102">
        <v>3.0029930394431553E-2</v>
      </c>
      <c r="D17" s="102">
        <v>5.9700000000000003E-2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5670</v>
      </c>
      <c r="Y17" s="24">
        <v>44981</v>
      </c>
      <c r="Z17" s="21" t="s">
        <v>518</v>
      </c>
      <c r="AA17" s="21" t="s">
        <v>496</v>
      </c>
      <c r="AB17" s="21">
        <v>13.2</v>
      </c>
      <c r="AC17" s="21" t="s">
        <v>498</v>
      </c>
      <c r="AD17" s="21">
        <v>50</v>
      </c>
    </row>
    <row r="18" spans="1:30" ht="17.25" customHeight="1" thickBot="1" x14ac:dyDescent="0.25">
      <c r="A18" s="21">
        <v>13</v>
      </c>
      <c r="B18" s="102">
        <v>3.2316473317865427E-2</v>
      </c>
      <c r="C18" s="102">
        <v>2.8962877030162412E-2</v>
      </c>
      <c r="D18" s="102">
        <v>6.13E-2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5647</v>
      </c>
      <c r="Y18" s="24">
        <v>44982</v>
      </c>
      <c r="Z18" s="21" t="s">
        <v>514</v>
      </c>
      <c r="AA18" s="21" t="s">
        <v>497</v>
      </c>
      <c r="AB18" s="21">
        <v>13.1</v>
      </c>
      <c r="AC18" s="21" t="s">
        <v>498</v>
      </c>
      <c r="AD18" s="21">
        <v>50</v>
      </c>
    </row>
    <row r="19" spans="1:30" ht="17.25" customHeight="1" thickBot="1" x14ac:dyDescent="0.25">
      <c r="A19" s="21">
        <v>14</v>
      </c>
      <c r="B19" s="102">
        <v>3.4874245939675176E-2</v>
      </c>
      <c r="C19" s="102">
        <v>2.9115313225058004E-2</v>
      </c>
      <c r="D19" s="102">
        <v>6.4000000000000001E-2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5079</v>
      </c>
      <c r="Y19" s="24">
        <v>44987</v>
      </c>
      <c r="Z19" s="21" t="s">
        <v>522</v>
      </c>
      <c r="AA19" s="21" t="s">
        <v>495</v>
      </c>
      <c r="AB19" s="21">
        <v>11.8</v>
      </c>
      <c r="AC19" s="21" t="s">
        <v>499</v>
      </c>
      <c r="AD19" s="21">
        <v>53</v>
      </c>
    </row>
    <row r="20" spans="1:30" ht="17.25" customHeight="1" thickBot="1" x14ac:dyDescent="0.25">
      <c r="A20" s="21">
        <v>15</v>
      </c>
      <c r="B20" s="102">
        <v>3.9251972157772624E-2</v>
      </c>
      <c r="C20" s="102">
        <v>2.7845011600928078E-2</v>
      </c>
      <c r="D20" s="102">
        <v>6.7100000000000007E-2</v>
      </c>
      <c r="E20" s="45"/>
      <c r="F20" s="21" t="s">
        <v>488</v>
      </c>
      <c r="G20" s="23">
        <v>33339</v>
      </c>
      <c r="H20" s="21">
        <v>0.77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3572</v>
      </c>
      <c r="Y20" s="24">
        <v>45037</v>
      </c>
      <c r="Z20" s="21" t="s">
        <v>513</v>
      </c>
      <c r="AA20" s="21" t="s">
        <v>496</v>
      </c>
      <c r="AB20" s="21">
        <v>8.3000000000000007</v>
      </c>
      <c r="AC20" s="21" t="s">
        <v>498</v>
      </c>
      <c r="AD20" s="21">
        <v>61</v>
      </c>
    </row>
    <row r="21" spans="1:30" ht="17.25" customHeight="1" thickBot="1" x14ac:dyDescent="0.25">
      <c r="A21" s="21">
        <v>16</v>
      </c>
      <c r="B21" s="102">
        <v>4.3678886310904878E-2</v>
      </c>
      <c r="C21" s="102">
        <v>2.774338747099768E-2</v>
      </c>
      <c r="D21" s="102">
        <v>7.1400000000000005E-2</v>
      </c>
      <c r="E21" s="45"/>
      <c r="F21" s="21" t="s">
        <v>492</v>
      </c>
      <c r="G21" s="23">
        <v>43303</v>
      </c>
      <c r="H21" s="21">
        <v>1.01</v>
      </c>
      <c r="I21" s="45"/>
      <c r="J21" s="12">
        <v>5</v>
      </c>
      <c r="K21" s="12">
        <f>X6</f>
        <v>8250</v>
      </c>
      <c r="L21" s="18"/>
      <c r="M21" s="12"/>
      <c r="N21" s="114">
        <f>K21/$F$2</f>
        <v>0.191415313225058</v>
      </c>
      <c r="W21" s="21">
        <v>125</v>
      </c>
      <c r="X21" s="21">
        <v>3487</v>
      </c>
      <c r="Y21" s="24">
        <v>45044</v>
      </c>
      <c r="Z21" s="21" t="s">
        <v>513</v>
      </c>
      <c r="AA21" s="21" t="s">
        <v>496</v>
      </c>
      <c r="AB21" s="21">
        <v>8.1</v>
      </c>
      <c r="AC21" s="21" t="s">
        <v>498</v>
      </c>
      <c r="AD21" s="21">
        <v>64</v>
      </c>
    </row>
    <row r="22" spans="1:30" ht="17.25" customHeight="1" thickBot="1" x14ac:dyDescent="0.25">
      <c r="A22" s="21">
        <v>17</v>
      </c>
      <c r="B22" s="102">
        <v>4.3924825986078886E-2</v>
      </c>
      <c r="C22" s="102">
        <v>2.7438515081206493E-2</v>
      </c>
      <c r="D22" s="102">
        <v>7.1400000000000005E-2</v>
      </c>
      <c r="E22" s="45"/>
      <c r="F22" s="21" t="s">
        <v>493</v>
      </c>
      <c r="G22" s="23">
        <v>45073</v>
      </c>
      <c r="H22" s="21">
        <v>1.05</v>
      </c>
      <c r="I22" s="45"/>
      <c r="J22" s="12">
        <v>10</v>
      </c>
      <c r="K22" s="12">
        <f>X11</f>
        <v>7040</v>
      </c>
      <c r="L22" s="18"/>
      <c r="M22" s="12"/>
      <c r="N22" s="114">
        <f t="shared" ref="N22:N28" si="0">K22/$F$2</f>
        <v>0.16334106728538283</v>
      </c>
      <c r="W22" s="21">
        <v>150</v>
      </c>
      <c r="X22" s="21">
        <v>3456</v>
      </c>
      <c r="Y22" s="24">
        <v>45278</v>
      </c>
      <c r="Z22" s="21" t="s">
        <v>514</v>
      </c>
      <c r="AA22" s="21" t="s">
        <v>492</v>
      </c>
      <c r="AB22" s="21">
        <v>8</v>
      </c>
      <c r="AC22" s="21" t="s">
        <v>498</v>
      </c>
      <c r="AD22" s="21">
        <v>62</v>
      </c>
    </row>
    <row r="23" spans="1:30" ht="17.25" customHeight="1" thickBot="1" x14ac:dyDescent="0.25">
      <c r="A23" s="21">
        <v>18</v>
      </c>
      <c r="B23" s="102">
        <v>3.9842227378190258E-2</v>
      </c>
      <c r="C23" s="102">
        <v>2.5304408352668211E-2</v>
      </c>
      <c r="D23" s="102">
        <v>6.5199999999999994E-2</v>
      </c>
      <c r="E23" s="45"/>
      <c r="F23" s="21" t="s">
        <v>494</v>
      </c>
      <c r="G23" s="23">
        <v>45295</v>
      </c>
      <c r="H23" s="21">
        <v>1.05</v>
      </c>
      <c r="I23" s="45"/>
      <c r="J23" s="12">
        <v>20</v>
      </c>
      <c r="K23" s="12">
        <f>X12</f>
        <v>6368</v>
      </c>
      <c r="L23" s="18"/>
      <c r="M23" s="12"/>
      <c r="N23" s="114">
        <f t="shared" si="0"/>
        <v>0.14774941995359628</v>
      </c>
      <c r="W23" s="21">
        <v>175</v>
      </c>
      <c r="X23" s="21">
        <v>3433</v>
      </c>
      <c r="Y23" s="24">
        <v>45239</v>
      </c>
      <c r="Z23" s="21" t="s">
        <v>513</v>
      </c>
      <c r="AA23" s="21" t="s">
        <v>495</v>
      </c>
      <c r="AB23" s="21">
        <v>8</v>
      </c>
      <c r="AC23" s="21" t="s">
        <v>498</v>
      </c>
      <c r="AD23" s="21">
        <v>63</v>
      </c>
    </row>
    <row r="24" spans="1:30" ht="17.25" customHeight="1" thickBot="1" x14ac:dyDescent="0.25">
      <c r="A24" s="21">
        <v>19</v>
      </c>
      <c r="B24" s="102">
        <v>3.0791647331786545E-2</v>
      </c>
      <c r="C24" s="102">
        <v>2.0680510440835267E-2</v>
      </c>
      <c r="D24" s="102">
        <v>5.1499999999999997E-2</v>
      </c>
      <c r="E24" s="45"/>
      <c r="F24" s="21" t="s">
        <v>495</v>
      </c>
      <c r="G24" s="23">
        <v>45462</v>
      </c>
      <c r="H24" s="21">
        <v>1.06</v>
      </c>
      <c r="I24" s="45"/>
      <c r="J24" s="12">
        <v>30</v>
      </c>
      <c r="K24" s="12">
        <f>X14</f>
        <v>5994</v>
      </c>
      <c r="L24" s="18"/>
      <c r="M24" s="12"/>
      <c r="N24" s="114">
        <f t="shared" si="0"/>
        <v>0.13907192575406033</v>
      </c>
      <c r="W24" s="21">
        <v>200</v>
      </c>
      <c r="X24" s="21">
        <v>3411</v>
      </c>
      <c r="Y24" s="24">
        <v>45022</v>
      </c>
      <c r="Z24" s="21" t="s">
        <v>513</v>
      </c>
      <c r="AA24" s="21" t="s">
        <v>495</v>
      </c>
      <c r="AB24" s="21">
        <v>7.9</v>
      </c>
      <c r="AC24" s="21" t="s">
        <v>498</v>
      </c>
      <c r="AD24" s="21">
        <v>62</v>
      </c>
    </row>
    <row r="25" spans="1:30" ht="17.25" customHeight="1" thickBot="1" x14ac:dyDescent="0.25">
      <c r="A25" s="21">
        <v>20</v>
      </c>
      <c r="B25" s="102">
        <v>2.4938283062645016E-2</v>
      </c>
      <c r="C25" s="102">
        <v>1.5954988399071925E-2</v>
      </c>
      <c r="D25" s="102">
        <v>4.0899999999999999E-2</v>
      </c>
      <c r="E25" s="45"/>
      <c r="F25" s="21" t="s">
        <v>496</v>
      </c>
      <c r="G25" s="23">
        <v>48194</v>
      </c>
      <c r="H25" s="21">
        <v>1.1200000000000001</v>
      </c>
      <c r="I25" s="45"/>
      <c r="J25" s="12">
        <v>50</v>
      </c>
      <c r="K25" s="12">
        <f>X18</f>
        <v>5647</v>
      </c>
      <c r="L25" s="18"/>
      <c r="M25" s="12"/>
      <c r="N25" s="114">
        <f t="shared" si="0"/>
        <v>0.13102088167053363</v>
      </c>
      <c r="W25" s="21"/>
      <c r="X25" s="21"/>
      <c r="Y25" s="24"/>
      <c r="Z25" s="21"/>
      <c r="AA25" s="21"/>
      <c r="AB25" s="21"/>
      <c r="AC25" s="21"/>
      <c r="AD25" s="21"/>
    </row>
    <row r="26" spans="1:30" ht="17.25" customHeight="1" thickBot="1" x14ac:dyDescent="0.25">
      <c r="A26" s="21">
        <v>21</v>
      </c>
      <c r="B26" s="102">
        <v>1.9921113689095129E-2</v>
      </c>
      <c r="C26" s="102">
        <v>1.2093271461716938E-2</v>
      </c>
      <c r="D26" s="102">
        <v>3.2000000000000001E-2</v>
      </c>
      <c r="E26" s="45"/>
      <c r="F26" s="21" t="s">
        <v>497</v>
      </c>
      <c r="G26" s="23">
        <v>40647</v>
      </c>
      <c r="H26" s="21">
        <v>0.94</v>
      </c>
      <c r="I26" s="45"/>
      <c r="J26" s="12">
        <v>100</v>
      </c>
      <c r="K26" s="12">
        <f>X20</f>
        <v>3572</v>
      </c>
      <c r="L26" s="18"/>
      <c r="M26" s="12"/>
      <c r="N26" s="114">
        <f t="shared" si="0"/>
        <v>8.287703016241299E-2</v>
      </c>
    </row>
    <row r="27" spans="1:30" ht="17.25" customHeight="1" thickBot="1" x14ac:dyDescent="0.25">
      <c r="A27" s="21">
        <v>22</v>
      </c>
      <c r="B27" s="102">
        <v>1.4116937354988398E-2</v>
      </c>
      <c r="C27" s="102">
        <v>8.2315545243619483E-3</v>
      </c>
      <c r="D27" s="102">
        <v>2.24E-2</v>
      </c>
      <c r="E27" s="45"/>
      <c r="F27" s="45"/>
      <c r="G27" s="45"/>
      <c r="H27" s="45"/>
      <c r="I27" s="45"/>
      <c r="J27" s="12">
        <v>150</v>
      </c>
      <c r="K27" s="12">
        <f>X22</f>
        <v>3456</v>
      </c>
      <c r="L27" s="18"/>
      <c r="M27" s="12"/>
      <c r="N27" s="114">
        <f t="shared" si="0"/>
        <v>8.0185614849187931E-2</v>
      </c>
    </row>
    <row r="28" spans="1:30" ht="17.25" customHeight="1" thickBot="1" x14ac:dyDescent="0.25">
      <c r="A28" s="21">
        <v>23</v>
      </c>
      <c r="B28" s="102">
        <v>9.1489559164733177E-3</v>
      </c>
      <c r="C28" s="102">
        <v>4.8271461716937348E-3</v>
      </c>
      <c r="D28" s="102">
        <v>1.4E-2</v>
      </c>
      <c r="E28" s="45"/>
      <c r="F28" s="45"/>
      <c r="G28" s="45"/>
      <c r="H28" s="45"/>
      <c r="I28" s="45"/>
      <c r="J28" s="12">
        <v>200</v>
      </c>
      <c r="K28" s="12">
        <f>X24</f>
        <v>3411</v>
      </c>
      <c r="L28" s="18"/>
      <c r="M28" s="12"/>
      <c r="N28" s="114">
        <f t="shared" si="0"/>
        <v>7.9141531322505801E-2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504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37700</v>
      </c>
      <c r="H2" s="7" t="s">
        <v>462</v>
      </c>
      <c r="W2" s="21">
        <v>1</v>
      </c>
      <c r="X2" s="21">
        <v>7782</v>
      </c>
      <c r="Y2" s="24">
        <v>44997</v>
      </c>
      <c r="Z2" s="21" t="s">
        <v>624</v>
      </c>
      <c r="AA2" s="21" t="s">
        <v>488</v>
      </c>
      <c r="AB2" s="21">
        <v>20.6</v>
      </c>
      <c r="AC2" s="21" t="s">
        <v>464</v>
      </c>
      <c r="AD2" s="21">
        <v>61</v>
      </c>
    </row>
    <row r="3" spans="1:30" ht="17.25" customHeight="1" thickBot="1" x14ac:dyDescent="0.25">
      <c r="W3" s="21">
        <v>2</v>
      </c>
      <c r="X3" s="21">
        <v>6097</v>
      </c>
      <c r="Y3" s="24">
        <v>44962</v>
      </c>
      <c r="Z3" s="21" t="s">
        <v>625</v>
      </c>
      <c r="AA3" s="21" t="s">
        <v>488</v>
      </c>
      <c r="AB3" s="21">
        <v>16.2</v>
      </c>
      <c r="AC3" s="21" t="s">
        <v>464</v>
      </c>
      <c r="AD3" s="21">
        <v>60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5981</v>
      </c>
      <c r="Y4" s="24">
        <v>44997</v>
      </c>
      <c r="Z4" s="21" t="s">
        <v>625</v>
      </c>
      <c r="AA4" s="21" t="s">
        <v>488</v>
      </c>
      <c r="AB4" s="21">
        <v>15.9</v>
      </c>
      <c r="AC4" s="21" t="s">
        <v>464</v>
      </c>
      <c r="AD4" s="21">
        <v>72</v>
      </c>
    </row>
    <row r="5" spans="1:30" ht="17.25" customHeight="1" thickBot="1" x14ac:dyDescent="0.25">
      <c r="A5" s="21">
        <v>0</v>
      </c>
      <c r="B5" s="22">
        <v>2.9241379310344824E-3</v>
      </c>
      <c r="C5" s="22">
        <v>1.4442970822281169E-3</v>
      </c>
      <c r="D5" s="22">
        <v>4.1999999999999997E-3</v>
      </c>
      <c r="E5" s="45"/>
      <c r="F5" s="21" t="s">
        <v>471</v>
      </c>
      <c r="G5" s="23">
        <v>42938</v>
      </c>
      <c r="H5" s="21">
        <v>1.1100000000000001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5300</v>
      </c>
      <c r="Y5" s="24">
        <v>44962</v>
      </c>
      <c r="Z5" s="21" t="s">
        <v>515</v>
      </c>
      <c r="AA5" s="21" t="s">
        <v>488</v>
      </c>
      <c r="AB5" s="21">
        <v>14.1</v>
      </c>
      <c r="AC5" s="21" t="s">
        <v>464</v>
      </c>
      <c r="AD5" s="21">
        <v>53</v>
      </c>
    </row>
    <row r="6" spans="1:30" ht="17.25" customHeight="1" thickBot="1" x14ac:dyDescent="0.25">
      <c r="A6" s="21">
        <v>1</v>
      </c>
      <c r="B6" s="22">
        <v>1.7994694960212203E-3</v>
      </c>
      <c r="C6" s="22">
        <v>8.3156498673740058E-4</v>
      </c>
      <c r="D6" s="22">
        <v>2.5000000000000001E-3</v>
      </c>
      <c r="E6" s="45"/>
      <c r="F6" s="21" t="s">
        <v>473</v>
      </c>
      <c r="G6" s="23">
        <v>44857</v>
      </c>
      <c r="H6" s="21">
        <v>1.1599999999999999</v>
      </c>
      <c r="I6" s="45"/>
      <c r="J6" s="107" t="s">
        <v>474</v>
      </c>
      <c r="K6" s="108">
        <f>LARGE((K8,K9),1)</f>
        <v>0.67334360554699546</v>
      </c>
      <c r="L6" s="45"/>
      <c r="M6" s="45"/>
      <c r="N6" s="108" t="s">
        <v>465</v>
      </c>
      <c r="W6" s="21">
        <v>5</v>
      </c>
      <c r="X6" s="21">
        <v>5195</v>
      </c>
      <c r="Y6" s="24">
        <v>44997</v>
      </c>
      <c r="Z6" s="21" t="s">
        <v>517</v>
      </c>
      <c r="AA6" s="21" t="s">
        <v>488</v>
      </c>
      <c r="AB6" s="21">
        <v>13.8</v>
      </c>
      <c r="AC6" s="21" t="s">
        <v>464</v>
      </c>
      <c r="AD6" s="21">
        <v>51</v>
      </c>
    </row>
    <row r="7" spans="1:30" ht="17.25" customHeight="1" thickBot="1" x14ac:dyDescent="0.25">
      <c r="A7" s="21">
        <v>2</v>
      </c>
      <c r="B7" s="22">
        <v>1.4058355437665782E-3</v>
      </c>
      <c r="C7" s="22">
        <v>6.1273209549071619E-4</v>
      </c>
      <c r="D7" s="22">
        <v>1.9E-3</v>
      </c>
      <c r="E7" s="45"/>
      <c r="F7" s="21" t="s">
        <v>475</v>
      </c>
      <c r="G7" s="23">
        <v>44438</v>
      </c>
      <c r="H7" s="21">
        <v>1.1499999999999999</v>
      </c>
      <c r="I7" s="45"/>
      <c r="J7" s="12" t="s">
        <v>476</v>
      </c>
      <c r="K7" s="108">
        <f>LARGE((K10,K11),1)</f>
        <v>0.63708140848648531</v>
      </c>
      <c r="L7" s="45"/>
      <c r="M7" s="45"/>
      <c r="N7" s="108" t="s">
        <v>464</v>
      </c>
      <c r="W7" s="21">
        <v>6</v>
      </c>
      <c r="X7" s="21">
        <v>5168</v>
      </c>
      <c r="Y7" s="24">
        <v>44997</v>
      </c>
      <c r="Z7" s="21" t="s">
        <v>518</v>
      </c>
      <c r="AA7" s="21" t="s">
        <v>488</v>
      </c>
      <c r="AB7" s="21">
        <v>13.7</v>
      </c>
      <c r="AC7" s="21" t="s">
        <v>464</v>
      </c>
      <c r="AD7" s="21">
        <v>53</v>
      </c>
    </row>
    <row r="8" spans="1:30" ht="17.25" customHeight="1" thickBot="1" x14ac:dyDescent="0.25">
      <c r="A8" s="21">
        <v>3</v>
      </c>
      <c r="B8" s="22">
        <v>9.5596816976127315E-4</v>
      </c>
      <c r="C8" s="22">
        <v>7.0026525198939001E-4</v>
      </c>
      <c r="D8" s="22">
        <v>1.4E-3</v>
      </c>
      <c r="E8" s="45"/>
      <c r="F8" s="21" t="s">
        <v>477</v>
      </c>
      <c r="G8" s="23">
        <v>41569</v>
      </c>
      <c r="H8" s="21">
        <v>1.07</v>
      </c>
      <c r="I8" s="45"/>
      <c r="J8" s="45"/>
      <c r="K8" s="340">
        <f>LARGE(B11:C11,1)/(B11+C11)</f>
        <v>0.67334360554699546</v>
      </c>
      <c r="L8" s="45"/>
      <c r="M8" s="45"/>
      <c r="N8" s="45"/>
      <c r="W8" s="21">
        <v>7</v>
      </c>
      <c r="X8" s="21">
        <v>5148</v>
      </c>
      <c r="Y8" s="24">
        <v>45089</v>
      </c>
      <c r="Z8" s="21" t="s">
        <v>522</v>
      </c>
      <c r="AA8" s="21" t="s">
        <v>492</v>
      </c>
      <c r="AB8" s="21">
        <v>13.7</v>
      </c>
      <c r="AC8" s="21" t="s">
        <v>465</v>
      </c>
      <c r="AD8" s="21">
        <v>51</v>
      </c>
    </row>
    <row r="9" spans="1:30" ht="17.25" customHeight="1" thickBot="1" x14ac:dyDescent="0.25">
      <c r="A9" s="21">
        <v>4</v>
      </c>
      <c r="B9" s="22">
        <v>1.7994694960212203E-3</v>
      </c>
      <c r="C9" s="22">
        <v>1.7506631299734749E-3</v>
      </c>
      <c r="D9" s="22">
        <v>2.5999999999999999E-3</v>
      </c>
      <c r="E9" s="45"/>
      <c r="F9" s="21" t="s">
        <v>478</v>
      </c>
      <c r="G9" s="23">
        <v>36758</v>
      </c>
      <c r="H9" s="21">
        <v>0.95</v>
      </c>
      <c r="I9" s="45"/>
      <c r="J9" s="45"/>
      <c r="K9" s="340">
        <f>LARGE(B12:C12,1)/(B12+C12)</f>
        <v>0.62139874464900058</v>
      </c>
      <c r="L9" s="45"/>
      <c r="M9" s="45"/>
      <c r="N9" s="45"/>
      <c r="W9" s="21">
        <v>8</v>
      </c>
      <c r="X9" s="21">
        <v>4997</v>
      </c>
      <c r="Y9" s="24">
        <v>44962</v>
      </c>
      <c r="Z9" s="21" t="s">
        <v>514</v>
      </c>
      <c r="AA9" s="21" t="s">
        <v>488</v>
      </c>
      <c r="AB9" s="21">
        <v>13.3</v>
      </c>
      <c r="AC9" s="21" t="s">
        <v>464</v>
      </c>
      <c r="AD9" s="21">
        <v>52</v>
      </c>
    </row>
    <row r="10" spans="1:30" ht="17.25" customHeight="1" thickBot="1" x14ac:dyDescent="0.25">
      <c r="A10" s="21">
        <v>5</v>
      </c>
      <c r="B10" s="22">
        <v>3.7676392572944294E-3</v>
      </c>
      <c r="C10" s="22">
        <v>6.0397877984084873E-3</v>
      </c>
      <c r="D10" s="22">
        <v>8.5000000000000006E-3</v>
      </c>
      <c r="E10" s="45"/>
      <c r="F10" s="21" t="s">
        <v>479</v>
      </c>
      <c r="G10" s="23">
        <v>33124</v>
      </c>
      <c r="H10" s="21">
        <v>0.86</v>
      </c>
      <c r="I10" s="45"/>
      <c r="J10" s="45"/>
      <c r="K10" s="340">
        <f>LARGE(B20:C20,1)/(B20+C20)</f>
        <v>0.62233261826803665</v>
      </c>
      <c r="L10" s="45"/>
      <c r="M10" s="45"/>
      <c r="N10" s="45"/>
      <c r="W10" s="21">
        <v>9</v>
      </c>
      <c r="X10" s="21">
        <v>4692</v>
      </c>
      <c r="Y10" s="24">
        <v>44962</v>
      </c>
      <c r="Z10" s="21" t="s">
        <v>525</v>
      </c>
      <c r="AA10" s="21" t="s">
        <v>488</v>
      </c>
      <c r="AB10" s="21">
        <v>12.4</v>
      </c>
      <c r="AC10" s="21" t="s">
        <v>464</v>
      </c>
      <c r="AD10" s="21">
        <v>67</v>
      </c>
    </row>
    <row r="11" spans="1:30" ht="17.25" customHeight="1" thickBot="1" x14ac:dyDescent="0.25">
      <c r="A11" s="21">
        <v>6</v>
      </c>
      <c r="B11" s="22">
        <v>9.2785145888594159E-3</v>
      </c>
      <c r="C11" s="22">
        <v>1.9125994694960215E-2</v>
      </c>
      <c r="D11" s="22">
        <v>2.7900000000000001E-2</v>
      </c>
      <c r="E11" s="45"/>
      <c r="F11" s="21" t="s">
        <v>480</v>
      </c>
      <c r="G11" s="23">
        <v>33246</v>
      </c>
      <c r="H11" s="21">
        <v>0.86</v>
      </c>
      <c r="I11" s="45"/>
      <c r="J11" s="45"/>
      <c r="K11" s="340">
        <f>LARGE(B21:C21,1)/(B21+C21)</f>
        <v>0.63708140848648531</v>
      </c>
      <c r="L11" s="45"/>
      <c r="M11" s="45"/>
      <c r="N11" s="45"/>
      <c r="W11" s="21">
        <v>10</v>
      </c>
      <c r="X11" s="21">
        <v>4527</v>
      </c>
      <c r="Y11" s="24">
        <v>45089</v>
      </c>
      <c r="Z11" s="21" t="s">
        <v>524</v>
      </c>
      <c r="AA11" s="21" t="s">
        <v>492</v>
      </c>
      <c r="AB11" s="21">
        <v>12</v>
      </c>
      <c r="AC11" s="21" t="s">
        <v>465</v>
      </c>
      <c r="AD11" s="21">
        <v>53</v>
      </c>
    </row>
    <row r="12" spans="1:30" ht="17.25" customHeight="1" thickBot="1" x14ac:dyDescent="0.25">
      <c r="A12" s="21">
        <v>7</v>
      </c>
      <c r="B12" s="22">
        <v>1.9119363395225467E-2</v>
      </c>
      <c r="C12" s="22">
        <v>3.1380636604774532E-2</v>
      </c>
      <c r="D12" s="22">
        <v>5.1200000000000002E-2</v>
      </c>
      <c r="E12" s="45"/>
      <c r="F12" s="21" t="s">
        <v>481</v>
      </c>
      <c r="G12" s="23">
        <v>33496</v>
      </c>
      <c r="H12" s="21">
        <v>0.87</v>
      </c>
      <c r="I12" s="45"/>
      <c r="J12" s="45"/>
      <c r="K12" s="45"/>
      <c r="L12" s="45"/>
      <c r="M12" s="45"/>
      <c r="N12" s="45"/>
      <c r="W12" s="21">
        <v>20</v>
      </c>
      <c r="X12" s="21">
        <v>3883</v>
      </c>
      <c r="Y12" s="24">
        <v>44974</v>
      </c>
      <c r="Z12" s="21" t="s">
        <v>515</v>
      </c>
      <c r="AA12" s="21" t="s">
        <v>496</v>
      </c>
      <c r="AB12" s="21">
        <v>10.3</v>
      </c>
      <c r="AC12" s="21" t="s">
        <v>464</v>
      </c>
      <c r="AD12" s="21">
        <v>60</v>
      </c>
    </row>
    <row r="13" spans="1:30" ht="17.25" customHeight="1" thickBot="1" x14ac:dyDescent="0.25">
      <c r="A13" s="21">
        <v>8</v>
      </c>
      <c r="B13" s="22">
        <v>2.6654641909814324E-2</v>
      </c>
      <c r="C13" s="22">
        <v>3.5669761273209546E-2</v>
      </c>
      <c r="D13" s="22">
        <v>6.2700000000000006E-2</v>
      </c>
      <c r="E13" s="45"/>
      <c r="F13" s="21" t="s">
        <v>482</v>
      </c>
      <c r="G13" s="23">
        <v>34001</v>
      </c>
      <c r="H13" s="21">
        <v>0.88</v>
      </c>
      <c r="I13" s="45"/>
      <c r="J13" s="45"/>
      <c r="K13" s="45"/>
      <c r="L13" s="45"/>
      <c r="M13" s="45"/>
      <c r="N13" s="45"/>
      <c r="W13" s="21">
        <v>25</v>
      </c>
      <c r="X13" s="21">
        <v>3844</v>
      </c>
      <c r="Y13" s="24">
        <v>44993</v>
      </c>
      <c r="Z13" s="21" t="s">
        <v>514</v>
      </c>
      <c r="AA13" s="21" t="s">
        <v>494</v>
      </c>
      <c r="AB13" s="21">
        <v>10.199999999999999</v>
      </c>
      <c r="AC13" s="21" t="s">
        <v>464</v>
      </c>
      <c r="AD13" s="21">
        <v>61</v>
      </c>
    </row>
    <row r="14" spans="1:30" ht="17.25" customHeight="1" thickBot="1" x14ac:dyDescent="0.25">
      <c r="A14" s="21">
        <v>9</v>
      </c>
      <c r="B14" s="22">
        <v>2.9747480106100795E-2</v>
      </c>
      <c r="C14" s="22">
        <v>3.2212201591511939E-2</v>
      </c>
      <c r="D14" s="22">
        <v>6.2E-2</v>
      </c>
      <c r="E14" s="45"/>
      <c r="F14" s="21" t="s">
        <v>483</v>
      </c>
      <c r="G14" s="23">
        <v>36976</v>
      </c>
      <c r="H14" s="21">
        <v>0.96</v>
      </c>
      <c r="I14" s="45"/>
      <c r="J14" s="45"/>
      <c r="K14" s="45"/>
      <c r="L14" s="45"/>
      <c r="M14" s="45"/>
      <c r="N14" s="45"/>
      <c r="W14" s="21">
        <v>30</v>
      </c>
      <c r="X14" s="21">
        <v>3825</v>
      </c>
      <c r="Y14" s="24">
        <v>45000</v>
      </c>
      <c r="Z14" s="21" t="s">
        <v>517</v>
      </c>
      <c r="AA14" s="21" t="s">
        <v>494</v>
      </c>
      <c r="AB14" s="21">
        <v>10.1</v>
      </c>
      <c r="AC14" s="21" t="s">
        <v>464</v>
      </c>
      <c r="AD14" s="21">
        <v>56</v>
      </c>
    </row>
    <row r="15" spans="1:30" ht="17.25" customHeight="1" thickBot="1" x14ac:dyDescent="0.25">
      <c r="A15" s="21">
        <v>10</v>
      </c>
      <c r="B15" s="22">
        <v>3.3346419098143239E-2</v>
      </c>
      <c r="C15" s="22">
        <v>3.0461538461538457E-2</v>
      </c>
      <c r="D15" s="22">
        <v>6.4699999999999994E-2</v>
      </c>
      <c r="E15" s="45"/>
      <c r="F15" s="21" t="s">
        <v>484</v>
      </c>
      <c r="G15" s="23"/>
      <c r="H15" s="21"/>
      <c r="I15" s="45"/>
      <c r="J15" s="45"/>
      <c r="K15" s="45"/>
      <c r="L15" s="45"/>
      <c r="M15" s="45"/>
      <c r="N15" s="45"/>
      <c r="W15" s="21">
        <v>35</v>
      </c>
      <c r="X15" s="21">
        <v>3789</v>
      </c>
      <c r="Y15" s="24">
        <v>44953</v>
      </c>
      <c r="Z15" s="21" t="s">
        <v>518</v>
      </c>
      <c r="AA15" s="21" t="s">
        <v>496</v>
      </c>
      <c r="AB15" s="21">
        <v>10.1</v>
      </c>
      <c r="AC15" s="21" t="s">
        <v>464</v>
      </c>
      <c r="AD15" s="21">
        <v>52</v>
      </c>
    </row>
    <row r="16" spans="1:30" ht="17.25" customHeight="1" thickBot="1" x14ac:dyDescent="0.25">
      <c r="A16" s="21">
        <v>11</v>
      </c>
      <c r="B16" s="22">
        <v>3.8632360742705568E-2</v>
      </c>
      <c r="C16" s="22">
        <v>3.1468169761273215E-2</v>
      </c>
      <c r="D16" s="22">
        <v>7.0800000000000002E-2</v>
      </c>
      <c r="E16" s="45"/>
      <c r="F16" s="21" t="s">
        <v>485</v>
      </c>
      <c r="G16" s="23">
        <v>39556</v>
      </c>
      <c r="H16" s="21">
        <v>1.02</v>
      </c>
      <c r="I16" s="45"/>
      <c r="J16" s="45"/>
      <c r="K16" s="45"/>
      <c r="L16" s="45"/>
      <c r="M16" s="45"/>
      <c r="N16" s="45"/>
      <c r="W16" s="21">
        <v>40</v>
      </c>
      <c r="X16" s="21">
        <v>3783</v>
      </c>
      <c r="Y16" s="24">
        <v>45000</v>
      </c>
      <c r="Z16" s="21" t="s">
        <v>514</v>
      </c>
      <c r="AA16" s="21" t="s">
        <v>494</v>
      </c>
      <c r="AB16" s="21">
        <v>10</v>
      </c>
      <c r="AC16" s="21" t="s">
        <v>464</v>
      </c>
      <c r="AD16" s="21">
        <v>60</v>
      </c>
    </row>
    <row r="17" spans="1:30" ht="17.25" customHeight="1" thickBot="1" x14ac:dyDescent="0.25">
      <c r="A17" s="21">
        <v>12</v>
      </c>
      <c r="B17" s="22">
        <v>4.2399999999999993E-2</v>
      </c>
      <c r="C17" s="22">
        <v>3.2649867374005305E-2</v>
      </c>
      <c r="D17" s="22">
        <v>7.5600000000000001E-2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3766</v>
      </c>
      <c r="Y17" s="24">
        <v>44945</v>
      </c>
      <c r="Z17" s="21" t="s">
        <v>521</v>
      </c>
      <c r="AA17" s="21" t="s">
        <v>495</v>
      </c>
      <c r="AB17" s="21">
        <v>10</v>
      </c>
      <c r="AC17" s="21" t="s">
        <v>464</v>
      </c>
      <c r="AD17" s="21">
        <v>58</v>
      </c>
    </row>
    <row r="18" spans="1:30" ht="17.25" customHeight="1" thickBot="1" x14ac:dyDescent="0.25">
      <c r="A18" s="21">
        <v>13</v>
      </c>
      <c r="B18" s="22">
        <v>4.2343766578249342E-2</v>
      </c>
      <c r="C18" s="22">
        <v>3.1774535809018567E-2</v>
      </c>
      <c r="D18" s="22">
        <v>7.4499999999999997E-2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3759</v>
      </c>
      <c r="Y18" s="24">
        <v>44937</v>
      </c>
      <c r="Z18" s="21" t="s">
        <v>521</v>
      </c>
      <c r="AA18" s="21" t="s">
        <v>494</v>
      </c>
      <c r="AB18" s="21">
        <v>10</v>
      </c>
      <c r="AC18" s="21" t="s">
        <v>464</v>
      </c>
      <c r="AD18" s="21">
        <v>60</v>
      </c>
    </row>
    <row r="19" spans="1:30" ht="17.25" customHeight="1" thickBot="1" x14ac:dyDescent="0.25">
      <c r="A19" s="21">
        <v>14</v>
      </c>
      <c r="B19" s="22">
        <v>4.3637135278514594E-2</v>
      </c>
      <c r="C19" s="22">
        <v>3.0155172413793108E-2</v>
      </c>
      <c r="D19" s="22">
        <v>7.4200000000000002E-2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3726</v>
      </c>
      <c r="Y19" s="24">
        <v>44944</v>
      </c>
      <c r="Z19" s="21" t="s">
        <v>521</v>
      </c>
      <c r="AA19" s="21" t="s">
        <v>494</v>
      </c>
      <c r="AB19" s="21">
        <v>9.9</v>
      </c>
      <c r="AC19" s="21" t="s">
        <v>464</v>
      </c>
      <c r="AD19" s="21">
        <v>58</v>
      </c>
    </row>
    <row r="20" spans="1:30" ht="17.25" customHeight="1" thickBot="1" x14ac:dyDescent="0.25">
      <c r="A20" s="21">
        <v>15</v>
      </c>
      <c r="B20" s="22">
        <v>4.8248275862068965E-2</v>
      </c>
      <c r="C20" s="22">
        <v>2.9279840848806363E-2</v>
      </c>
      <c r="D20" s="22">
        <v>7.7499999999999999E-2</v>
      </c>
      <c r="E20" s="45"/>
      <c r="F20" s="21" t="s">
        <v>488</v>
      </c>
      <c r="G20" s="23">
        <v>26845</v>
      </c>
      <c r="H20" s="21">
        <v>0.69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3683</v>
      </c>
      <c r="Y20" s="24">
        <v>44936</v>
      </c>
      <c r="Z20" s="21" t="s">
        <v>521</v>
      </c>
      <c r="AA20" s="21" t="s">
        <v>493</v>
      </c>
      <c r="AB20" s="21">
        <v>9.8000000000000007</v>
      </c>
      <c r="AC20" s="21" t="s">
        <v>464</v>
      </c>
      <c r="AD20" s="21">
        <v>60</v>
      </c>
    </row>
    <row r="21" spans="1:30" ht="17.25" customHeight="1" thickBot="1" x14ac:dyDescent="0.25">
      <c r="A21" s="21">
        <v>16</v>
      </c>
      <c r="B21" s="22">
        <v>5.0553846153846151E-2</v>
      </c>
      <c r="C21" s="22">
        <v>2.879840848806366E-2</v>
      </c>
      <c r="D21" s="22">
        <v>7.9200000000000007E-2</v>
      </c>
      <c r="E21" s="45"/>
      <c r="F21" s="21" t="s">
        <v>492</v>
      </c>
      <c r="G21" s="23">
        <v>39327</v>
      </c>
      <c r="H21" s="21">
        <v>1.02</v>
      </c>
      <c r="I21" s="45"/>
      <c r="J21" s="12">
        <v>5</v>
      </c>
      <c r="K21" s="12">
        <f>X6</f>
        <v>5195</v>
      </c>
      <c r="L21" s="18"/>
      <c r="M21" s="12"/>
      <c r="N21" s="114">
        <f>K21/$F$2</f>
        <v>0.13779840848806366</v>
      </c>
      <c r="W21" s="21">
        <v>125</v>
      </c>
      <c r="X21" s="21">
        <v>3652</v>
      </c>
      <c r="Y21" s="24">
        <v>44984</v>
      </c>
      <c r="Z21" s="21" t="s">
        <v>516</v>
      </c>
      <c r="AA21" s="21" t="s">
        <v>492</v>
      </c>
      <c r="AB21" s="21">
        <v>9.6999999999999993</v>
      </c>
      <c r="AC21" s="21" t="s">
        <v>464</v>
      </c>
      <c r="AD21" s="21">
        <v>53</v>
      </c>
    </row>
    <row r="22" spans="1:30" ht="17.25" customHeight="1" thickBot="1" x14ac:dyDescent="0.25">
      <c r="A22" s="21">
        <v>17</v>
      </c>
      <c r="B22" s="22">
        <v>4.9091777188328911E-2</v>
      </c>
      <c r="C22" s="22">
        <v>2.8010610079575598E-2</v>
      </c>
      <c r="D22" s="22">
        <v>7.6999999999999999E-2</v>
      </c>
      <c r="E22" s="45"/>
      <c r="F22" s="21" t="s">
        <v>493</v>
      </c>
      <c r="G22" s="23">
        <v>41653</v>
      </c>
      <c r="H22" s="21">
        <v>1.08</v>
      </c>
      <c r="I22" s="45"/>
      <c r="J22" s="12">
        <v>10</v>
      </c>
      <c r="K22" s="12">
        <f>X11</f>
        <v>4527</v>
      </c>
      <c r="L22" s="18"/>
      <c r="M22" s="12"/>
      <c r="N22" s="114">
        <f t="shared" ref="N22:N28" si="0">K22/$F$2</f>
        <v>0.12007957559681698</v>
      </c>
      <c r="W22" s="21">
        <v>150</v>
      </c>
      <c r="X22" s="21">
        <v>3631</v>
      </c>
      <c r="Y22" s="24">
        <v>45280</v>
      </c>
      <c r="Z22" s="21" t="s">
        <v>514</v>
      </c>
      <c r="AA22" s="21" t="s">
        <v>494</v>
      </c>
      <c r="AB22" s="21">
        <v>9.6</v>
      </c>
      <c r="AC22" s="21" t="s">
        <v>464</v>
      </c>
      <c r="AD22" s="21">
        <v>61</v>
      </c>
    </row>
    <row r="23" spans="1:30" ht="17.25" customHeight="1" thickBot="1" x14ac:dyDescent="0.25">
      <c r="A23" s="21">
        <v>18</v>
      </c>
      <c r="B23" s="22">
        <v>3.6439257294429706E-2</v>
      </c>
      <c r="C23" s="22">
        <v>2.1358090185676394E-2</v>
      </c>
      <c r="D23" s="22">
        <v>5.7700000000000001E-2</v>
      </c>
      <c r="E23" s="45"/>
      <c r="F23" s="21" t="s">
        <v>494</v>
      </c>
      <c r="G23" s="23">
        <v>41627</v>
      </c>
      <c r="H23" s="21">
        <v>1.08</v>
      </c>
      <c r="I23" s="45"/>
      <c r="J23" s="12">
        <v>20</v>
      </c>
      <c r="K23" s="12">
        <f>X12</f>
        <v>3883</v>
      </c>
      <c r="L23" s="18"/>
      <c r="M23" s="12"/>
      <c r="N23" s="114">
        <f t="shared" si="0"/>
        <v>0.1029973474801061</v>
      </c>
      <c r="W23" s="21">
        <v>175</v>
      </c>
      <c r="X23" s="21">
        <v>3603</v>
      </c>
      <c r="Y23" s="24">
        <v>44960</v>
      </c>
      <c r="Z23" s="21" t="s">
        <v>521</v>
      </c>
      <c r="AA23" s="21" t="s">
        <v>496</v>
      </c>
      <c r="AB23" s="21">
        <v>9.6</v>
      </c>
      <c r="AC23" s="21" t="s">
        <v>464</v>
      </c>
      <c r="AD23" s="21">
        <v>58</v>
      </c>
    </row>
    <row r="24" spans="1:30" ht="17.25" customHeight="1" thickBot="1" x14ac:dyDescent="0.25">
      <c r="A24" s="21">
        <v>19</v>
      </c>
      <c r="B24" s="22">
        <v>2.7216976127320953E-2</v>
      </c>
      <c r="C24" s="22">
        <v>1.5493368700265252E-2</v>
      </c>
      <c r="D24" s="22">
        <v>4.2700000000000002E-2</v>
      </c>
      <c r="E24" s="45"/>
      <c r="F24" s="21" t="s">
        <v>495</v>
      </c>
      <c r="G24" s="23">
        <v>42628</v>
      </c>
      <c r="H24" s="21">
        <v>1.1000000000000001</v>
      </c>
      <c r="I24" s="45"/>
      <c r="J24" s="12">
        <v>30</v>
      </c>
      <c r="K24" s="12">
        <f>X14</f>
        <v>3825</v>
      </c>
      <c r="L24" s="18"/>
      <c r="M24" s="12"/>
      <c r="N24" s="114">
        <f t="shared" si="0"/>
        <v>0.10145888594164457</v>
      </c>
      <c r="W24" s="21">
        <v>200</v>
      </c>
      <c r="X24" s="21">
        <v>3569</v>
      </c>
      <c r="Y24" s="24">
        <v>44960</v>
      </c>
      <c r="Z24" s="21" t="s">
        <v>517</v>
      </c>
      <c r="AA24" s="21" t="s">
        <v>496</v>
      </c>
      <c r="AB24" s="21">
        <v>9.5</v>
      </c>
      <c r="AC24" s="21" t="s">
        <v>464</v>
      </c>
      <c r="AD24" s="21">
        <v>54</v>
      </c>
    </row>
    <row r="25" spans="1:30" ht="17.25" customHeight="1" thickBot="1" x14ac:dyDescent="0.25">
      <c r="A25" s="21">
        <v>20</v>
      </c>
      <c r="B25" s="22">
        <v>2.1256233421750665E-2</v>
      </c>
      <c r="C25" s="22">
        <v>1.1379310344827587E-2</v>
      </c>
      <c r="D25" s="22">
        <v>3.2500000000000001E-2</v>
      </c>
      <c r="E25" s="45"/>
      <c r="F25" s="21" t="s">
        <v>496</v>
      </c>
      <c r="G25" s="23">
        <v>42896</v>
      </c>
      <c r="H25" s="21">
        <v>1.1100000000000001</v>
      </c>
      <c r="I25" s="45"/>
      <c r="J25" s="12">
        <v>50</v>
      </c>
      <c r="K25" s="12">
        <f>X18</f>
        <v>3759</v>
      </c>
      <c r="L25" s="18"/>
      <c r="M25" s="12"/>
      <c r="N25" s="114">
        <f t="shared" si="0"/>
        <v>9.9708222811671091E-2</v>
      </c>
    </row>
    <row r="26" spans="1:30" ht="17.25" customHeight="1" thickBot="1" x14ac:dyDescent="0.25">
      <c r="A26" s="21">
        <v>21</v>
      </c>
      <c r="B26" s="22">
        <v>1.5632891246684349E-2</v>
      </c>
      <c r="C26" s="22">
        <v>8.6220159151193625E-3</v>
      </c>
      <c r="D26" s="22">
        <v>2.4199999999999999E-2</v>
      </c>
      <c r="E26" s="45"/>
      <c r="F26" s="21" t="s">
        <v>497</v>
      </c>
      <c r="G26" s="23">
        <v>32757</v>
      </c>
      <c r="H26" s="21">
        <v>0.85</v>
      </c>
      <c r="I26" s="45"/>
      <c r="J26" s="12">
        <v>100</v>
      </c>
      <c r="K26" s="12">
        <f>X20</f>
        <v>3683</v>
      </c>
      <c r="L26" s="18"/>
      <c r="M26" s="12"/>
      <c r="N26" s="114">
        <f t="shared" si="0"/>
        <v>9.7692307692307689E-2</v>
      </c>
    </row>
    <row r="27" spans="1:30" ht="17.25" customHeight="1" thickBot="1" x14ac:dyDescent="0.25">
      <c r="A27" s="21">
        <v>22</v>
      </c>
      <c r="B27" s="22">
        <v>1.0065782493368699E-2</v>
      </c>
      <c r="C27" s="22">
        <v>5.5145888594164459E-3</v>
      </c>
      <c r="D27" s="22">
        <v>1.55E-2</v>
      </c>
      <c r="E27" s="45"/>
      <c r="F27" s="45"/>
      <c r="G27" s="45"/>
      <c r="H27" s="45"/>
      <c r="I27" s="45"/>
      <c r="J27" s="12">
        <v>150</v>
      </c>
      <c r="K27" s="12">
        <f>X22</f>
        <v>3631</v>
      </c>
      <c r="L27" s="18"/>
      <c r="M27" s="12"/>
      <c r="N27" s="114">
        <f t="shared" si="0"/>
        <v>9.6312997347480112E-2</v>
      </c>
    </row>
    <row r="28" spans="1:30" ht="17.25" customHeight="1" thickBot="1" x14ac:dyDescent="0.25">
      <c r="A28" s="21">
        <v>23</v>
      </c>
      <c r="B28" s="22">
        <v>5.9607427055702921E-3</v>
      </c>
      <c r="C28" s="22">
        <v>2.9323607427055704E-3</v>
      </c>
      <c r="D28" s="22">
        <v>8.8999999999999999E-3</v>
      </c>
      <c r="E28" s="45"/>
      <c r="F28" s="45"/>
      <c r="G28" s="45"/>
      <c r="H28" s="45"/>
      <c r="I28" s="45"/>
      <c r="J28" s="12">
        <v>200</v>
      </c>
      <c r="K28" s="12">
        <f>X24</f>
        <v>3569</v>
      </c>
      <c r="L28" s="18"/>
      <c r="M28" s="12"/>
      <c r="N28" s="114">
        <f t="shared" si="0"/>
        <v>9.4668435013262595E-2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553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customHeight="1" thickBot="1" x14ac:dyDescent="0.4">
      <c r="D2" s="5" t="s">
        <v>737</v>
      </c>
      <c r="F2" s="6">
        <v>54500</v>
      </c>
      <c r="H2" s="7" t="s">
        <v>462</v>
      </c>
      <c r="W2" s="21">
        <v>1</v>
      </c>
      <c r="X2" s="21">
        <v>5695</v>
      </c>
      <c r="Y2" s="24">
        <v>44939</v>
      </c>
      <c r="Z2" s="21" t="s">
        <v>513</v>
      </c>
      <c r="AA2" s="21" t="s">
        <v>496</v>
      </c>
      <c r="AB2" s="21">
        <v>10.4</v>
      </c>
      <c r="AC2" s="21" t="s">
        <v>464</v>
      </c>
      <c r="AD2" s="21">
        <v>55</v>
      </c>
    </row>
    <row r="3" spans="1:30" ht="17.25" customHeight="1" thickBot="1" x14ac:dyDescent="0.25">
      <c r="W3" s="21">
        <v>2</v>
      </c>
      <c r="X3" s="21">
        <v>5603</v>
      </c>
      <c r="Y3" s="24">
        <v>44999</v>
      </c>
      <c r="Z3" s="21" t="s">
        <v>514</v>
      </c>
      <c r="AA3" s="21" t="s">
        <v>493</v>
      </c>
      <c r="AB3" s="21">
        <v>10.3</v>
      </c>
      <c r="AC3" s="21" t="s">
        <v>464</v>
      </c>
      <c r="AD3" s="21">
        <v>54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5593</v>
      </c>
      <c r="Y4" s="24">
        <v>44988</v>
      </c>
      <c r="Z4" s="21" t="s">
        <v>514</v>
      </c>
      <c r="AA4" s="21" t="s">
        <v>496</v>
      </c>
      <c r="AB4" s="21">
        <v>10.3</v>
      </c>
      <c r="AC4" s="21" t="s">
        <v>464</v>
      </c>
      <c r="AD4" s="21">
        <v>54</v>
      </c>
    </row>
    <row r="5" spans="1:30" ht="17.25" customHeight="1" thickBot="1" x14ac:dyDescent="0.25">
      <c r="A5" s="21">
        <v>0</v>
      </c>
      <c r="B5" s="22">
        <v>2.9987155963302754E-3</v>
      </c>
      <c r="C5" s="22">
        <v>2.1636697247706424E-3</v>
      </c>
      <c r="D5" s="22">
        <v>5.1000000000000004E-3</v>
      </c>
      <c r="E5" s="45"/>
      <c r="F5" s="21" t="s">
        <v>471</v>
      </c>
      <c r="G5" s="23">
        <v>58538</v>
      </c>
      <c r="H5" s="21">
        <v>1.07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5575</v>
      </c>
      <c r="Y5" s="24">
        <v>44994</v>
      </c>
      <c r="Z5" s="21" t="s">
        <v>514</v>
      </c>
      <c r="AA5" s="21" t="s">
        <v>495</v>
      </c>
      <c r="AB5" s="21">
        <v>10.199999999999999</v>
      </c>
      <c r="AC5" s="21" t="s">
        <v>464</v>
      </c>
      <c r="AD5" s="21">
        <v>53</v>
      </c>
    </row>
    <row r="6" spans="1:30" ht="17.25" customHeight="1" thickBot="1" x14ac:dyDescent="0.25">
      <c r="A6" s="21">
        <v>1</v>
      </c>
      <c r="B6" s="22">
        <v>1.7788990825688075E-3</v>
      </c>
      <c r="C6" s="22">
        <v>1.5735779816513763E-3</v>
      </c>
      <c r="D6" s="22">
        <v>3.3E-3</v>
      </c>
      <c r="E6" s="45"/>
      <c r="F6" s="21" t="s">
        <v>473</v>
      </c>
      <c r="G6" s="23">
        <v>61933</v>
      </c>
      <c r="H6" s="21">
        <v>1.1299999999999999</v>
      </c>
      <c r="I6" s="45"/>
      <c r="J6" s="107" t="s">
        <v>474</v>
      </c>
      <c r="K6" s="108">
        <f>LARGE((K8,K9),1)</f>
        <v>0.66805883512916331</v>
      </c>
      <c r="L6" s="45"/>
      <c r="M6" s="45"/>
      <c r="N6" s="108" t="s">
        <v>465</v>
      </c>
      <c r="W6" s="21">
        <v>5</v>
      </c>
      <c r="X6" s="21">
        <v>5559</v>
      </c>
      <c r="Y6" s="24">
        <v>44946</v>
      </c>
      <c r="Z6" s="21" t="s">
        <v>513</v>
      </c>
      <c r="AA6" s="21" t="s">
        <v>496</v>
      </c>
      <c r="AB6" s="21">
        <v>10.199999999999999</v>
      </c>
      <c r="AC6" s="21" t="s">
        <v>464</v>
      </c>
      <c r="AD6" s="21">
        <v>57</v>
      </c>
    </row>
    <row r="7" spans="1:30" ht="17.25" customHeight="1" thickBot="1" x14ac:dyDescent="0.25">
      <c r="A7" s="21">
        <v>2</v>
      </c>
      <c r="B7" s="22">
        <v>1.4739449541284404E-3</v>
      </c>
      <c r="C7" s="22">
        <v>1.1801834862385321E-3</v>
      </c>
      <c r="D7" s="22">
        <v>2.7000000000000001E-3</v>
      </c>
      <c r="E7" s="45"/>
      <c r="F7" s="21" t="s">
        <v>475</v>
      </c>
      <c r="G7" s="23">
        <v>60970</v>
      </c>
      <c r="H7" s="21">
        <v>1.1200000000000001</v>
      </c>
      <c r="I7" s="45"/>
      <c r="J7" s="12" t="s">
        <v>476</v>
      </c>
      <c r="K7" s="108">
        <f>LARGE((K10,K11),1)</f>
        <v>0.56779662966584232</v>
      </c>
      <c r="L7" s="45"/>
      <c r="M7" s="45"/>
      <c r="N7" s="108" t="s">
        <v>464</v>
      </c>
      <c r="W7" s="21">
        <v>6</v>
      </c>
      <c r="X7" s="21">
        <v>5548</v>
      </c>
      <c r="Y7" s="24">
        <v>44980</v>
      </c>
      <c r="Z7" s="21" t="s">
        <v>513</v>
      </c>
      <c r="AA7" s="21" t="s">
        <v>495</v>
      </c>
      <c r="AB7" s="21">
        <v>10.199999999999999</v>
      </c>
      <c r="AC7" s="21" t="s">
        <v>464</v>
      </c>
      <c r="AD7" s="21">
        <v>56</v>
      </c>
    </row>
    <row r="8" spans="1:30" ht="17.25" customHeight="1" thickBot="1" x14ac:dyDescent="0.25">
      <c r="A8" s="21">
        <v>3</v>
      </c>
      <c r="B8" s="22">
        <v>9.1486238532110088E-4</v>
      </c>
      <c r="C8" s="22">
        <v>1.1801834862385321E-3</v>
      </c>
      <c r="D8" s="22">
        <v>2.0999999999999999E-3</v>
      </c>
      <c r="E8" s="45"/>
      <c r="F8" s="21" t="s">
        <v>477</v>
      </c>
      <c r="G8" s="23">
        <v>56532</v>
      </c>
      <c r="H8" s="21">
        <v>1.04</v>
      </c>
      <c r="I8" s="45"/>
      <c r="J8" s="45"/>
      <c r="K8" s="340">
        <f>LARGE(B11:C11,1)/(B11+C11)</f>
        <v>0.66805883512916331</v>
      </c>
      <c r="L8" s="45"/>
      <c r="M8" s="45"/>
      <c r="N8" s="45"/>
      <c r="W8" s="21">
        <v>7</v>
      </c>
      <c r="X8" s="21">
        <v>5541</v>
      </c>
      <c r="Y8" s="24">
        <v>44970</v>
      </c>
      <c r="Z8" s="21" t="s">
        <v>513</v>
      </c>
      <c r="AA8" s="21" t="s">
        <v>492</v>
      </c>
      <c r="AB8" s="21">
        <v>10.199999999999999</v>
      </c>
      <c r="AC8" s="21" t="s">
        <v>464</v>
      </c>
      <c r="AD8" s="21">
        <v>57</v>
      </c>
    </row>
    <row r="9" spans="1:30" ht="17.25" customHeight="1" thickBot="1" x14ac:dyDescent="0.25">
      <c r="A9" s="21">
        <v>4</v>
      </c>
      <c r="B9" s="22">
        <v>1.3214678899082569E-3</v>
      </c>
      <c r="C9" s="22">
        <v>2.7045871559633022E-3</v>
      </c>
      <c r="D9" s="22">
        <v>4.0000000000000001E-3</v>
      </c>
      <c r="E9" s="45"/>
      <c r="F9" s="21" t="s">
        <v>478</v>
      </c>
      <c r="G9" s="23">
        <v>53519</v>
      </c>
      <c r="H9" s="21">
        <v>0.98</v>
      </c>
      <c r="I9" s="45"/>
      <c r="J9" s="45"/>
      <c r="K9" s="340">
        <f>LARGE(B12:C12,1)/(B12+C12)</f>
        <v>0.63167961892891633</v>
      </c>
      <c r="L9" s="45"/>
      <c r="M9" s="45"/>
      <c r="N9" s="45"/>
      <c r="W9" s="21">
        <v>8</v>
      </c>
      <c r="X9" s="21">
        <v>5530</v>
      </c>
      <c r="Y9" s="24">
        <v>44986</v>
      </c>
      <c r="Z9" s="21" t="s">
        <v>514</v>
      </c>
      <c r="AA9" s="21" t="s">
        <v>494</v>
      </c>
      <c r="AB9" s="21">
        <v>10.1</v>
      </c>
      <c r="AC9" s="21" t="s">
        <v>464</v>
      </c>
      <c r="AD9" s="21">
        <v>55</v>
      </c>
    </row>
    <row r="10" spans="1:30" ht="17.25" customHeight="1" thickBot="1" x14ac:dyDescent="0.25">
      <c r="A10" s="21">
        <v>5</v>
      </c>
      <c r="B10" s="22">
        <v>3.6086238532110093E-3</v>
      </c>
      <c r="C10" s="22">
        <v>8.3104587155963302E-3</v>
      </c>
      <c r="D10" s="22">
        <v>1.1900000000000001E-2</v>
      </c>
      <c r="E10" s="45"/>
      <c r="F10" s="21" t="s">
        <v>479</v>
      </c>
      <c r="G10" s="23">
        <v>51425</v>
      </c>
      <c r="H10" s="21">
        <v>0.94</v>
      </c>
      <c r="I10" s="45"/>
      <c r="J10" s="45"/>
      <c r="K10" s="340">
        <f>LARGE(B20:C20,1)/(B20+C20)</f>
        <v>0.5499938717980144</v>
      </c>
      <c r="L10" s="45"/>
      <c r="M10" s="45"/>
      <c r="N10" s="45"/>
      <c r="W10" s="21">
        <v>9</v>
      </c>
      <c r="X10" s="21">
        <v>5526</v>
      </c>
      <c r="Y10" s="24">
        <v>44952</v>
      </c>
      <c r="Z10" s="21" t="s">
        <v>513</v>
      </c>
      <c r="AA10" s="21" t="s">
        <v>495</v>
      </c>
      <c r="AB10" s="21">
        <v>10.1</v>
      </c>
      <c r="AC10" s="21" t="s">
        <v>464</v>
      </c>
      <c r="AD10" s="21">
        <v>57</v>
      </c>
    </row>
    <row r="11" spans="1:30" ht="17.25" customHeight="1" thickBot="1" x14ac:dyDescent="0.25">
      <c r="A11" s="21">
        <v>6</v>
      </c>
      <c r="B11" s="22">
        <v>1.2045688073394496E-2</v>
      </c>
      <c r="C11" s="22">
        <v>2.4242935779816514E-2</v>
      </c>
      <c r="D11" s="22">
        <v>3.6299999999999999E-2</v>
      </c>
      <c r="E11" s="45"/>
      <c r="F11" s="21" t="s">
        <v>480</v>
      </c>
      <c r="G11" s="23">
        <v>47652</v>
      </c>
      <c r="H11" s="21">
        <v>0.87</v>
      </c>
      <c r="I11" s="45"/>
      <c r="J11" s="45"/>
      <c r="K11" s="340">
        <f>LARGE(B21:C21,1)/(B21+C21)</f>
        <v>0.56779662966584232</v>
      </c>
      <c r="L11" s="45"/>
      <c r="M11" s="45"/>
      <c r="N11" s="45"/>
      <c r="W11" s="21">
        <v>10</v>
      </c>
      <c r="X11" s="21">
        <v>5522</v>
      </c>
      <c r="Y11" s="24">
        <v>44971</v>
      </c>
      <c r="Z11" s="21" t="s">
        <v>513</v>
      </c>
      <c r="AA11" s="21" t="s">
        <v>493</v>
      </c>
      <c r="AB11" s="21">
        <v>10.1</v>
      </c>
      <c r="AC11" s="21" t="s">
        <v>464</v>
      </c>
      <c r="AD11" s="21">
        <v>58</v>
      </c>
    </row>
    <row r="12" spans="1:30" ht="17.25" customHeight="1" thickBot="1" x14ac:dyDescent="0.25">
      <c r="A12" s="21">
        <v>7</v>
      </c>
      <c r="B12" s="22">
        <v>2.1905871559633024E-2</v>
      </c>
      <c r="C12" s="22">
        <v>3.7569174311926606E-2</v>
      </c>
      <c r="D12" s="22">
        <v>5.9499999999999997E-2</v>
      </c>
      <c r="E12" s="45"/>
      <c r="F12" s="21" t="s">
        <v>481</v>
      </c>
      <c r="G12" s="23">
        <v>50630</v>
      </c>
      <c r="H12" s="21">
        <v>0.93</v>
      </c>
      <c r="I12" s="45"/>
      <c r="J12" s="45"/>
      <c r="K12" s="45"/>
      <c r="L12" s="45"/>
      <c r="M12" s="45"/>
      <c r="N12" s="45"/>
      <c r="W12" s="21">
        <v>20</v>
      </c>
      <c r="X12" s="21">
        <v>5476</v>
      </c>
      <c r="Y12" s="24">
        <v>44951</v>
      </c>
      <c r="Z12" s="21" t="s">
        <v>513</v>
      </c>
      <c r="AA12" s="21" t="s">
        <v>494</v>
      </c>
      <c r="AB12" s="21">
        <v>10</v>
      </c>
      <c r="AC12" s="21" t="s">
        <v>464</v>
      </c>
      <c r="AD12" s="21">
        <v>56</v>
      </c>
    </row>
    <row r="13" spans="1:30" ht="17.25" customHeight="1" thickBot="1" x14ac:dyDescent="0.25">
      <c r="A13" s="21">
        <v>8</v>
      </c>
      <c r="B13" s="22">
        <v>2.4142201834862386E-2</v>
      </c>
      <c r="C13" s="22">
        <v>3.8454311926605506E-2</v>
      </c>
      <c r="D13" s="22">
        <v>6.2600000000000003E-2</v>
      </c>
      <c r="E13" s="45"/>
      <c r="F13" s="21" t="s">
        <v>482</v>
      </c>
      <c r="G13" s="23">
        <v>50803</v>
      </c>
      <c r="H13" s="21">
        <v>0.93</v>
      </c>
      <c r="I13" s="45"/>
      <c r="J13" s="45"/>
      <c r="K13" s="45"/>
      <c r="L13" s="45"/>
      <c r="M13" s="45"/>
      <c r="N13" s="45"/>
      <c r="W13" s="21">
        <v>25</v>
      </c>
      <c r="X13" s="21">
        <v>5470</v>
      </c>
      <c r="Y13" s="24">
        <v>44932</v>
      </c>
      <c r="Z13" s="21" t="s">
        <v>513</v>
      </c>
      <c r="AA13" s="21" t="s">
        <v>496</v>
      </c>
      <c r="AB13" s="21">
        <v>10</v>
      </c>
      <c r="AC13" s="21" t="s">
        <v>464</v>
      </c>
      <c r="AD13" s="21">
        <v>59</v>
      </c>
    </row>
    <row r="14" spans="1:30" ht="17.25" customHeight="1" thickBot="1" x14ac:dyDescent="0.25">
      <c r="A14" s="21">
        <v>9</v>
      </c>
      <c r="B14" s="22">
        <v>2.5870275229357798E-2</v>
      </c>
      <c r="C14" s="22">
        <v>3.3536880733944952E-2</v>
      </c>
      <c r="D14" s="22">
        <v>5.9400000000000001E-2</v>
      </c>
      <c r="E14" s="45"/>
      <c r="F14" s="21" t="s">
        <v>483</v>
      </c>
      <c r="G14" s="23">
        <v>54117</v>
      </c>
      <c r="H14" s="21">
        <v>0.99</v>
      </c>
      <c r="I14" s="45"/>
      <c r="J14" s="45"/>
      <c r="K14" s="45"/>
      <c r="L14" s="45"/>
      <c r="M14" s="45"/>
      <c r="N14" s="45"/>
      <c r="W14" s="21">
        <v>30</v>
      </c>
      <c r="X14" s="21">
        <v>5459</v>
      </c>
      <c r="Y14" s="24">
        <v>44944</v>
      </c>
      <c r="Z14" s="21" t="s">
        <v>514</v>
      </c>
      <c r="AA14" s="21" t="s">
        <v>494</v>
      </c>
      <c r="AB14" s="21">
        <v>10</v>
      </c>
      <c r="AC14" s="21" t="s">
        <v>464</v>
      </c>
      <c r="AD14" s="21">
        <v>56</v>
      </c>
    </row>
    <row r="15" spans="1:30" ht="17.25" customHeight="1" thickBot="1" x14ac:dyDescent="0.25">
      <c r="A15" s="21">
        <v>10</v>
      </c>
      <c r="B15" s="22">
        <v>2.8360733944954131E-2</v>
      </c>
      <c r="C15" s="22">
        <v>3.176660550458716E-2</v>
      </c>
      <c r="D15" s="22">
        <v>6.0100000000000001E-2</v>
      </c>
      <c r="E15" s="45"/>
      <c r="F15" s="21" t="s">
        <v>484</v>
      </c>
      <c r="G15" s="23">
        <v>54621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5445</v>
      </c>
      <c r="Y15" s="24">
        <v>44967</v>
      </c>
      <c r="Z15" s="21" t="s">
        <v>513</v>
      </c>
      <c r="AA15" s="21" t="s">
        <v>496</v>
      </c>
      <c r="AB15" s="21">
        <v>10</v>
      </c>
      <c r="AC15" s="21" t="s">
        <v>464</v>
      </c>
      <c r="AD15" s="21">
        <v>56</v>
      </c>
    </row>
    <row r="16" spans="1:30" ht="17.25" customHeight="1" thickBot="1" x14ac:dyDescent="0.25">
      <c r="A16" s="21">
        <v>11</v>
      </c>
      <c r="B16" s="22">
        <v>3.1562752293577981E-2</v>
      </c>
      <c r="C16" s="22">
        <v>3.240587155963303E-2</v>
      </c>
      <c r="D16" s="22">
        <v>6.3899999999999998E-2</v>
      </c>
      <c r="E16" s="45"/>
      <c r="F16" s="21" t="s">
        <v>485</v>
      </c>
      <c r="G16" s="23">
        <v>54062</v>
      </c>
      <c r="H16" s="21">
        <v>0.99</v>
      </c>
      <c r="I16" s="45"/>
      <c r="J16" s="45"/>
      <c r="K16" s="45"/>
      <c r="L16" s="45"/>
      <c r="M16" s="45"/>
      <c r="N16" s="45"/>
      <c r="W16" s="21">
        <v>40</v>
      </c>
      <c r="X16" s="21">
        <v>5432</v>
      </c>
      <c r="Y16" s="24">
        <v>45022</v>
      </c>
      <c r="Z16" s="21" t="s">
        <v>513</v>
      </c>
      <c r="AA16" s="21" t="s">
        <v>495</v>
      </c>
      <c r="AB16" s="21">
        <v>10</v>
      </c>
      <c r="AC16" s="21" t="s">
        <v>464</v>
      </c>
      <c r="AD16" s="21">
        <v>58</v>
      </c>
    </row>
    <row r="17" spans="1:30" ht="17.25" customHeight="1" thickBot="1" x14ac:dyDescent="0.25">
      <c r="A17" s="21">
        <v>12</v>
      </c>
      <c r="B17" s="22">
        <v>3.471394495412844E-2</v>
      </c>
      <c r="C17" s="22">
        <v>3.294678899082569E-2</v>
      </c>
      <c r="D17" s="22">
        <v>6.7699999999999996E-2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5418</v>
      </c>
      <c r="Y17" s="24">
        <v>45002</v>
      </c>
      <c r="Z17" s="21" t="s">
        <v>514</v>
      </c>
      <c r="AA17" s="21" t="s">
        <v>496</v>
      </c>
      <c r="AB17" s="21">
        <v>9.9</v>
      </c>
      <c r="AC17" s="21" t="s">
        <v>464</v>
      </c>
      <c r="AD17" s="21">
        <v>54</v>
      </c>
    </row>
    <row r="18" spans="1:30" ht="17.25" customHeight="1" thickBot="1" x14ac:dyDescent="0.25">
      <c r="A18" s="21">
        <v>13</v>
      </c>
      <c r="B18" s="22">
        <v>3.5323853211009178E-2</v>
      </c>
      <c r="C18" s="22">
        <v>3.240587155963303E-2</v>
      </c>
      <c r="D18" s="22">
        <v>6.7699999999999996E-2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5403</v>
      </c>
      <c r="Y18" s="24">
        <v>44939</v>
      </c>
      <c r="Z18" s="21" t="s">
        <v>514</v>
      </c>
      <c r="AA18" s="21" t="s">
        <v>496</v>
      </c>
      <c r="AB18" s="21">
        <v>9.9</v>
      </c>
      <c r="AC18" s="21" t="s">
        <v>464</v>
      </c>
      <c r="AD18" s="21">
        <v>55</v>
      </c>
    </row>
    <row r="19" spans="1:30" ht="17.25" customHeight="1" thickBot="1" x14ac:dyDescent="0.25">
      <c r="A19" s="21">
        <v>14</v>
      </c>
      <c r="B19" s="22">
        <v>3.8220917431192658E-2</v>
      </c>
      <c r="C19" s="22">
        <v>3.2553394495412842E-2</v>
      </c>
      <c r="D19" s="22">
        <v>7.0800000000000002E-2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5346</v>
      </c>
      <c r="Y19" s="24">
        <v>45048</v>
      </c>
      <c r="Z19" s="21" t="s">
        <v>513</v>
      </c>
      <c r="AA19" s="21" t="s">
        <v>493</v>
      </c>
      <c r="AB19" s="21">
        <v>9.8000000000000007</v>
      </c>
      <c r="AC19" s="21" t="s">
        <v>464</v>
      </c>
      <c r="AD19" s="21">
        <v>57</v>
      </c>
    </row>
    <row r="20" spans="1:30" ht="17.25" customHeight="1" thickBot="1" x14ac:dyDescent="0.25">
      <c r="A20" s="21">
        <v>15</v>
      </c>
      <c r="B20" s="22">
        <v>4.1168807339449547E-2</v>
      </c>
      <c r="C20" s="22">
        <v>3.3684403669724777E-2</v>
      </c>
      <c r="D20" s="22">
        <v>7.4899999999999994E-2</v>
      </c>
      <c r="E20" s="45"/>
      <c r="F20" s="21" t="s">
        <v>488</v>
      </c>
      <c r="G20" s="23">
        <v>37657</v>
      </c>
      <c r="H20" s="21">
        <v>0.69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5291</v>
      </c>
      <c r="Y20" s="24">
        <v>45265</v>
      </c>
      <c r="Z20" s="21" t="s">
        <v>513</v>
      </c>
      <c r="AA20" s="21" t="s">
        <v>493</v>
      </c>
      <c r="AB20" s="21">
        <v>9.6999999999999993</v>
      </c>
      <c r="AC20" s="21" t="s">
        <v>464</v>
      </c>
      <c r="AD20" s="21">
        <v>59</v>
      </c>
    </row>
    <row r="21" spans="1:30" ht="17.25" customHeight="1" thickBot="1" x14ac:dyDescent="0.25">
      <c r="A21" s="21">
        <v>16</v>
      </c>
      <c r="B21" s="22">
        <v>4.5285688073394496E-2</v>
      </c>
      <c r="C21" s="22">
        <v>3.4471192660550452E-2</v>
      </c>
      <c r="D21" s="22">
        <v>7.9799999999999996E-2</v>
      </c>
      <c r="E21" s="45"/>
      <c r="F21" s="21" t="s">
        <v>492</v>
      </c>
      <c r="G21" s="23">
        <v>55935</v>
      </c>
      <c r="H21" s="21">
        <v>1.02</v>
      </c>
      <c r="I21" s="45"/>
      <c r="J21" s="12">
        <v>5</v>
      </c>
      <c r="K21" s="12">
        <f>X6</f>
        <v>5559</v>
      </c>
      <c r="L21" s="18"/>
      <c r="M21" s="12"/>
      <c r="N21" s="114">
        <f>K21/$F$2</f>
        <v>0.10199999999999999</v>
      </c>
      <c r="W21" s="21">
        <v>125</v>
      </c>
      <c r="X21" s="21">
        <v>5247</v>
      </c>
      <c r="Y21" s="24">
        <v>44965</v>
      </c>
      <c r="Z21" s="21" t="s">
        <v>514</v>
      </c>
      <c r="AA21" s="21" t="s">
        <v>494</v>
      </c>
      <c r="AB21" s="21">
        <v>9.6</v>
      </c>
      <c r="AC21" s="21" t="s">
        <v>464</v>
      </c>
      <c r="AD21" s="21">
        <v>57</v>
      </c>
    </row>
    <row r="22" spans="1:30" ht="17.25" customHeight="1" thickBot="1" x14ac:dyDescent="0.25">
      <c r="A22" s="21">
        <v>17</v>
      </c>
      <c r="B22" s="22">
        <v>4.5641467889908256E-2</v>
      </c>
      <c r="C22" s="22">
        <v>3.4077798165137618E-2</v>
      </c>
      <c r="D22" s="22">
        <v>7.9699999999999993E-2</v>
      </c>
      <c r="E22" s="45"/>
      <c r="F22" s="21" t="s">
        <v>493</v>
      </c>
      <c r="G22" s="23">
        <v>59380</v>
      </c>
      <c r="H22" s="21">
        <v>1.0900000000000001</v>
      </c>
      <c r="I22" s="45"/>
      <c r="J22" s="12">
        <v>10</v>
      </c>
      <c r="K22" s="12">
        <f>X11</f>
        <v>5522</v>
      </c>
      <c r="L22" s="18"/>
      <c r="M22" s="12"/>
      <c r="N22" s="114">
        <f t="shared" ref="N22:N28" si="0">K22/$F$2</f>
        <v>0.1013211009174312</v>
      </c>
      <c r="W22" s="21">
        <v>150</v>
      </c>
      <c r="X22" s="21">
        <v>5205</v>
      </c>
      <c r="Y22" s="24">
        <v>44935</v>
      </c>
      <c r="Z22" s="21" t="s">
        <v>514</v>
      </c>
      <c r="AA22" s="21" t="s">
        <v>492</v>
      </c>
      <c r="AB22" s="21">
        <v>9.6</v>
      </c>
      <c r="AC22" s="21" t="s">
        <v>464</v>
      </c>
      <c r="AD22" s="21">
        <v>57</v>
      </c>
    </row>
    <row r="23" spans="1:30" ht="17.25" customHeight="1" thickBot="1" x14ac:dyDescent="0.25">
      <c r="A23" s="21">
        <v>18</v>
      </c>
      <c r="B23" s="22">
        <v>3.471394495412844E-2</v>
      </c>
      <c r="C23" s="22">
        <v>2.5078899082568808E-2</v>
      </c>
      <c r="D23" s="22">
        <v>5.9799999999999999E-2</v>
      </c>
      <c r="E23" s="45"/>
      <c r="F23" s="21" t="s">
        <v>494</v>
      </c>
      <c r="G23" s="23">
        <v>60034</v>
      </c>
      <c r="H23" s="21">
        <v>1.1000000000000001</v>
      </c>
      <c r="I23" s="45"/>
      <c r="J23" s="12">
        <v>20</v>
      </c>
      <c r="K23" s="12">
        <f>X12</f>
        <v>5476</v>
      </c>
      <c r="L23" s="18"/>
      <c r="M23" s="12"/>
      <c r="N23" s="114">
        <f t="shared" si="0"/>
        <v>0.10047706422018349</v>
      </c>
      <c r="W23" s="21">
        <v>175</v>
      </c>
      <c r="X23" s="21">
        <v>5165</v>
      </c>
      <c r="Y23" s="24">
        <v>45126</v>
      </c>
      <c r="Z23" s="21" t="s">
        <v>513</v>
      </c>
      <c r="AA23" s="21" t="s">
        <v>494</v>
      </c>
      <c r="AB23" s="21">
        <v>9.5</v>
      </c>
      <c r="AC23" s="21" t="s">
        <v>464</v>
      </c>
      <c r="AD23" s="21">
        <v>60</v>
      </c>
    </row>
    <row r="24" spans="1:30" ht="17.25" customHeight="1" thickBot="1" x14ac:dyDescent="0.25">
      <c r="A24" s="21">
        <v>19</v>
      </c>
      <c r="B24" s="22">
        <v>2.4142201834862386E-2</v>
      </c>
      <c r="C24" s="22">
        <v>1.8046972477064223E-2</v>
      </c>
      <c r="D24" s="22">
        <v>4.2200000000000001E-2</v>
      </c>
      <c r="E24" s="45"/>
      <c r="F24" s="21" t="s">
        <v>495</v>
      </c>
      <c r="G24" s="23">
        <v>60168</v>
      </c>
      <c r="H24" s="21">
        <v>1.1000000000000001</v>
      </c>
      <c r="I24" s="45"/>
      <c r="J24" s="12">
        <v>30</v>
      </c>
      <c r="K24" s="12">
        <f>X14</f>
        <v>5459</v>
      </c>
      <c r="L24" s="18"/>
      <c r="M24" s="12"/>
      <c r="N24" s="114">
        <f t="shared" si="0"/>
        <v>0.10016513761467889</v>
      </c>
      <c r="W24" s="21">
        <v>200</v>
      </c>
      <c r="X24" s="21">
        <v>5127</v>
      </c>
      <c r="Y24" s="24">
        <v>45195</v>
      </c>
      <c r="Z24" s="21" t="s">
        <v>513</v>
      </c>
      <c r="AA24" s="21" t="s">
        <v>493</v>
      </c>
      <c r="AB24" s="21">
        <v>9.4</v>
      </c>
      <c r="AC24" s="21" t="s">
        <v>464</v>
      </c>
      <c r="AD24" s="21">
        <v>60</v>
      </c>
    </row>
    <row r="25" spans="1:30" ht="17.25" customHeight="1" thickBot="1" x14ac:dyDescent="0.25">
      <c r="A25" s="21">
        <v>20</v>
      </c>
      <c r="B25" s="22">
        <v>1.9212110091743118E-2</v>
      </c>
      <c r="C25" s="22">
        <v>1.3178715596330276E-2</v>
      </c>
      <c r="D25" s="22">
        <v>3.2399999999999998E-2</v>
      </c>
      <c r="E25" s="45"/>
      <c r="F25" s="21" t="s">
        <v>496</v>
      </c>
      <c r="G25" s="23">
        <v>61568</v>
      </c>
      <c r="H25" s="21">
        <v>1.1299999999999999</v>
      </c>
      <c r="I25" s="45"/>
      <c r="J25" s="12">
        <v>50</v>
      </c>
      <c r="K25" s="12">
        <f>X18</f>
        <v>5403</v>
      </c>
      <c r="L25" s="18"/>
      <c r="M25" s="12"/>
      <c r="N25" s="114">
        <f t="shared" si="0"/>
        <v>9.9137614678899089E-2</v>
      </c>
    </row>
    <row r="26" spans="1:30" ht="17.25" customHeight="1" thickBot="1" x14ac:dyDescent="0.25">
      <c r="A26" s="21">
        <v>21</v>
      </c>
      <c r="B26" s="22">
        <v>1.6010091743119265E-2</v>
      </c>
      <c r="C26" s="22">
        <v>1.0031559633027523E-2</v>
      </c>
      <c r="D26" s="22">
        <v>2.5999999999999999E-2</v>
      </c>
      <c r="E26" s="45"/>
      <c r="F26" s="21" t="s">
        <v>497</v>
      </c>
      <c r="G26" s="23">
        <v>47139</v>
      </c>
      <c r="H26" s="21">
        <v>0.86</v>
      </c>
      <c r="I26" s="45"/>
      <c r="J26" s="12">
        <v>100</v>
      </c>
      <c r="K26" s="12">
        <f>X20</f>
        <v>5291</v>
      </c>
      <c r="L26" s="18"/>
      <c r="M26" s="12"/>
      <c r="N26" s="114">
        <f t="shared" si="0"/>
        <v>9.7082568807339453E-2</v>
      </c>
    </row>
    <row r="27" spans="1:30" ht="17.25" customHeight="1" thickBot="1" x14ac:dyDescent="0.25">
      <c r="A27" s="21">
        <v>22</v>
      </c>
      <c r="B27" s="22">
        <v>1.1740733944954129E-2</v>
      </c>
      <c r="C27" s="22">
        <v>6.6877064220183481E-3</v>
      </c>
      <c r="D27" s="22">
        <v>1.84E-2</v>
      </c>
      <c r="E27" s="45"/>
      <c r="F27" s="45"/>
      <c r="G27" s="45"/>
      <c r="H27" s="45"/>
      <c r="I27" s="45"/>
      <c r="J27" s="12">
        <v>150</v>
      </c>
      <c r="K27" s="12">
        <f>X22</f>
        <v>5205</v>
      </c>
      <c r="L27" s="18"/>
      <c r="M27" s="12"/>
      <c r="N27" s="114">
        <f t="shared" si="0"/>
        <v>9.55045871559633E-2</v>
      </c>
    </row>
    <row r="28" spans="1:30" ht="17.25" customHeight="1" thickBot="1" x14ac:dyDescent="0.25">
      <c r="A28" s="21">
        <v>23</v>
      </c>
      <c r="B28" s="22">
        <v>6.0482568807339451E-3</v>
      </c>
      <c r="C28" s="22">
        <v>3.5897247706422023E-3</v>
      </c>
      <c r="D28" s="22">
        <v>9.5999999999999992E-3</v>
      </c>
      <c r="E28" s="45"/>
      <c r="F28" s="45"/>
      <c r="G28" s="45"/>
      <c r="H28" s="45"/>
      <c r="I28" s="45"/>
      <c r="J28" s="12">
        <v>200</v>
      </c>
      <c r="K28" s="12">
        <f>X24</f>
        <v>5127</v>
      </c>
      <c r="L28" s="18"/>
      <c r="M28" s="12"/>
      <c r="N28" s="114">
        <f t="shared" si="0"/>
        <v>9.407339449541284E-2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531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5000</v>
      </c>
      <c r="H2" s="7" t="s">
        <v>462</v>
      </c>
      <c r="W2" s="21">
        <v>1</v>
      </c>
      <c r="X2" s="21">
        <v>732</v>
      </c>
      <c r="Y2" s="24">
        <v>44974</v>
      </c>
      <c r="Z2" s="21" t="s">
        <v>516</v>
      </c>
      <c r="AA2" s="21" t="s">
        <v>496</v>
      </c>
      <c r="AB2" s="21">
        <v>14.6</v>
      </c>
      <c r="AC2" s="21" t="s">
        <v>465</v>
      </c>
      <c r="AD2" s="21">
        <v>52</v>
      </c>
    </row>
    <row r="3" spans="1:30" ht="17.25" customHeight="1" thickBot="1" x14ac:dyDescent="0.25">
      <c r="W3" s="21">
        <v>2</v>
      </c>
      <c r="X3" s="21">
        <v>708</v>
      </c>
      <c r="Y3" s="24">
        <v>44932</v>
      </c>
      <c r="Z3" s="21" t="s">
        <v>516</v>
      </c>
      <c r="AA3" s="21" t="s">
        <v>496</v>
      </c>
      <c r="AB3" s="21">
        <v>14.2</v>
      </c>
      <c r="AC3" s="21" t="s">
        <v>465</v>
      </c>
      <c r="AD3" s="21">
        <v>52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702</v>
      </c>
      <c r="Y4" s="24">
        <v>44970</v>
      </c>
      <c r="Z4" s="21" t="s">
        <v>518</v>
      </c>
      <c r="AA4" s="21" t="s">
        <v>492</v>
      </c>
      <c r="AB4" s="21">
        <v>14</v>
      </c>
      <c r="AC4" s="21" t="s">
        <v>465</v>
      </c>
      <c r="AD4" s="21">
        <v>51</v>
      </c>
    </row>
    <row r="5" spans="1:30" ht="17.25" customHeight="1" thickBot="1" x14ac:dyDescent="0.25">
      <c r="A5" s="21">
        <v>0</v>
      </c>
      <c r="B5" s="22">
        <v>1.75E-3</v>
      </c>
      <c r="C5" s="22">
        <v>1.3500000000000001E-3</v>
      </c>
      <c r="D5" s="22">
        <v>3.0999999999999999E-3</v>
      </c>
      <c r="E5" s="45"/>
      <c r="F5" s="21" t="s">
        <v>471</v>
      </c>
      <c r="G5" s="23">
        <v>6031</v>
      </c>
      <c r="H5" s="21">
        <v>1.2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702</v>
      </c>
      <c r="Y5" s="24">
        <v>44985</v>
      </c>
      <c r="Z5" s="21" t="s">
        <v>516</v>
      </c>
      <c r="AA5" s="21" t="s">
        <v>493</v>
      </c>
      <c r="AB5" s="21">
        <v>14</v>
      </c>
      <c r="AC5" s="21" t="s">
        <v>465</v>
      </c>
      <c r="AD5" s="21">
        <v>55</v>
      </c>
    </row>
    <row r="6" spans="1:30" ht="17.25" customHeight="1" thickBot="1" x14ac:dyDescent="0.25">
      <c r="A6" s="21">
        <v>1</v>
      </c>
      <c r="B6" s="22">
        <v>9.5E-4</v>
      </c>
      <c r="C6" s="22">
        <v>7.5000000000000002E-4</v>
      </c>
      <c r="D6" s="22">
        <v>1.6999999999999999E-3</v>
      </c>
      <c r="E6" s="45"/>
      <c r="F6" s="21" t="s">
        <v>473</v>
      </c>
      <c r="G6" s="23">
        <v>6467</v>
      </c>
      <c r="H6" s="21">
        <v>1.29</v>
      </c>
      <c r="I6" s="45"/>
      <c r="J6" s="107" t="s">
        <v>474</v>
      </c>
      <c r="K6" s="108">
        <f>LARGE((K8,K9),1)</f>
        <v>0.58689458689458696</v>
      </c>
      <c r="L6" s="45"/>
      <c r="M6" s="45"/>
      <c r="N6" s="108" t="s">
        <v>465</v>
      </c>
      <c r="W6" s="21">
        <v>5</v>
      </c>
      <c r="X6" s="21">
        <v>691</v>
      </c>
      <c r="Y6" s="24">
        <v>44952</v>
      </c>
      <c r="Z6" s="21" t="s">
        <v>516</v>
      </c>
      <c r="AA6" s="21" t="s">
        <v>495</v>
      </c>
      <c r="AB6" s="21">
        <v>13.8</v>
      </c>
      <c r="AC6" s="21" t="s">
        <v>464</v>
      </c>
      <c r="AD6" s="21">
        <v>51</v>
      </c>
    </row>
    <row r="7" spans="1:30" ht="17.25" customHeight="1" thickBot="1" x14ac:dyDescent="0.25">
      <c r="A7" s="21">
        <v>2</v>
      </c>
      <c r="B7" s="22">
        <v>5.9999999999999995E-4</v>
      </c>
      <c r="C7" s="22">
        <v>4.4999999999999999E-4</v>
      </c>
      <c r="D7" s="22">
        <v>1E-3</v>
      </c>
      <c r="E7" s="45"/>
      <c r="F7" s="21" t="s">
        <v>475</v>
      </c>
      <c r="G7" s="23">
        <v>6495</v>
      </c>
      <c r="H7" s="21">
        <v>1.29</v>
      </c>
      <c r="I7" s="45"/>
      <c r="J7" s="12" t="s">
        <v>476</v>
      </c>
      <c r="K7" s="108">
        <f>LARGE((K10,K11),1)</f>
        <v>0.52745926372963181</v>
      </c>
      <c r="L7" s="45"/>
      <c r="M7" s="45"/>
      <c r="N7" s="108" t="s">
        <v>464</v>
      </c>
      <c r="W7" s="21">
        <v>6</v>
      </c>
      <c r="X7" s="21">
        <v>688</v>
      </c>
      <c r="Y7" s="24">
        <v>44981</v>
      </c>
      <c r="Z7" s="21" t="s">
        <v>516</v>
      </c>
      <c r="AA7" s="21" t="s">
        <v>496</v>
      </c>
      <c r="AB7" s="21">
        <v>13.8</v>
      </c>
      <c r="AC7" s="21" t="s">
        <v>465</v>
      </c>
      <c r="AD7" s="21">
        <v>53</v>
      </c>
    </row>
    <row r="8" spans="1:30" ht="17.25" customHeight="1" thickBot="1" x14ac:dyDescent="0.25">
      <c r="A8" s="21">
        <v>3</v>
      </c>
      <c r="B8" s="22">
        <v>5.9999999999999995E-4</v>
      </c>
      <c r="C8" s="22">
        <v>4.0000000000000002E-4</v>
      </c>
      <c r="D8" s="22">
        <v>1E-3</v>
      </c>
      <c r="E8" s="45"/>
      <c r="F8" s="21" t="s">
        <v>477</v>
      </c>
      <c r="G8" s="23">
        <v>5616</v>
      </c>
      <c r="H8" s="21">
        <v>1.1200000000000001</v>
      </c>
      <c r="I8" s="45"/>
      <c r="J8" s="45"/>
      <c r="K8" s="340">
        <f>LARGE(B11:C11,1)/(B11+C11)</f>
        <v>0.58689458689458696</v>
      </c>
      <c r="L8" s="45"/>
      <c r="M8" s="45"/>
      <c r="N8" s="45"/>
      <c r="W8" s="21">
        <v>7</v>
      </c>
      <c r="X8" s="21">
        <v>679</v>
      </c>
      <c r="Y8" s="24">
        <v>44967</v>
      </c>
      <c r="Z8" s="21" t="s">
        <v>516</v>
      </c>
      <c r="AA8" s="21" t="s">
        <v>496</v>
      </c>
      <c r="AB8" s="21">
        <v>13.6</v>
      </c>
      <c r="AC8" s="21" t="s">
        <v>465</v>
      </c>
      <c r="AD8" s="21">
        <v>51</v>
      </c>
    </row>
    <row r="9" spans="1:30" ht="17.25" customHeight="1" thickBot="1" x14ac:dyDescent="0.25">
      <c r="A9" s="21">
        <v>4</v>
      </c>
      <c r="B9" s="22">
        <v>1.5E-3</v>
      </c>
      <c r="C9" s="22">
        <v>6.9999999999999999E-4</v>
      </c>
      <c r="D9" s="22">
        <v>2.2000000000000001E-3</v>
      </c>
      <c r="E9" s="45"/>
      <c r="F9" s="21" t="s">
        <v>478</v>
      </c>
      <c r="G9" s="23">
        <v>4936</v>
      </c>
      <c r="H9" s="21">
        <v>0.98</v>
      </c>
      <c r="I9" s="45"/>
      <c r="J9" s="45"/>
      <c r="K9" s="340">
        <f>LARGE(B12:C12,1)/(B12+C12)</f>
        <v>0.57412060301507528</v>
      </c>
      <c r="L9" s="45"/>
      <c r="M9" s="45"/>
      <c r="N9" s="45"/>
      <c r="W9" s="21">
        <v>8</v>
      </c>
      <c r="X9" s="21">
        <v>677</v>
      </c>
      <c r="Y9" s="24">
        <v>44960</v>
      </c>
      <c r="Z9" s="21" t="s">
        <v>515</v>
      </c>
      <c r="AA9" s="21" t="s">
        <v>496</v>
      </c>
      <c r="AB9" s="21">
        <v>13.5</v>
      </c>
      <c r="AC9" s="21" t="s">
        <v>464</v>
      </c>
      <c r="AD9" s="21">
        <v>55</v>
      </c>
    </row>
    <row r="10" spans="1:30" ht="17.25" customHeight="1" thickBot="1" x14ac:dyDescent="0.25">
      <c r="A10" s="21">
        <v>5</v>
      </c>
      <c r="B10" s="22">
        <v>4.0499999999999998E-3</v>
      </c>
      <c r="C10" s="22">
        <v>1.9499999999999999E-3</v>
      </c>
      <c r="D10" s="22">
        <v>6.0000000000000001E-3</v>
      </c>
      <c r="E10" s="45"/>
      <c r="F10" s="21" t="s">
        <v>479</v>
      </c>
      <c r="G10" s="23">
        <v>4467</v>
      </c>
      <c r="H10" s="21">
        <v>0.89</v>
      </c>
      <c r="I10" s="45"/>
      <c r="J10" s="45"/>
      <c r="K10" s="340">
        <f>LARGE(B20:C20,1)/(B20+C20)</f>
        <v>0.52745926372963181</v>
      </c>
      <c r="L10" s="45"/>
      <c r="M10" s="45"/>
      <c r="N10" s="45"/>
      <c r="W10" s="21">
        <v>9</v>
      </c>
      <c r="X10" s="21">
        <v>676</v>
      </c>
      <c r="Y10" s="24">
        <v>44979</v>
      </c>
      <c r="Z10" s="21" t="s">
        <v>518</v>
      </c>
      <c r="AA10" s="21" t="s">
        <v>494</v>
      </c>
      <c r="AB10" s="21">
        <v>13.5</v>
      </c>
      <c r="AC10" s="21" t="s">
        <v>465</v>
      </c>
      <c r="AD10" s="21">
        <v>51</v>
      </c>
    </row>
    <row r="11" spans="1:30" ht="17.25" customHeight="1" thickBot="1" x14ac:dyDescent="0.25">
      <c r="A11" s="21">
        <v>6</v>
      </c>
      <c r="B11" s="22">
        <v>1.03E-2</v>
      </c>
      <c r="C11" s="22">
        <v>7.2500000000000004E-3</v>
      </c>
      <c r="D11" s="22">
        <v>1.7600000000000001E-2</v>
      </c>
      <c r="E11" s="45"/>
      <c r="F11" s="21" t="s">
        <v>480</v>
      </c>
      <c r="G11" s="23">
        <v>4241</v>
      </c>
      <c r="H11" s="21">
        <v>0.84</v>
      </c>
      <c r="I11" s="45"/>
      <c r="J11" s="45"/>
      <c r="K11" s="340">
        <f>LARGE(B21:C21,1)/(B21+C21)</f>
        <v>0.52448021462105965</v>
      </c>
      <c r="L11" s="45"/>
      <c r="M11" s="45"/>
      <c r="N11" s="45"/>
      <c r="W11" s="21">
        <v>10</v>
      </c>
      <c r="X11" s="21">
        <v>674</v>
      </c>
      <c r="Y11" s="24">
        <v>44988</v>
      </c>
      <c r="Z11" s="21" t="s">
        <v>517</v>
      </c>
      <c r="AA11" s="21" t="s">
        <v>496</v>
      </c>
      <c r="AB11" s="21">
        <v>13.5</v>
      </c>
      <c r="AC11" s="21" t="s">
        <v>464</v>
      </c>
      <c r="AD11" s="21">
        <v>51</v>
      </c>
    </row>
    <row r="12" spans="1:30" ht="17.25" customHeight="1" thickBot="1" x14ac:dyDescent="0.25">
      <c r="A12" s="21">
        <v>7</v>
      </c>
      <c r="B12" s="22">
        <v>1.695E-2</v>
      </c>
      <c r="C12" s="22">
        <v>2.2849999999999999E-2</v>
      </c>
      <c r="D12" s="22">
        <v>3.9800000000000002E-2</v>
      </c>
      <c r="E12" s="45"/>
      <c r="F12" s="21" t="s">
        <v>481</v>
      </c>
      <c r="G12" s="23">
        <v>4128</v>
      </c>
      <c r="H12" s="21">
        <v>0.82</v>
      </c>
      <c r="I12" s="45"/>
      <c r="J12" s="45"/>
      <c r="K12" s="45"/>
      <c r="L12" s="45"/>
      <c r="M12" s="45"/>
      <c r="N12" s="45"/>
      <c r="W12" s="21">
        <v>20</v>
      </c>
      <c r="X12" s="21">
        <v>662</v>
      </c>
      <c r="Y12" s="24">
        <v>44968</v>
      </c>
      <c r="Z12" s="21" t="s">
        <v>516</v>
      </c>
      <c r="AA12" s="21" t="s">
        <v>497</v>
      </c>
      <c r="AB12" s="21">
        <v>13.2</v>
      </c>
      <c r="AC12" s="21" t="s">
        <v>465</v>
      </c>
      <c r="AD12" s="21">
        <v>52</v>
      </c>
    </row>
    <row r="13" spans="1:30" ht="17.25" customHeight="1" thickBot="1" x14ac:dyDescent="0.25">
      <c r="A13" s="21">
        <v>8</v>
      </c>
      <c r="B13" s="22">
        <v>2.9600000000000001E-2</v>
      </c>
      <c r="C13" s="22">
        <v>3.3099999999999997E-2</v>
      </c>
      <c r="D13" s="22">
        <v>6.2700000000000006E-2</v>
      </c>
      <c r="E13" s="45"/>
      <c r="F13" s="21" t="s">
        <v>482</v>
      </c>
      <c r="G13" s="23">
        <v>4105</v>
      </c>
      <c r="H13" s="21">
        <v>0.82</v>
      </c>
      <c r="I13" s="45"/>
      <c r="J13" s="45"/>
      <c r="K13" s="45"/>
      <c r="L13" s="45"/>
      <c r="M13" s="45"/>
      <c r="N13" s="45"/>
      <c r="W13" s="21">
        <v>25</v>
      </c>
      <c r="X13" s="21">
        <v>654</v>
      </c>
      <c r="Y13" s="24">
        <v>44956</v>
      </c>
      <c r="Z13" s="21" t="s">
        <v>518</v>
      </c>
      <c r="AA13" s="21" t="s">
        <v>492</v>
      </c>
      <c r="AB13" s="21">
        <v>13.1</v>
      </c>
      <c r="AC13" s="21" t="s">
        <v>464</v>
      </c>
      <c r="AD13" s="21">
        <v>50</v>
      </c>
    </row>
    <row r="14" spans="1:30" ht="17.25" customHeight="1" thickBot="1" x14ac:dyDescent="0.25">
      <c r="A14" s="21">
        <v>9</v>
      </c>
      <c r="B14" s="22">
        <v>3.5700000000000003E-2</v>
      </c>
      <c r="C14" s="22">
        <v>3.85E-2</v>
      </c>
      <c r="D14" s="22">
        <v>7.4200000000000002E-2</v>
      </c>
      <c r="E14" s="45"/>
      <c r="F14" s="21" t="s">
        <v>483</v>
      </c>
      <c r="G14" s="23">
        <v>4335</v>
      </c>
      <c r="H14" s="21">
        <v>0.86</v>
      </c>
      <c r="I14" s="45"/>
      <c r="J14" s="45"/>
      <c r="K14" s="45"/>
      <c r="L14" s="45"/>
      <c r="M14" s="45"/>
      <c r="N14" s="45"/>
      <c r="W14" s="21">
        <v>30</v>
      </c>
      <c r="X14" s="21">
        <v>652</v>
      </c>
      <c r="Y14" s="24">
        <v>44967</v>
      </c>
      <c r="Z14" s="21" t="s">
        <v>518</v>
      </c>
      <c r="AA14" s="21" t="s">
        <v>496</v>
      </c>
      <c r="AB14" s="21">
        <v>13</v>
      </c>
      <c r="AC14" s="21" t="s">
        <v>465</v>
      </c>
      <c r="AD14" s="21">
        <v>51</v>
      </c>
    </row>
    <row r="15" spans="1:30" ht="17.25" customHeight="1" thickBot="1" x14ac:dyDescent="0.25">
      <c r="A15" s="21">
        <v>10</v>
      </c>
      <c r="B15" s="22">
        <v>0.04</v>
      </c>
      <c r="C15" s="22">
        <v>4.0250000000000001E-2</v>
      </c>
      <c r="D15" s="22">
        <v>8.0199999999999994E-2</v>
      </c>
      <c r="E15" s="45"/>
      <c r="F15" s="21" t="s">
        <v>484</v>
      </c>
      <c r="G15" s="23">
        <v>4774</v>
      </c>
      <c r="H15" s="21">
        <v>0.95</v>
      </c>
      <c r="I15" s="45"/>
      <c r="J15" s="45"/>
      <c r="K15" s="45"/>
      <c r="L15" s="45"/>
      <c r="M15" s="45"/>
      <c r="N15" s="45"/>
      <c r="W15" s="21">
        <v>35</v>
      </c>
      <c r="X15" s="21">
        <v>651</v>
      </c>
      <c r="Y15" s="24">
        <v>45006</v>
      </c>
      <c r="Z15" s="21" t="s">
        <v>518</v>
      </c>
      <c r="AA15" s="21" t="s">
        <v>493</v>
      </c>
      <c r="AB15" s="21">
        <v>13</v>
      </c>
      <c r="AC15" s="21" t="s">
        <v>464</v>
      </c>
      <c r="AD15" s="21">
        <v>50</v>
      </c>
    </row>
    <row r="16" spans="1:30" ht="17.25" customHeight="1" thickBot="1" x14ac:dyDescent="0.25">
      <c r="A16" s="21">
        <v>11</v>
      </c>
      <c r="B16" s="22">
        <v>4.2549999999999998E-2</v>
      </c>
      <c r="C16" s="22">
        <v>4.4850000000000001E-2</v>
      </c>
      <c r="D16" s="22">
        <v>8.7400000000000005E-2</v>
      </c>
      <c r="E16" s="45"/>
      <c r="F16" s="21" t="s">
        <v>485</v>
      </c>
      <c r="G16" s="23">
        <v>4809</v>
      </c>
      <c r="H16" s="21">
        <v>0.96</v>
      </c>
      <c r="I16" s="45"/>
      <c r="J16" s="45"/>
      <c r="K16" s="45"/>
      <c r="L16" s="45"/>
      <c r="M16" s="45"/>
      <c r="N16" s="45"/>
      <c r="W16" s="21">
        <v>40</v>
      </c>
      <c r="X16" s="21">
        <v>648</v>
      </c>
      <c r="Y16" s="24">
        <v>44957</v>
      </c>
      <c r="Z16" s="21" t="s">
        <v>517</v>
      </c>
      <c r="AA16" s="21" t="s">
        <v>493</v>
      </c>
      <c r="AB16" s="21">
        <v>13</v>
      </c>
      <c r="AC16" s="21" t="s">
        <v>464</v>
      </c>
      <c r="AD16" s="21">
        <v>53</v>
      </c>
    </row>
    <row r="17" spans="1:30" ht="17.25" customHeight="1" thickBot="1" x14ac:dyDescent="0.25">
      <c r="A17" s="21">
        <v>12</v>
      </c>
      <c r="B17" s="22">
        <v>4.4850000000000001E-2</v>
      </c>
      <c r="C17" s="22">
        <v>4.7050000000000002E-2</v>
      </c>
      <c r="D17" s="22">
        <v>9.1899999999999996E-2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646</v>
      </c>
      <c r="Y17" s="24">
        <v>44942</v>
      </c>
      <c r="Z17" s="21" t="s">
        <v>516</v>
      </c>
      <c r="AA17" s="21" t="s">
        <v>492</v>
      </c>
      <c r="AB17" s="21">
        <v>12.9</v>
      </c>
      <c r="AC17" s="21" t="s">
        <v>465</v>
      </c>
      <c r="AD17" s="21">
        <v>51</v>
      </c>
    </row>
    <row r="18" spans="1:30" ht="17.25" customHeight="1" thickBot="1" x14ac:dyDescent="0.25">
      <c r="A18" s="21">
        <v>13</v>
      </c>
      <c r="B18" s="22">
        <v>4.3749999999999997E-2</v>
      </c>
      <c r="C18" s="22">
        <v>4.4499999999999998E-2</v>
      </c>
      <c r="D18" s="22">
        <v>8.8300000000000003E-2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644</v>
      </c>
      <c r="Y18" s="24">
        <v>44964</v>
      </c>
      <c r="Z18" s="21" t="s">
        <v>516</v>
      </c>
      <c r="AA18" s="21" t="s">
        <v>493</v>
      </c>
      <c r="AB18" s="21">
        <v>12.9</v>
      </c>
      <c r="AC18" s="21" t="s">
        <v>465</v>
      </c>
      <c r="AD18" s="21">
        <v>51</v>
      </c>
    </row>
    <row r="19" spans="1:30" ht="17.25" customHeight="1" thickBot="1" x14ac:dyDescent="0.25">
      <c r="A19" s="21">
        <v>14</v>
      </c>
      <c r="B19" s="22">
        <v>4.3150000000000001E-2</v>
      </c>
      <c r="C19" s="22">
        <v>4.1200000000000001E-2</v>
      </c>
      <c r="D19" s="22">
        <v>8.43E-2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631</v>
      </c>
      <c r="Y19" s="24">
        <v>44943</v>
      </c>
      <c r="Z19" s="21" t="s">
        <v>518</v>
      </c>
      <c r="AA19" s="21" t="s">
        <v>493</v>
      </c>
      <c r="AB19" s="21">
        <v>12.6</v>
      </c>
      <c r="AC19" s="21" t="s">
        <v>464</v>
      </c>
      <c r="AD19" s="21">
        <v>52</v>
      </c>
    </row>
    <row r="20" spans="1:30" ht="17.25" customHeight="1" thickBot="1" x14ac:dyDescent="0.25">
      <c r="A20" s="21">
        <v>15</v>
      </c>
      <c r="B20" s="22">
        <v>4.3700000000000003E-2</v>
      </c>
      <c r="C20" s="22">
        <v>3.9149999999999997E-2</v>
      </c>
      <c r="D20" s="22">
        <v>8.2900000000000001E-2</v>
      </c>
      <c r="E20" s="45"/>
      <c r="F20" s="21" t="s">
        <v>488</v>
      </c>
      <c r="G20" s="23">
        <v>3837</v>
      </c>
      <c r="H20" s="21">
        <v>0.76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619</v>
      </c>
      <c r="Y20" s="24">
        <v>44981</v>
      </c>
      <c r="Z20" s="21" t="s">
        <v>518</v>
      </c>
      <c r="AA20" s="21" t="s">
        <v>496</v>
      </c>
      <c r="AB20" s="21">
        <v>12.4</v>
      </c>
      <c r="AC20" s="21" t="s">
        <v>464</v>
      </c>
      <c r="AD20" s="21">
        <v>52</v>
      </c>
    </row>
    <row r="21" spans="1:30" ht="17.25" customHeight="1" thickBot="1" x14ac:dyDescent="0.25">
      <c r="A21" s="21">
        <v>16</v>
      </c>
      <c r="B21" s="22">
        <v>3.9100000000000003E-2</v>
      </c>
      <c r="C21" s="22">
        <v>3.5450000000000002E-2</v>
      </c>
      <c r="D21" s="22">
        <v>7.4499999999999997E-2</v>
      </c>
      <c r="E21" s="45"/>
      <c r="F21" s="21" t="s">
        <v>492</v>
      </c>
      <c r="G21" s="23">
        <v>5125</v>
      </c>
      <c r="H21" s="21">
        <v>1.02</v>
      </c>
      <c r="I21" s="45"/>
      <c r="J21" s="12">
        <v>5</v>
      </c>
      <c r="K21" s="12">
        <f>X6</f>
        <v>691</v>
      </c>
      <c r="L21" s="18"/>
      <c r="M21" s="12"/>
      <c r="N21" s="114">
        <f>K21/$F$2</f>
        <v>0.13819999999999999</v>
      </c>
      <c r="W21" s="21">
        <v>125</v>
      </c>
      <c r="X21" s="21">
        <v>610</v>
      </c>
      <c r="Y21" s="24">
        <v>44943</v>
      </c>
      <c r="Z21" s="21" t="s">
        <v>517</v>
      </c>
      <c r="AA21" s="21" t="s">
        <v>493</v>
      </c>
      <c r="AB21" s="21">
        <v>12.2</v>
      </c>
      <c r="AC21" s="21" t="s">
        <v>465</v>
      </c>
      <c r="AD21" s="21">
        <v>50</v>
      </c>
    </row>
    <row r="22" spans="1:30" ht="17.25" customHeight="1" thickBot="1" x14ac:dyDescent="0.25">
      <c r="A22" s="21">
        <v>17</v>
      </c>
      <c r="B22" s="22">
        <v>3.4599999999999999E-2</v>
      </c>
      <c r="C22" s="22">
        <v>3.075E-2</v>
      </c>
      <c r="D22" s="22">
        <v>6.54E-2</v>
      </c>
      <c r="E22" s="45"/>
      <c r="F22" s="21" t="s">
        <v>493</v>
      </c>
      <c r="G22" s="23">
        <v>5326</v>
      </c>
      <c r="H22" s="21">
        <v>1.06</v>
      </c>
      <c r="I22" s="45"/>
      <c r="J22" s="12">
        <v>10</v>
      </c>
      <c r="K22" s="12">
        <f>X11</f>
        <v>674</v>
      </c>
      <c r="L22" s="18"/>
      <c r="M22" s="12"/>
      <c r="N22" s="114">
        <f t="shared" ref="N22:N28" si="0">K22/$F$2</f>
        <v>0.1348</v>
      </c>
      <c r="W22" s="21">
        <v>150</v>
      </c>
      <c r="X22" s="21">
        <v>605</v>
      </c>
      <c r="Y22" s="24">
        <v>44992</v>
      </c>
      <c r="Z22" s="21" t="s">
        <v>516</v>
      </c>
      <c r="AA22" s="21" t="s">
        <v>493</v>
      </c>
      <c r="AB22" s="21">
        <v>12.1</v>
      </c>
      <c r="AC22" s="21" t="s">
        <v>465</v>
      </c>
      <c r="AD22" s="21">
        <v>53</v>
      </c>
    </row>
    <row r="23" spans="1:30" ht="17.25" customHeight="1" thickBot="1" x14ac:dyDescent="0.25">
      <c r="A23" s="21">
        <v>18</v>
      </c>
      <c r="B23" s="22">
        <v>2.3699999999999999E-2</v>
      </c>
      <c r="C23" s="22">
        <v>2.3550000000000001E-2</v>
      </c>
      <c r="D23" s="22">
        <v>4.7300000000000002E-2</v>
      </c>
      <c r="E23" s="45"/>
      <c r="F23" s="21" t="s">
        <v>494</v>
      </c>
      <c r="G23" s="23">
        <v>5255</v>
      </c>
      <c r="H23" s="21">
        <v>1.05</v>
      </c>
      <c r="I23" s="45"/>
      <c r="J23" s="12">
        <v>20</v>
      </c>
      <c r="K23" s="12">
        <f>X12</f>
        <v>662</v>
      </c>
      <c r="L23" s="18"/>
      <c r="M23" s="12"/>
      <c r="N23" s="114">
        <f t="shared" si="0"/>
        <v>0.13239999999999999</v>
      </c>
      <c r="W23" s="21">
        <v>175</v>
      </c>
      <c r="X23" s="21">
        <v>600</v>
      </c>
      <c r="Y23" s="24">
        <v>44971</v>
      </c>
      <c r="Z23" s="21" t="s">
        <v>520</v>
      </c>
      <c r="AA23" s="21" t="s">
        <v>493</v>
      </c>
      <c r="AB23" s="21">
        <v>12</v>
      </c>
      <c r="AC23" s="21" t="s">
        <v>464</v>
      </c>
      <c r="AD23" s="21">
        <v>52</v>
      </c>
    </row>
    <row r="24" spans="1:30" ht="17.25" customHeight="1" thickBot="1" x14ac:dyDescent="0.25">
      <c r="A24" s="21">
        <v>19</v>
      </c>
      <c r="B24" s="22">
        <v>1.67E-2</v>
      </c>
      <c r="C24" s="22">
        <v>1.745E-2</v>
      </c>
      <c r="D24" s="22">
        <v>3.4099999999999998E-2</v>
      </c>
      <c r="E24" s="45"/>
      <c r="F24" s="21" t="s">
        <v>495</v>
      </c>
      <c r="G24" s="23">
        <v>5422</v>
      </c>
      <c r="H24" s="21">
        <v>1.08</v>
      </c>
      <c r="I24" s="45"/>
      <c r="J24" s="12">
        <v>30</v>
      </c>
      <c r="K24" s="12">
        <f>X14</f>
        <v>652</v>
      </c>
      <c r="L24" s="18"/>
      <c r="M24" s="12"/>
      <c r="N24" s="114">
        <f t="shared" si="0"/>
        <v>0.13039999999999999</v>
      </c>
      <c r="W24" s="21">
        <v>200</v>
      </c>
      <c r="X24" s="21">
        <v>594</v>
      </c>
      <c r="Y24" s="24">
        <v>44939</v>
      </c>
      <c r="Z24" s="21" t="s">
        <v>518</v>
      </c>
      <c r="AA24" s="21" t="s">
        <v>496</v>
      </c>
      <c r="AB24" s="21">
        <v>11.9</v>
      </c>
      <c r="AC24" s="21" t="s">
        <v>464</v>
      </c>
      <c r="AD24" s="21">
        <v>52</v>
      </c>
    </row>
    <row r="25" spans="1:30" ht="17.25" customHeight="1" thickBot="1" x14ac:dyDescent="0.25">
      <c r="A25" s="21">
        <v>20</v>
      </c>
      <c r="B25" s="22">
        <v>1.15E-2</v>
      </c>
      <c r="C25" s="22">
        <v>1.285E-2</v>
      </c>
      <c r="D25" s="22">
        <v>2.4400000000000002E-2</v>
      </c>
      <c r="E25" s="45"/>
      <c r="F25" s="21" t="s">
        <v>496</v>
      </c>
      <c r="G25" s="23">
        <v>5605</v>
      </c>
      <c r="H25" s="21">
        <v>1.1200000000000001</v>
      </c>
      <c r="I25" s="45"/>
      <c r="J25" s="12">
        <v>50</v>
      </c>
      <c r="K25" s="12">
        <f>X18</f>
        <v>644</v>
      </c>
      <c r="L25" s="18"/>
      <c r="M25" s="12"/>
      <c r="N25" s="114">
        <f t="shared" si="0"/>
        <v>0.1288</v>
      </c>
    </row>
    <row r="26" spans="1:30" ht="17.25" customHeight="1" thickBot="1" x14ac:dyDescent="0.25">
      <c r="A26" s="21">
        <v>21</v>
      </c>
      <c r="B26" s="22">
        <v>7.0000000000000001E-3</v>
      </c>
      <c r="C26" s="22">
        <v>8.3000000000000001E-3</v>
      </c>
      <c r="D26" s="22">
        <v>1.5299999999999999E-2</v>
      </c>
      <c r="E26" s="45"/>
      <c r="F26" s="21" t="s">
        <v>497</v>
      </c>
      <c r="G26" s="23">
        <v>4584</v>
      </c>
      <c r="H26" s="21">
        <v>0.91</v>
      </c>
      <c r="I26" s="45"/>
      <c r="J26" s="12">
        <v>100</v>
      </c>
      <c r="K26" s="12">
        <f>X20</f>
        <v>619</v>
      </c>
      <c r="L26" s="18"/>
      <c r="M26" s="12"/>
      <c r="N26" s="114">
        <f t="shared" si="0"/>
        <v>0.12379999999999999</v>
      </c>
    </row>
    <row r="27" spans="1:30" ht="17.25" customHeight="1" thickBot="1" x14ac:dyDescent="0.25">
      <c r="A27" s="21">
        <v>22</v>
      </c>
      <c r="B27" s="22">
        <v>4.8500000000000001E-3</v>
      </c>
      <c r="C27" s="22">
        <v>4.7999999999999996E-3</v>
      </c>
      <c r="D27" s="22">
        <v>9.5999999999999992E-3</v>
      </c>
      <c r="E27" s="45"/>
      <c r="F27" s="45"/>
      <c r="G27" s="45"/>
      <c r="H27" s="45"/>
      <c r="I27" s="45"/>
      <c r="J27" s="12">
        <v>150</v>
      </c>
      <c r="K27" s="12">
        <f>X22</f>
        <v>605</v>
      </c>
      <c r="L27" s="18"/>
      <c r="M27" s="12"/>
      <c r="N27" s="114">
        <f t="shared" si="0"/>
        <v>0.121</v>
      </c>
    </row>
    <row r="28" spans="1:30" ht="17.25" customHeight="1" thickBot="1" x14ac:dyDescent="0.25">
      <c r="A28" s="21">
        <v>23</v>
      </c>
      <c r="B28" s="22">
        <v>2.5500000000000002E-3</v>
      </c>
      <c r="C28" s="22">
        <v>2.5000000000000001E-3</v>
      </c>
      <c r="D28" s="22">
        <v>5.0000000000000001E-3</v>
      </c>
      <c r="E28" s="45"/>
      <c r="F28" s="45"/>
      <c r="G28" s="45"/>
      <c r="H28" s="45"/>
      <c r="I28" s="45"/>
      <c r="J28" s="12">
        <v>200</v>
      </c>
      <c r="K28" s="12">
        <f>X24</f>
        <v>594</v>
      </c>
      <c r="L28" s="18"/>
      <c r="M28" s="12"/>
      <c r="N28" s="114">
        <f t="shared" si="0"/>
        <v>0.1188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532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737</v>
      </c>
      <c r="F2" s="6">
        <v>29700</v>
      </c>
      <c r="G2" s="100">
        <v>29700</v>
      </c>
      <c r="H2" s="7" t="s">
        <v>462</v>
      </c>
      <c r="W2" s="21">
        <v>1</v>
      </c>
      <c r="X2" s="21">
        <v>3601</v>
      </c>
      <c r="Y2" s="24">
        <v>45120</v>
      </c>
      <c r="Z2" s="21" t="s">
        <v>524</v>
      </c>
      <c r="AA2" s="21" t="s">
        <v>495</v>
      </c>
      <c r="AB2" s="21">
        <v>12.1</v>
      </c>
      <c r="AC2" s="21" t="s">
        <v>464</v>
      </c>
      <c r="AD2" s="21">
        <v>51</v>
      </c>
    </row>
    <row r="3" spans="1:30" ht="17.25" customHeight="1" thickBot="1" x14ac:dyDescent="0.25">
      <c r="W3" s="21">
        <v>2</v>
      </c>
      <c r="X3" s="21">
        <v>3242</v>
      </c>
      <c r="Y3" s="24">
        <v>45280</v>
      </c>
      <c r="Z3" s="21" t="s">
        <v>517</v>
      </c>
      <c r="AA3" s="21" t="s">
        <v>494</v>
      </c>
      <c r="AB3" s="21">
        <v>10.9</v>
      </c>
      <c r="AC3" s="21" t="s">
        <v>464</v>
      </c>
      <c r="AD3" s="21">
        <v>58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3066</v>
      </c>
      <c r="Y4" s="24">
        <v>45114</v>
      </c>
      <c r="Z4" s="21" t="s">
        <v>524</v>
      </c>
      <c r="AA4" s="21" t="s">
        <v>496</v>
      </c>
      <c r="AB4" s="21">
        <v>10.3</v>
      </c>
      <c r="AC4" s="21" t="s">
        <v>465</v>
      </c>
      <c r="AD4" s="21">
        <v>52</v>
      </c>
    </row>
    <row r="5" spans="1:30" ht="17.25" customHeight="1" thickBot="1" x14ac:dyDescent="0.25">
      <c r="A5" s="21">
        <v>0</v>
      </c>
      <c r="B5" s="22">
        <v>4.2222222222222227E-3</v>
      </c>
      <c r="C5" s="22">
        <v>4.9740740740740743E-3</v>
      </c>
      <c r="D5" s="22">
        <v>9.1999999999999998E-3</v>
      </c>
      <c r="E5" s="45"/>
      <c r="F5" s="21" t="s">
        <v>471</v>
      </c>
      <c r="G5" s="23">
        <v>29797</v>
      </c>
      <c r="H5" s="25">
        <v>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2851</v>
      </c>
      <c r="Y5" s="24">
        <v>45035</v>
      </c>
      <c r="Z5" s="21" t="s">
        <v>524</v>
      </c>
      <c r="AA5" s="21" t="s">
        <v>494</v>
      </c>
      <c r="AB5" s="21">
        <v>9.6</v>
      </c>
      <c r="AC5" s="21" t="s">
        <v>465</v>
      </c>
      <c r="AD5" s="21">
        <v>66</v>
      </c>
    </row>
    <row r="6" spans="1:30" ht="17.25" customHeight="1" thickBot="1" x14ac:dyDescent="0.25">
      <c r="A6" s="21">
        <v>1</v>
      </c>
      <c r="B6" s="22">
        <v>3.0740740740740741E-3</v>
      </c>
      <c r="C6" s="22">
        <v>3.5259259259259258E-3</v>
      </c>
      <c r="D6" s="22">
        <v>6.6E-3</v>
      </c>
      <c r="E6" s="45"/>
      <c r="F6" s="21" t="s">
        <v>473</v>
      </c>
      <c r="G6" s="23">
        <v>31929</v>
      </c>
      <c r="H6" s="25">
        <v>1.07</v>
      </c>
      <c r="I6" s="45"/>
      <c r="J6" s="107" t="s">
        <v>474</v>
      </c>
      <c r="K6" s="108">
        <f>LARGE((K8,K9),1)</f>
        <v>0.76461606972453722</v>
      </c>
      <c r="L6" s="45"/>
      <c r="M6" s="45"/>
      <c r="N6" s="108" t="s">
        <v>465</v>
      </c>
      <c r="W6" s="21">
        <v>5</v>
      </c>
      <c r="X6" s="21">
        <v>2809</v>
      </c>
      <c r="Y6" s="24">
        <v>44995</v>
      </c>
      <c r="Z6" s="21" t="s">
        <v>514</v>
      </c>
      <c r="AA6" s="21" t="s">
        <v>496</v>
      </c>
      <c r="AB6" s="21">
        <v>9.5</v>
      </c>
      <c r="AC6" s="21" t="s">
        <v>465</v>
      </c>
      <c r="AD6" s="21">
        <v>60</v>
      </c>
    </row>
    <row r="7" spans="1:30" ht="17.25" customHeight="1" thickBot="1" x14ac:dyDescent="0.25">
      <c r="A7" s="21">
        <v>2</v>
      </c>
      <c r="B7" s="22">
        <v>2.8518518518518519E-3</v>
      </c>
      <c r="C7" s="22">
        <v>3.4000000000000002E-3</v>
      </c>
      <c r="D7" s="22">
        <v>6.1999999999999998E-3</v>
      </c>
      <c r="E7" s="45"/>
      <c r="F7" s="21" t="s">
        <v>475</v>
      </c>
      <c r="G7" s="23">
        <v>32783</v>
      </c>
      <c r="H7" s="25">
        <v>1.1000000000000001</v>
      </c>
      <c r="I7" s="45"/>
      <c r="J7" s="12" t="s">
        <v>476</v>
      </c>
      <c r="K7" s="108">
        <f>LARGE((K10,K11),1)</f>
        <v>0.59370211866645539</v>
      </c>
      <c r="L7" s="45"/>
      <c r="M7" s="45"/>
      <c r="N7" s="108" t="s">
        <v>465</v>
      </c>
      <c r="W7" s="21">
        <v>6</v>
      </c>
      <c r="X7" s="21">
        <v>2803</v>
      </c>
      <c r="Y7" s="24">
        <v>44939</v>
      </c>
      <c r="Z7" s="21" t="s">
        <v>514</v>
      </c>
      <c r="AA7" s="21" t="s">
        <v>496</v>
      </c>
      <c r="AB7" s="21">
        <v>9.4</v>
      </c>
      <c r="AC7" s="21" t="s">
        <v>465</v>
      </c>
      <c r="AD7" s="21">
        <v>58</v>
      </c>
    </row>
    <row r="8" spans="1:30" ht="17.25" customHeight="1" thickBot="1" x14ac:dyDescent="0.25">
      <c r="A8" s="21">
        <v>3</v>
      </c>
      <c r="B8" s="22">
        <v>1.8518518518518519E-3</v>
      </c>
      <c r="C8" s="22">
        <v>2.3925925925925929E-3</v>
      </c>
      <c r="D8" s="22">
        <v>4.3E-3</v>
      </c>
      <c r="E8" s="45"/>
      <c r="F8" s="21" t="s">
        <v>477</v>
      </c>
      <c r="G8" s="23">
        <v>30619</v>
      </c>
      <c r="H8" s="25">
        <v>1.03</v>
      </c>
      <c r="I8" s="45"/>
      <c r="J8" s="45"/>
      <c r="K8" s="340">
        <f>LARGE(B11:C11,1)/(B11+C11)</f>
        <v>0.73587674247982393</v>
      </c>
      <c r="L8" s="45"/>
      <c r="M8" s="45"/>
      <c r="N8" s="45"/>
      <c r="W8" s="21">
        <v>7</v>
      </c>
      <c r="X8" s="21">
        <v>2797</v>
      </c>
      <c r="Y8" s="24">
        <v>44960</v>
      </c>
      <c r="Z8" s="21" t="s">
        <v>513</v>
      </c>
      <c r="AA8" s="21" t="s">
        <v>496</v>
      </c>
      <c r="AB8" s="21">
        <v>9.4</v>
      </c>
      <c r="AC8" s="21" t="s">
        <v>465</v>
      </c>
      <c r="AD8" s="21">
        <v>59</v>
      </c>
    </row>
    <row r="9" spans="1:30" ht="17.25" customHeight="1" thickBot="1" x14ac:dyDescent="0.25">
      <c r="A9" s="21">
        <v>4</v>
      </c>
      <c r="B9" s="22">
        <v>1.9259259259259258E-3</v>
      </c>
      <c r="C9" s="22">
        <v>3.9037037037037035E-3</v>
      </c>
      <c r="D9" s="22">
        <v>5.7999999999999996E-3</v>
      </c>
      <c r="E9" s="45"/>
      <c r="F9" s="21" t="s">
        <v>478</v>
      </c>
      <c r="G9" s="23">
        <v>30189</v>
      </c>
      <c r="H9" s="25">
        <v>1.01</v>
      </c>
      <c r="I9" s="45"/>
      <c r="J9" s="45"/>
      <c r="K9" s="340">
        <f>LARGE(B12:C12,1)/(B12+C12)</f>
        <v>0.76461606972453722</v>
      </c>
      <c r="L9" s="45"/>
      <c r="M9" s="45"/>
      <c r="N9" s="45"/>
      <c r="W9" s="21">
        <v>8</v>
      </c>
      <c r="X9" s="21">
        <v>2794</v>
      </c>
      <c r="Y9" s="24">
        <v>45126</v>
      </c>
      <c r="Z9" s="21" t="s">
        <v>514</v>
      </c>
      <c r="AA9" s="21" t="s">
        <v>494</v>
      </c>
      <c r="AB9" s="21">
        <v>9.4</v>
      </c>
      <c r="AC9" s="21" t="s">
        <v>465</v>
      </c>
      <c r="AD9" s="21">
        <v>58</v>
      </c>
    </row>
    <row r="10" spans="1:30" ht="17.25" customHeight="1" thickBot="1" x14ac:dyDescent="0.25">
      <c r="A10" s="21">
        <v>5</v>
      </c>
      <c r="B10" s="22">
        <v>4.2592592592592595E-3</v>
      </c>
      <c r="C10" s="22">
        <v>8.7518518518518527E-3</v>
      </c>
      <c r="D10" s="22">
        <v>1.2999999999999999E-2</v>
      </c>
      <c r="E10" s="45"/>
      <c r="F10" s="21" t="s">
        <v>479</v>
      </c>
      <c r="G10" s="23">
        <v>29712</v>
      </c>
      <c r="H10" s="25">
        <v>1</v>
      </c>
      <c r="I10" s="45"/>
      <c r="J10" s="45"/>
      <c r="K10" s="340">
        <f>LARGE(B20:C20,1)/(B20+C20)</f>
        <v>0.59370211866645539</v>
      </c>
      <c r="L10" s="45"/>
      <c r="M10" s="45"/>
      <c r="N10" s="45"/>
      <c r="W10" s="21">
        <v>9</v>
      </c>
      <c r="X10" s="21">
        <v>2780</v>
      </c>
      <c r="Y10" s="24">
        <v>45133</v>
      </c>
      <c r="Z10" s="21" t="s">
        <v>513</v>
      </c>
      <c r="AA10" s="21" t="s">
        <v>494</v>
      </c>
      <c r="AB10" s="21">
        <v>9.4</v>
      </c>
      <c r="AC10" s="21" t="s">
        <v>465</v>
      </c>
      <c r="AD10" s="21">
        <v>59</v>
      </c>
    </row>
    <row r="11" spans="1:30" ht="17.25" customHeight="1" thickBot="1" x14ac:dyDescent="0.25">
      <c r="A11" s="21">
        <v>6</v>
      </c>
      <c r="B11" s="22">
        <v>9.3333333333333324E-3</v>
      </c>
      <c r="C11" s="22">
        <v>2.6003703703703706E-2</v>
      </c>
      <c r="D11" s="22">
        <v>3.5299999999999998E-2</v>
      </c>
      <c r="E11" s="45"/>
      <c r="F11" s="21" t="s">
        <v>480</v>
      </c>
      <c r="G11" s="23">
        <v>28241</v>
      </c>
      <c r="H11" s="25">
        <v>0.95</v>
      </c>
      <c r="I11" s="45"/>
      <c r="J11" s="45"/>
      <c r="K11" s="340">
        <f>LARGE(B21:C21,1)/(B21+C21)</f>
        <v>0.58286702614711572</v>
      </c>
      <c r="L11" s="45"/>
      <c r="M11" s="45"/>
      <c r="N11" s="45"/>
      <c r="W11" s="21">
        <v>10</v>
      </c>
      <c r="X11" s="21">
        <v>2778</v>
      </c>
      <c r="Y11" s="24">
        <v>45002</v>
      </c>
      <c r="Z11" s="21" t="s">
        <v>513</v>
      </c>
      <c r="AA11" s="21" t="s">
        <v>496</v>
      </c>
      <c r="AB11" s="21">
        <v>9.4</v>
      </c>
      <c r="AC11" s="21" t="s">
        <v>465</v>
      </c>
      <c r="AD11" s="21">
        <v>58</v>
      </c>
    </row>
    <row r="12" spans="1:30" ht="17.25" customHeight="1" thickBot="1" x14ac:dyDescent="0.25">
      <c r="A12" s="21">
        <v>7</v>
      </c>
      <c r="B12" s="22">
        <v>1.3703703703703704E-2</v>
      </c>
      <c r="C12" s="22">
        <v>4.4514814814814813E-2</v>
      </c>
      <c r="D12" s="22">
        <v>5.8200000000000002E-2</v>
      </c>
      <c r="E12" s="45"/>
      <c r="F12" s="21" t="s">
        <v>481</v>
      </c>
      <c r="G12" s="23">
        <v>29119</v>
      </c>
      <c r="H12" s="25">
        <v>0.98</v>
      </c>
      <c r="I12" s="45"/>
      <c r="J12" s="45"/>
      <c r="K12" s="45"/>
      <c r="L12" s="45"/>
      <c r="M12" s="45"/>
      <c r="N12" s="45"/>
      <c r="W12" s="21">
        <v>20</v>
      </c>
      <c r="X12" s="21">
        <v>2733</v>
      </c>
      <c r="Y12" s="24">
        <v>44988</v>
      </c>
      <c r="Z12" s="21" t="s">
        <v>515</v>
      </c>
      <c r="AA12" s="21" t="s">
        <v>496</v>
      </c>
      <c r="AB12" s="21">
        <v>9.1999999999999993</v>
      </c>
      <c r="AC12" s="21" t="s">
        <v>465</v>
      </c>
      <c r="AD12" s="21">
        <v>59</v>
      </c>
    </row>
    <row r="13" spans="1:30" ht="17.25" customHeight="1" thickBot="1" x14ac:dyDescent="0.25">
      <c r="A13" s="21">
        <v>8</v>
      </c>
      <c r="B13" s="22">
        <v>1.4814814814814815E-2</v>
      </c>
      <c r="C13" s="22">
        <v>4.5648148148148146E-2</v>
      </c>
      <c r="D13" s="22">
        <v>6.0499999999999998E-2</v>
      </c>
      <c r="E13" s="45"/>
      <c r="F13" s="21" t="s">
        <v>482</v>
      </c>
      <c r="G13" s="23">
        <v>28890</v>
      </c>
      <c r="H13" s="25">
        <v>0.97</v>
      </c>
      <c r="I13" s="45"/>
      <c r="J13" s="45"/>
      <c r="K13" s="45"/>
      <c r="L13" s="45"/>
      <c r="M13" s="45"/>
      <c r="N13" s="45"/>
      <c r="W13" s="21">
        <v>25</v>
      </c>
      <c r="X13" s="21">
        <v>2724</v>
      </c>
      <c r="Y13" s="24">
        <v>44936</v>
      </c>
      <c r="Z13" s="21" t="s">
        <v>513</v>
      </c>
      <c r="AA13" s="21" t="s">
        <v>493</v>
      </c>
      <c r="AB13" s="21">
        <v>9.1999999999999993</v>
      </c>
      <c r="AC13" s="21" t="s">
        <v>465</v>
      </c>
      <c r="AD13" s="21">
        <v>57</v>
      </c>
    </row>
    <row r="14" spans="1:30" ht="17.25" customHeight="1" thickBot="1" x14ac:dyDescent="0.25">
      <c r="A14" s="21">
        <v>9</v>
      </c>
      <c r="B14" s="22">
        <v>1.748148148148148E-2</v>
      </c>
      <c r="C14" s="22">
        <v>4.073703703703703E-2</v>
      </c>
      <c r="D14" s="22">
        <v>5.8200000000000002E-2</v>
      </c>
      <c r="E14" s="45"/>
      <c r="F14" s="21" t="s">
        <v>483</v>
      </c>
      <c r="G14" s="23">
        <v>29489</v>
      </c>
      <c r="H14" s="25">
        <v>0.99</v>
      </c>
      <c r="I14" s="45"/>
      <c r="J14" s="45"/>
      <c r="K14" s="45"/>
      <c r="L14" s="45"/>
      <c r="M14" s="45"/>
      <c r="N14" s="45"/>
      <c r="W14" s="21">
        <v>30</v>
      </c>
      <c r="X14" s="21">
        <v>2712</v>
      </c>
      <c r="Y14" s="24">
        <v>45015</v>
      </c>
      <c r="Z14" s="21" t="s">
        <v>514</v>
      </c>
      <c r="AA14" s="21" t="s">
        <v>495</v>
      </c>
      <c r="AB14" s="21">
        <v>9.1</v>
      </c>
      <c r="AC14" s="21" t="s">
        <v>465</v>
      </c>
      <c r="AD14" s="21">
        <v>59</v>
      </c>
    </row>
    <row r="15" spans="1:30" ht="17.25" customHeight="1" thickBot="1" x14ac:dyDescent="0.25">
      <c r="A15" s="21">
        <v>10</v>
      </c>
      <c r="B15" s="22">
        <v>1.9592592592592592E-2</v>
      </c>
      <c r="C15" s="22">
        <v>3.9603703703703703E-2</v>
      </c>
      <c r="D15" s="22">
        <v>5.9200000000000003E-2</v>
      </c>
      <c r="E15" s="45"/>
      <c r="F15" s="21" t="s">
        <v>484</v>
      </c>
      <c r="G15" s="23">
        <v>28507</v>
      </c>
      <c r="H15" s="25">
        <v>0.96</v>
      </c>
      <c r="I15" s="45"/>
      <c r="J15" s="45"/>
      <c r="K15" s="45"/>
      <c r="L15" s="45"/>
      <c r="M15" s="45"/>
      <c r="N15" s="45"/>
      <c r="W15" s="21">
        <v>35</v>
      </c>
      <c r="X15" s="21">
        <v>2707</v>
      </c>
      <c r="Y15" s="24">
        <v>44999</v>
      </c>
      <c r="Z15" s="21" t="s">
        <v>514</v>
      </c>
      <c r="AA15" s="21" t="s">
        <v>493</v>
      </c>
      <c r="AB15" s="21">
        <v>9.1</v>
      </c>
      <c r="AC15" s="21" t="s">
        <v>465</v>
      </c>
      <c r="AD15" s="21">
        <v>57</v>
      </c>
    </row>
    <row r="16" spans="1:30" ht="17.25" customHeight="1" thickBot="1" x14ac:dyDescent="0.25">
      <c r="A16" s="21">
        <v>11</v>
      </c>
      <c r="B16" s="22">
        <v>2.2222222222222223E-2</v>
      </c>
      <c r="C16" s="22">
        <v>4.073703703703703E-2</v>
      </c>
      <c r="D16" s="22">
        <v>6.2899999999999998E-2</v>
      </c>
      <c r="E16" s="45"/>
      <c r="F16" s="21" t="s">
        <v>485</v>
      </c>
      <c r="G16" s="23">
        <v>28048</v>
      </c>
      <c r="H16" s="25">
        <v>0.94</v>
      </c>
      <c r="I16" s="45"/>
      <c r="J16" s="45"/>
      <c r="K16" s="45"/>
      <c r="L16" s="45"/>
      <c r="M16" s="45"/>
      <c r="N16" s="45"/>
      <c r="W16" s="21">
        <v>40</v>
      </c>
      <c r="X16" s="21">
        <v>2701</v>
      </c>
      <c r="Y16" s="24">
        <v>44946</v>
      </c>
      <c r="Z16" s="21" t="s">
        <v>513</v>
      </c>
      <c r="AA16" s="21" t="s">
        <v>496</v>
      </c>
      <c r="AB16" s="21">
        <v>9.1</v>
      </c>
      <c r="AC16" s="21" t="s">
        <v>465</v>
      </c>
      <c r="AD16" s="21">
        <v>57</v>
      </c>
    </row>
    <row r="17" spans="1:30" ht="17.25" customHeight="1" thickBot="1" x14ac:dyDescent="0.25">
      <c r="A17" s="21">
        <v>12</v>
      </c>
      <c r="B17" s="22">
        <v>2.5148148148148149E-2</v>
      </c>
      <c r="C17" s="22">
        <v>4.3633333333333336E-2</v>
      </c>
      <c r="D17" s="22">
        <v>6.88E-2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2684</v>
      </c>
      <c r="Y17" s="24">
        <v>45016</v>
      </c>
      <c r="Z17" s="21" t="s">
        <v>514</v>
      </c>
      <c r="AA17" s="21" t="s">
        <v>496</v>
      </c>
      <c r="AB17" s="21">
        <v>9</v>
      </c>
      <c r="AC17" s="21" t="s">
        <v>465</v>
      </c>
      <c r="AD17" s="21">
        <v>58</v>
      </c>
    </row>
    <row r="18" spans="1:30" ht="17.25" customHeight="1" thickBot="1" x14ac:dyDescent="0.25">
      <c r="A18" s="21">
        <v>13</v>
      </c>
      <c r="B18" s="22">
        <v>2.6111111111111106E-2</v>
      </c>
      <c r="C18" s="22">
        <v>4.2374074074074071E-2</v>
      </c>
      <c r="D18" s="22">
        <v>6.8500000000000005E-2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2674</v>
      </c>
      <c r="Y18" s="24">
        <v>45128</v>
      </c>
      <c r="Z18" s="21" t="s">
        <v>514</v>
      </c>
      <c r="AA18" s="21" t="s">
        <v>496</v>
      </c>
      <c r="AB18" s="21">
        <v>9</v>
      </c>
      <c r="AC18" s="21" t="s">
        <v>465</v>
      </c>
      <c r="AD18" s="21">
        <v>59</v>
      </c>
    </row>
    <row r="19" spans="1:30" ht="17.25" customHeight="1" thickBot="1" x14ac:dyDescent="0.25">
      <c r="A19" s="21">
        <v>14</v>
      </c>
      <c r="B19" s="22">
        <v>2.7000000000000003E-2</v>
      </c>
      <c r="C19" s="22">
        <v>4.187037037037037E-2</v>
      </c>
      <c r="D19" s="22">
        <v>6.8900000000000003E-2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2650</v>
      </c>
      <c r="Y19" s="24">
        <v>44952</v>
      </c>
      <c r="Z19" s="21" t="s">
        <v>513</v>
      </c>
      <c r="AA19" s="21" t="s">
        <v>495</v>
      </c>
      <c r="AB19" s="21">
        <v>8.9</v>
      </c>
      <c r="AC19" s="21" t="s">
        <v>465</v>
      </c>
      <c r="AD19" s="21">
        <v>57</v>
      </c>
    </row>
    <row r="20" spans="1:30" ht="17.25" customHeight="1" thickBot="1" x14ac:dyDescent="0.25">
      <c r="A20" s="21">
        <v>15</v>
      </c>
      <c r="B20" s="22">
        <v>2.8481481481481479E-2</v>
      </c>
      <c r="C20" s="22">
        <v>4.1618518518518527E-2</v>
      </c>
      <c r="D20" s="22">
        <v>7.0099999999999996E-2</v>
      </c>
      <c r="E20" s="45"/>
      <c r="F20" s="21" t="s">
        <v>488</v>
      </c>
      <c r="G20" s="23">
        <v>19197</v>
      </c>
      <c r="H20" s="21">
        <v>0.64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2621</v>
      </c>
      <c r="Y20" s="24">
        <v>44993</v>
      </c>
      <c r="Z20" s="21" t="s">
        <v>514</v>
      </c>
      <c r="AA20" s="21" t="s">
        <v>494</v>
      </c>
      <c r="AB20" s="21">
        <v>8.8000000000000007</v>
      </c>
      <c r="AC20" s="21" t="s">
        <v>465</v>
      </c>
      <c r="AD20" s="21">
        <v>58</v>
      </c>
    </row>
    <row r="21" spans="1:30" ht="17.25" customHeight="1" thickBot="1" x14ac:dyDescent="0.25">
      <c r="A21" s="21">
        <v>16</v>
      </c>
      <c r="B21" s="22">
        <v>3.037037037037037E-2</v>
      </c>
      <c r="C21" s="22">
        <v>4.2437037037037044E-2</v>
      </c>
      <c r="D21" s="22">
        <v>7.2800000000000004E-2</v>
      </c>
      <c r="E21" s="45"/>
      <c r="F21" s="21" t="s">
        <v>492</v>
      </c>
      <c r="G21" s="23">
        <v>30811</v>
      </c>
      <c r="H21" s="21">
        <v>1.03</v>
      </c>
      <c r="I21" s="45"/>
      <c r="J21" s="12">
        <v>5</v>
      </c>
      <c r="K21" s="12">
        <f>X6</f>
        <v>2809</v>
      </c>
      <c r="L21" s="18"/>
      <c r="M21" s="12"/>
      <c r="N21" s="114">
        <f>K21/$F$2</f>
        <v>9.4579124579124582E-2</v>
      </c>
      <c r="W21" s="21">
        <v>125</v>
      </c>
      <c r="X21" s="21">
        <v>2603</v>
      </c>
      <c r="Y21" s="24">
        <v>44963</v>
      </c>
      <c r="Z21" s="21" t="s">
        <v>513</v>
      </c>
      <c r="AA21" s="21" t="s">
        <v>492</v>
      </c>
      <c r="AB21" s="21">
        <v>8.8000000000000007</v>
      </c>
      <c r="AC21" s="21" t="s">
        <v>465</v>
      </c>
      <c r="AD21" s="21">
        <v>57</v>
      </c>
    </row>
    <row r="22" spans="1:30" ht="17.25" customHeight="1" thickBot="1" x14ac:dyDescent="0.25">
      <c r="A22" s="21">
        <v>17</v>
      </c>
      <c r="B22" s="22">
        <v>3.1407407407407405E-2</v>
      </c>
      <c r="C22" s="22">
        <v>4.1555555555555554E-2</v>
      </c>
      <c r="D22" s="22">
        <v>7.2999999999999995E-2</v>
      </c>
      <c r="E22" s="45"/>
      <c r="F22" s="21" t="s">
        <v>493</v>
      </c>
      <c r="G22" s="23">
        <v>32391</v>
      </c>
      <c r="H22" s="21">
        <v>1.0900000000000001</v>
      </c>
      <c r="I22" s="45"/>
      <c r="J22" s="12">
        <v>10</v>
      </c>
      <c r="K22" s="12">
        <f>X11</f>
        <v>2778</v>
      </c>
      <c r="L22" s="18"/>
      <c r="M22" s="12"/>
      <c r="N22" s="114">
        <f t="shared" ref="N22:N28" si="0">K22/$F$2</f>
        <v>9.3535353535353541E-2</v>
      </c>
      <c r="W22" s="21">
        <v>150</v>
      </c>
      <c r="X22" s="21">
        <v>2586</v>
      </c>
      <c r="Y22" s="24">
        <v>45016</v>
      </c>
      <c r="Z22" s="21" t="s">
        <v>515</v>
      </c>
      <c r="AA22" s="21" t="s">
        <v>496</v>
      </c>
      <c r="AB22" s="21">
        <v>8.6999999999999993</v>
      </c>
      <c r="AC22" s="21" t="s">
        <v>465</v>
      </c>
      <c r="AD22" s="21">
        <v>60</v>
      </c>
    </row>
    <row r="23" spans="1:30" ht="17.25" customHeight="1" thickBot="1" x14ac:dyDescent="0.25">
      <c r="A23" s="21">
        <v>18</v>
      </c>
      <c r="B23" s="22">
        <v>2.5703703703703708E-2</v>
      </c>
      <c r="C23" s="22">
        <v>3.2362962962962968E-2</v>
      </c>
      <c r="D23" s="22">
        <v>5.8099999999999999E-2</v>
      </c>
      <c r="E23" s="45"/>
      <c r="F23" s="21" t="s">
        <v>494</v>
      </c>
      <c r="G23" s="23">
        <v>32979</v>
      </c>
      <c r="H23" s="21">
        <v>1.1100000000000001</v>
      </c>
      <c r="I23" s="45"/>
      <c r="J23" s="12">
        <v>20</v>
      </c>
      <c r="K23" s="12">
        <f>X12</f>
        <v>2733</v>
      </c>
      <c r="L23" s="18"/>
      <c r="M23" s="12"/>
      <c r="N23" s="114">
        <f t="shared" si="0"/>
        <v>9.2020202020202016E-2</v>
      </c>
      <c r="W23" s="21">
        <v>175</v>
      </c>
      <c r="X23" s="21">
        <v>2565</v>
      </c>
      <c r="Y23" s="24">
        <v>44960</v>
      </c>
      <c r="Z23" s="21" t="s">
        <v>517</v>
      </c>
      <c r="AA23" s="21" t="s">
        <v>496</v>
      </c>
      <c r="AB23" s="21">
        <v>8.6</v>
      </c>
      <c r="AC23" s="21" t="s">
        <v>465</v>
      </c>
      <c r="AD23" s="21">
        <v>59</v>
      </c>
    </row>
    <row r="24" spans="1:30" ht="17.25" customHeight="1" thickBot="1" x14ac:dyDescent="0.25">
      <c r="A24" s="21">
        <v>19</v>
      </c>
      <c r="B24" s="22">
        <v>1.9259259259259261E-2</v>
      </c>
      <c r="C24" s="22">
        <v>2.505925925925926E-2</v>
      </c>
      <c r="D24" s="22">
        <v>4.4400000000000002E-2</v>
      </c>
      <c r="E24" s="45"/>
      <c r="F24" s="21" t="s">
        <v>495</v>
      </c>
      <c r="G24" s="23">
        <v>33076</v>
      </c>
      <c r="H24" s="21">
        <v>1.1100000000000001</v>
      </c>
      <c r="I24" s="45"/>
      <c r="J24" s="12">
        <v>30</v>
      </c>
      <c r="K24" s="12">
        <f>X14</f>
        <v>2712</v>
      </c>
      <c r="L24" s="18"/>
      <c r="M24" s="12"/>
      <c r="N24" s="114">
        <f t="shared" si="0"/>
        <v>9.1313131313131318E-2</v>
      </c>
      <c r="W24" s="21">
        <v>200</v>
      </c>
      <c r="X24" s="21">
        <v>2549</v>
      </c>
      <c r="Y24" s="24">
        <v>44980</v>
      </c>
      <c r="Z24" s="21" t="s">
        <v>515</v>
      </c>
      <c r="AA24" s="21" t="s">
        <v>495</v>
      </c>
      <c r="AB24" s="21">
        <v>8.6</v>
      </c>
      <c r="AC24" s="21" t="s">
        <v>465</v>
      </c>
      <c r="AD24" s="21">
        <v>59</v>
      </c>
    </row>
    <row r="25" spans="1:30" ht="17.25" customHeight="1" thickBot="1" x14ac:dyDescent="0.25">
      <c r="A25" s="21">
        <v>20</v>
      </c>
      <c r="B25" s="22">
        <v>1.4777777777777777E-2</v>
      </c>
      <c r="C25" s="22">
        <v>1.9518518518518518E-2</v>
      </c>
      <c r="D25" s="22">
        <v>3.4299999999999997E-2</v>
      </c>
      <c r="E25" s="45"/>
      <c r="F25" s="21" t="s">
        <v>496</v>
      </c>
      <c r="G25" s="23">
        <v>34726</v>
      </c>
      <c r="H25" s="21">
        <v>1.1599999999999999</v>
      </c>
      <c r="I25" s="45"/>
      <c r="J25" s="12">
        <v>50</v>
      </c>
      <c r="K25" s="12">
        <f>X18</f>
        <v>2674</v>
      </c>
      <c r="L25" s="18"/>
      <c r="M25" s="12"/>
      <c r="N25" s="114">
        <f t="shared" si="0"/>
        <v>9.0033670033670035E-2</v>
      </c>
    </row>
    <row r="26" spans="1:30" ht="17.25" customHeight="1" thickBot="1" x14ac:dyDescent="0.25">
      <c r="A26" s="21">
        <v>21</v>
      </c>
      <c r="B26" s="22">
        <v>1.1666666666666667E-2</v>
      </c>
      <c r="C26" s="22">
        <v>1.5677777777777777E-2</v>
      </c>
      <c r="D26" s="22">
        <v>2.7400000000000001E-2</v>
      </c>
      <c r="E26" s="45"/>
      <c r="F26" s="21" t="s">
        <v>497</v>
      </c>
      <c r="G26" s="23">
        <v>25444</v>
      </c>
      <c r="H26" s="21">
        <v>0.85</v>
      </c>
      <c r="I26" s="45"/>
      <c r="J26" s="12">
        <v>100</v>
      </c>
      <c r="K26" s="12">
        <f>X20</f>
        <v>2621</v>
      </c>
      <c r="L26" s="18"/>
      <c r="M26" s="12"/>
      <c r="N26" s="114">
        <f t="shared" si="0"/>
        <v>8.8249158249158244E-2</v>
      </c>
    </row>
    <row r="27" spans="1:30" ht="17.25" customHeight="1" thickBot="1" x14ac:dyDescent="0.25">
      <c r="A27" s="21">
        <v>22</v>
      </c>
      <c r="B27" s="22">
        <v>8.8148148148148153E-3</v>
      </c>
      <c r="C27" s="22">
        <v>1.1522222222222222E-2</v>
      </c>
      <c r="D27" s="22">
        <v>2.0299999999999999E-2</v>
      </c>
      <c r="E27" s="45"/>
      <c r="F27" s="45"/>
      <c r="G27" s="45"/>
      <c r="H27" s="45"/>
      <c r="I27" s="45"/>
      <c r="J27" s="12">
        <v>150</v>
      </c>
      <c r="K27" s="12">
        <f>X22</f>
        <v>2586</v>
      </c>
      <c r="L27" s="18"/>
      <c r="M27" s="12"/>
      <c r="N27" s="114">
        <f t="shared" si="0"/>
        <v>8.7070707070707076E-2</v>
      </c>
    </row>
    <row r="28" spans="1:30" ht="17.25" customHeight="1" thickBot="1" x14ac:dyDescent="0.25">
      <c r="A28" s="21">
        <v>23</v>
      </c>
      <c r="B28" s="22">
        <v>6.2962962962962964E-3</v>
      </c>
      <c r="C28" s="22">
        <v>7.7444444444444444E-3</v>
      </c>
      <c r="D28" s="22">
        <v>1.4E-2</v>
      </c>
      <c r="E28" s="45"/>
      <c r="F28" s="45"/>
      <c r="G28" s="45"/>
      <c r="H28" s="45"/>
      <c r="I28" s="45"/>
      <c r="J28" s="12">
        <v>200</v>
      </c>
      <c r="K28" s="12">
        <f>X24</f>
        <v>2549</v>
      </c>
      <c r="L28" s="18"/>
      <c r="M28" s="12"/>
      <c r="N28" s="114">
        <f t="shared" si="0"/>
        <v>8.5824915824915832E-2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>
    <pageSetUpPr fitToPage="1"/>
  </sheetPr>
  <dimension ref="A1:AD50"/>
  <sheetViews>
    <sheetView zoomScaleNormal="100" zoomScaleSheetLayoutView="100" workbookViewId="0">
      <selection activeCell="AH22" sqref="AH22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62" t="s">
        <v>534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01"/>
      <c r="B2" s="101"/>
      <c r="C2" s="101"/>
      <c r="D2" s="54" t="s">
        <v>737</v>
      </c>
      <c r="E2" s="101"/>
      <c r="F2" s="6">
        <v>15500</v>
      </c>
      <c r="G2" s="101"/>
      <c r="H2" s="55" t="s">
        <v>462</v>
      </c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W2" s="21">
        <v>1</v>
      </c>
      <c r="X2" s="21">
        <v>1693</v>
      </c>
      <c r="Y2" s="24">
        <v>44975</v>
      </c>
      <c r="Z2" s="21" t="s">
        <v>521</v>
      </c>
      <c r="AA2" s="21" t="s">
        <v>497</v>
      </c>
      <c r="AB2" s="21">
        <v>10.9</v>
      </c>
      <c r="AC2" s="21" t="s">
        <v>465</v>
      </c>
      <c r="AD2" s="21">
        <v>53</v>
      </c>
    </row>
    <row r="3" spans="1:30" ht="17.25" customHeight="1" thickBot="1" x14ac:dyDescent="0.25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W3" s="21">
        <v>2</v>
      </c>
      <c r="X3" s="21">
        <v>1637</v>
      </c>
      <c r="Y3" s="24">
        <v>45021</v>
      </c>
      <c r="Z3" s="21" t="s">
        <v>521</v>
      </c>
      <c r="AA3" s="21" t="s">
        <v>494</v>
      </c>
      <c r="AB3" s="21">
        <v>10.6</v>
      </c>
      <c r="AC3" s="21" t="s">
        <v>464</v>
      </c>
      <c r="AD3" s="21">
        <v>51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98"/>
      <c r="F4" s="11" t="s">
        <v>467</v>
      </c>
      <c r="G4" s="11" t="s">
        <v>468</v>
      </c>
      <c r="H4" s="11" t="s">
        <v>469</v>
      </c>
      <c r="I4" s="98"/>
      <c r="J4" s="263" t="s">
        <v>470</v>
      </c>
      <c r="K4" s="264"/>
      <c r="L4" s="264"/>
      <c r="M4" s="264"/>
      <c r="N4" s="265"/>
      <c r="O4" s="101"/>
      <c r="P4" s="101"/>
      <c r="Q4" s="101"/>
      <c r="R4" s="101"/>
      <c r="S4" s="101"/>
      <c r="T4" s="101"/>
      <c r="U4" s="101"/>
      <c r="W4" s="21">
        <v>3</v>
      </c>
      <c r="X4" s="21">
        <v>1627</v>
      </c>
      <c r="Y4" s="24">
        <v>44975</v>
      </c>
      <c r="Z4" s="21" t="s">
        <v>513</v>
      </c>
      <c r="AA4" s="21" t="s">
        <v>497</v>
      </c>
      <c r="AB4" s="21">
        <v>10.5</v>
      </c>
      <c r="AC4" s="21" t="s">
        <v>464</v>
      </c>
      <c r="AD4" s="21">
        <v>50</v>
      </c>
    </row>
    <row r="5" spans="1:30" ht="17.25" customHeight="1" thickBot="1" x14ac:dyDescent="0.25">
      <c r="A5" s="21">
        <v>0</v>
      </c>
      <c r="B5" s="22">
        <v>4.4032258064516131E-3</v>
      </c>
      <c r="C5" s="22">
        <v>5.1612903225806452E-3</v>
      </c>
      <c r="D5" s="22">
        <v>9.4999999999999998E-3</v>
      </c>
      <c r="E5" s="98"/>
      <c r="F5" s="21" t="s">
        <v>471</v>
      </c>
      <c r="G5" s="23">
        <v>16242</v>
      </c>
      <c r="H5" s="21">
        <v>1.04</v>
      </c>
      <c r="I5" s="98"/>
      <c r="J5" s="266" t="s">
        <v>472</v>
      </c>
      <c r="K5" s="267"/>
      <c r="L5" s="267"/>
      <c r="M5" s="267"/>
      <c r="N5" s="268"/>
      <c r="O5" s="101"/>
      <c r="P5" s="101"/>
      <c r="Q5" s="101"/>
      <c r="R5" s="101"/>
      <c r="S5" s="101"/>
      <c r="T5" s="101"/>
      <c r="U5" s="101"/>
      <c r="W5" s="21">
        <v>4</v>
      </c>
      <c r="X5" s="21">
        <v>1622</v>
      </c>
      <c r="Y5" s="24">
        <v>44950</v>
      </c>
      <c r="Z5" s="21" t="s">
        <v>513</v>
      </c>
      <c r="AA5" s="21" t="s">
        <v>493</v>
      </c>
      <c r="AB5" s="21">
        <v>10.5</v>
      </c>
      <c r="AC5" s="21" t="s">
        <v>465</v>
      </c>
      <c r="AD5" s="21">
        <v>51</v>
      </c>
    </row>
    <row r="6" spans="1:30" ht="17.25" customHeight="1" thickBot="1" x14ac:dyDescent="0.25">
      <c r="A6" s="21">
        <v>1</v>
      </c>
      <c r="B6" s="22">
        <v>2.5161290322580645E-3</v>
      </c>
      <c r="C6" s="22">
        <v>3.2000000000000002E-3</v>
      </c>
      <c r="D6" s="22">
        <v>5.7000000000000002E-3</v>
      </c>
      <c r="E6" s="98"/>
      <c r="F6" s="21" t="s">
        <v>473</v>
      </c>
      <c r="G6" s="23">
        <v>17266</v>
      </c>
      <c r="H6" s="21">
        <v>1.1100000000000001</v>
      </c>
      <c r="I6" s="98"/>
      <c r="J6" s="47" t="s">
        <v>474</v>
      </c>
      <c r="K6" s="48">
        <f>LARGE((K8,K9),1)</f>
        <v>0.59979132508570587</v>
      </c>
      <c r="L6" s="98"/>
      <c r="M6" s="98"/>
      <c r="N6" s="48" t="s">
        <v>465</v>
      </c>
      <c r="O6" s="101"/>
      <c r="P6" s="101"/>
      <c r="Q6" s="101"/>
      <c r="R6" s="101"/>
      <c r="S6" s="101"/>
      <c r="T6" s="101"/>
      <c r="U6" s="101"/>
      <c r="W6" s="21">
        <v>5</v>
      </c>
      <c r="X6" s="21">
        <v>1614</v>
      </c>
      <c r="Y6" s="24">
        <v>44964</v>
      </c>
      <c r="Z6" s="21" t="s">
        <v>513</v>
      </c>
      <c r="AA6" s="21" t="s">
        <v>493</v>
      </c>
      <c r="AB6" s="21">
        <v>10.4</v>
      </c>
      <c r="AC6" s="21" t="s">
        <v>465</v>
      </c>
      <c r="AD6" s="21">
        <v>50</v>
      </c>
    </row>
    <row r="7" spans="1:30" ht="17.25" customHeight="1" thickBot="1" x14ac:dyDescent="0.25">
      <c r="A7" s="21">
        <v>2</v>
      </c>
      <c r="B7" s="22">
        <v>1.6451612903225807E-3</v>
      </c>
      <c r="C7" s="22">
        <v>2.529032258064516E-3</v>
      </c>
      <c r="D7" s="22">
        <v>4.1999999999999997E-3</v>
      </c>
      <c r="E7" s="98"/>
      <c r="F7" s="21" t="s">
        <v>475</v>
      </c>
      <c r="G7" s="23"/>
      <c r="H7" s="21"/>
      <c r="I7" s="98"/>
      <c r="J7" s="21" t="s">
        <v>476</v>
      </c>
      <c r="K7" s="48">
        <f>LARGE((K10,K11),1)</f>
        <v>0.51577454803261258</v>
      </c>
      <c r="L7" s="98"/>
      <c r="M7" s="98"/>
      <c r="N7" s="48" t="s">
        <v>464</v>
      </c>
      <c r="O7" s="101"/>
      <c r="P7" s="101"/>
      <c r="Q7" s="101"/>
      <c r="R7" s="101"/>
      <c r="S7" s="101"/>
      <c r="T7" s="101"/>
      <c r="U7" s="101"/>
      <c r="W7" s="21">
        <v>6</v>
      </c>
      <c r="X7" s="21">
        <v>1588</v>
      </c>
      <c r="Y7" s="24">
        <v>44978</v>
      </c>
      <c r="Z7" s="21" t="s">
        <v>513</v>
      </c>
      <c r="AA7" s="21" t="s">
        <v>493</v>
      </c>
      <c r="AB7" s="21">
        <v>10.199999999999999</v>
      </c>
      <c r="AC7" s="21" t="s">
        <v>465</v>
      </c>
      <c r="AD7" s="21">
        <v>51</v>
      </c>
    </row>
    <row r="8" spans="1:30" ht="17.25" customHeight="1" thickBot="1" x14ac:dyDescent="0.25">
      <c r="A8" s="21">
        <v>3</v>
      </c>
      <c r="B8" s="22">
        <v>1.2096774193548388E-3</v>
      </c>
      <c r="C8" s="22">
        <v>1.961290322580645E-3</v>
      </c>
      <c r="D8" s="22">
        <v>3.2000000000000002E-3</v>
      </c>
      <c r="E8" s="98"/>
      <c r="F8" s="21" t="s">
        <v>477</v>
      </c>
      <c r="G8" s="23">
        <v>16658</v>
      </c>
      <c r="H8" s="21">
        <v>1.07</v>
      </c>
      <c r="I8" s="98"/>
      <c r="J8" s="98"/>
      <c r="K8" s="52">
        <f>LARGE(B11:C11,1)/(B11+C11)</f>
        <v>0.5850701023114816</v>
      </c>
      <c r="L8" s="98"/>
      <c r="M8" s="98"/>
      <c r="N8" s="98"/>
      <c r="O8" s="101"/>
      <c r="P8" s="101"/>
      <c r="Q8" s="101"/>
      <c r="R8" s="101"/>
      <c r="S8" s="101"/>
      <c r="T8" s="101"/>
      <c r="U8" s="101"/>
      <c r="W8" s="21">
        <v>7</v>
      </c>
      <c r="X8" s="21">
        <v>1584</v>
      </c>
      <c r="Y8" s="24">
        <v>44965</v>
      </c>
      <c r="Z8" s="21" t="s">
        <v>513</v>
      </c>
      <c r="AA8" s="21" t="s">
        <v>494</v>
      </c>
      <c r="AB8" s="21">
        <v>10.199999999999999</v>
      </c>
      <c r="AC8" s="21" t="s">
        <v>465</v>
      </c>
      <c r="AD8" s="21">
        <v>51</v>
      </c>
    </row>
    <row r="9" spans="1:30" ht="17.25" customHeight="1" thickBot="1" x14ac:dyDescent="0.25">
      <c r="A9" s="21">
        <v>4</v>
      </c>
      <c r="B9" s="22">
        <v>1.1129032258064516E-3</v>
      </c>
      <c r="C9" s="22">
        <v>1.3935483870967742E-3</v>
      </c>
      <c r="D9" s="22">
        <v>2.5000000000000001E-3</v>
      </c>
      <c r="E9" s="98"/>
      <c r="F9" s="21" t="s">
        <v>478</v>
      </c>
      <c r="G9" s="23">
        <v>16007</v>
      </c>
      <c r="H9" s="21">
        <v>1.03</v>
      </c>
      <c r="I9" s="98"/>
      <c r="J9" s="98"/>
      <c r="K9" s="52">
        <f>LARGE(B12:C12,1)/(B12+C12)</f>
        <v>0.59979132508570587</v>
      </c>
      <c r="L9" s="98"/>
      <c r="M9" s="98"/>
      <c r="N9" s="98"/>
      <c r="O9" s="101"/>
      <c r="P9" s="101"/>
      <c r="Q9" s="101"/>
      <c r="R9" s="101"/>
      <c r="S9" s="101"/>
      <c r="T9" s="101"/>
      <c r="U9" s="101"/>
      <c r="W9" s="21">
        <v>8</v>
      </c>
      <c r="X9" s="21">
        <v>1581</v>
      </c>
      <c r="Y9" s="24">
        <v>45029</v>
      </c>
      <c r="Z9" s="21" t="s">
        <v>521</v>
      </c>
      <c r="AA9" s="21" t="s">
        <v>495</v>
      </c>
      <c r="AB9" s="21">
        <v>10.199999999999999</v>
      </c>
      <c r="AC9" s="21" t="s">
        <v>464</v>
      </c>
      <c r="AD9" s="21">
        <v>52</v>
      </c>
    </row>
    <row r="10" spans="1:30" ht="17.25" customHeight="1" thickBot="1" x14ac:dyDescent="0.25">
      <c r="A10" s="21">
        <v>5</v>
      </c>
      <c r="B10" s="22">
        <v>2.4193548387096775E-3</v>
      </c>
      <c r="C10" s="22">
        <v>2.6838709677419357E-3</v>
      </c>
      <c r="D10" s="22">
        <v>5.1000000000000004E-3</v>
      </c>
      <c r="E10" s="98"/>
      <c r="F10" s="21" t="s">
        <v>479</v>
      </c>
      <c r="G10" s="23">
        <v>15464</v>
      </c>
      <c r="H10" s="21">
        <v>0.99</v>
      </c>
      <c r="I10" s="98"/>
      <c r="J10" s="98"/>
      <c r="K10" s="52">
        <f>LARGE(B20:C20,1)/(B20+C20)</f>
        <v>0.50018719580681392</v>
      </c>
      <c r="L10" s="98"/>
      <c r="M10" s="98"/>
      <c r="N10" s="98"/>
      <c r="O10" s="101"/>
      <c r="P10" s="101"/>
      <c r="Q10" s="101"/>
      <c r="R10" s="101"/>
      <c r="S10" s="101"/>
      <c r="T10" s="101"/>
      <c r="U10" s="101"/>
      <c r="W10" s="21">
        <v>9</v>
      </c>
      <c r="X10" s="21">
        <v>1570</v>
      </c>
      <c r="Y10" s="24">
        <v>44943</v>
      </c>
      <c r="Z10" s="21" t="s">
        <v>513</v>
      </c>
      <c r="AA10" s="21" t="s">
        <v>493</v>
      </c>
      <c r="AB10" s="21">
        <v>10.1</v>
      </c>
      <c r="AC10" s="21" t="s">
        <v>465</v>
      </c>
      <c r="AD10" s="21">
        <v>50</v>
      </c>
    </row>
    <row r="11" spans="1:30" ht="17.25" customHeight="1" thickBot="1" x14ac:dyDescent="0.25">
      <c r="A11" s="21">
        <v>6</v>
      </c>
      <c r="B11" s="22">
        <v>7.0645161290322578E-3</v>
      </c>
      <c r="C11" s="22">
        <v>9.9612903225806456E-3</v>
      </c>
      <c r="D11" s="22">
        <v>1.7000000000000001E-2</v>
      </c>
      <c r="E11" s="98"/>
      <c r="F11" s="21" t="s">
        <v>480</v>
      </c>
      <c r="G11" s="23">
        <v>14755</v>
      </c>
      <c r="H11" s="21">
        <v>0.95</v>
      </c>
      <c r="I11" s="98"/>
      <c r="J11" s="98"/>
      <c r="K11" s="52">
        <f>LARGE(B21:C21,1)/(B21+C21)</f>
        <v>0.51577454803261258</v>
      </c>
      <c r="L11" s="98"/>
      <c r="M11" s="98"/>
      <c r="N11" s="98"/>
      <c r="O11" s="101"/>
      <c r="P11" s="101"/>
      <c r="Q11" s="101"/>
      <c r="R11" s="101"/>
      <c r="S11" s="101"/>
      <c r="T11" s="101"/>
      <c r="U11" s="101"/>
      <c r="W11" s="21">
        <v>10</v>
      </c>
      <c r="X11" s="21">
        <v>1568</v>
      </c>
      <c r="Y11" s="24">
        <v>44971</v>
      </c>
      <c r="Z11" s="21" t="s">
        <v>513</v>
      </c>
      <c r="AA11" s="21" t="s">
        <v>493</v>
      </c>
      <c r="AB11" s="21">
        <v>10.1</v>
      </c>
      <c r="AC11" s="21" t="s">
        <v>465</v>
      </c>
      <c r="AD11" s="21">
        <v>52</v>
      </c>
    </row>
    <row r="12" spans="1:30" ht="17.25" customHeight="1" thickBot="1" x14ac:dyDescent="0.25">
      <c r="A12" s="21">
        <v>7</v>
      </c>
      <c r="B12" s="22">
        <v>1.732258064516129E-2</v>
      </c>
      <c r="C12" s="22">
        <v>2.5961290322580644E-2</v>
      </c>
      <c r="D12" s="22">
        <v>4.3299999999999998E-2</v>
      </c>
      <c r="E12" s="98"/>
      <c r="F12" s="21" t="s">
        <v>481</v>
      </c>
      <c r="G12" s="23">
        <v>15198</v>
      </c>
      <c r="H12" s="21">
        <v>0.98</v>
      </c>
      <c r="I12" s="98"/>
      <c r="J12" s="98"/>
      <c r="K12" s="98"/>
      <c r="L12" s="98"/>
      <c r="M12" s="98"/>
      <c r="N12" s="98"/>
      <c r="O12" s="101"/>
      <c r="P12" s="101"/>
      <c r="Q12" s="101"/>
      <c r="R12" s="101"/>
      <c r="S12" s="101"/>
      <c r="T12" s="101"/>
      <c r="U12" s="101"/>
      <c r="W12" s="21">
        <v>20</v>
      </c>
      <c r="X12" s="21">
        <v>1548</v>
      </c>
      <c r="Y12" s="24">
        <v>44945</v>
      </c>
      <c r="Z12" s="21" t="s">
        <v>513</v>
      </c>
      <c r="AA12" s="21" t="s">
        <v>495</v>
      </c>
      <c r="AB12" s="21">
        <v>10</v>
      </c>
      <c r="AC12" s="21" t="s">
        <v>465</v>
      </c>
      <c r="AD12" s="21">
        <v>51</v>
      </c>
    </row>
    <row r="13" spans="1:30" ht="17.25" customHeight="1" thickBot="1" x14ac:dyDescent="0.25">
      <c r="A13" s="21">
        <v>8</v>
      </c>
      <c r="B13" s="22">
        <v>2.7725806451612902E-2</v>
      </c>
      <c r="C13" s="22">
        <v>3.5819354838709683E-2</v>
      </c>
      <c r="D13" s="22">
        <v>6.3500000000000001E-2</v>
      </c>
      <c r="E13" s="98"/>
      <c r="F13" s="21" t="s">
        <v>482</v>
      </c>
      <c r="G13" s="23">
        <v>15009</v>
      </c>
      <c r="H13" s="21">
        <v>0.96</v>
      </c>
      <c r="I13" s="98"/>
      <c r="J13" s="98"/>
      <c r="K13" s="98"/>
      <c r="L13" s="98"/>
      <c r="M13" s="98"/>
      <c r="N13" s="98"/>
      <c r="O13" s="101"/>
      <c r="P13" s="101"/>
      <c r="Q13" s="101"/>
      <c r="R13" s="101"/>
      <c r="S13" s="101"/>
      <c r="T13" s="101"/>
      <c r="U13" s="101"/>
      <c r="W13" s="21">
        <v>25</v>
      </c>
      <c r="X13" s="21">
        <v>1541</v>
      </c>
      <c r="Y13" s="24">
        <v>44951</v>
      </c>
      <c r="Z13" s="21" t="s">
        <v>514</v>
      </c>
      <c r="AA13" s="21" t="s">
        <v>494</v>
      </c>
      <c r="AB13" s="21">
        <v>9.9</v>
      </c>
      <c r="AC13" s="21" t="s">
        <v>464</v>
      </c>
      <c r="AD13" s="21">
        <v>50</v>
      </c>
    </row>
    <row r="14" spans="1:30" ht="17.25" customHeight="1" thickBot="1" x14ac:dyDescent="0.25">
      <c r="A14" s="21">
        <v>9</v>
      </c>
      <c r="B14" s="22">
        <v>2.8112903225806452E-2</v>
      </c>
      <c r="C14" s="22">
        <v>3.5251612903225808E-2</v>
      </c>
      <c r="D14" s="22">
        <v>6.3299999999999995E-2</v>
      </c>
      <c r="E14" s="98"/>
      <c r="F14" s="21" t="s">
        <v>483</v>
      </c>
      <c r="G14" s="23">
        <v>15216</v>
      </c>
      <c r="H14" s="21">
        <v>0.98</v>
      </c>
      <c r="I14" s="98"/>
      <c r="J14" s="98"/>
      <c r="K14" s="98"/>
      <c r="L14" s="98"/>
      <c r="M14" s="98"/>
      <c r="N14" s="98"/>
      <c r="O14" s="101"/>
      <c r="P14" s="101"/>
      <c r="Q14" s="101"/>
      <c r="R14" s="101"/>
      <c r="S14" s="101"/>
      <c r="T14" s="101"/>
      <c r="U14" s="101"/>
      <c r="W14" s="21">
        <v>30</v>
      </c>
      <c r="X14" s="21">
        <v>1526</v>
      </c>
      <c r="Y14" s="24">
        <v>44936</v>
      </c>
      <c r="Z14" s="21" t="s">
        <v>513</v>
      </c>
      <c r="AA14" s="21" t="s">
        <v>493</v>
      </c>
      <c r="AB14" s="21">
        <v>9.8000000000000007</v>
      </c>
      <c r="AC14" s="21" t="s">
        <v>464</v>
      </c>
      <c r="AD14" s="21">
        <v>52</v>
      </c>
    </row>
    <row r="15" spans="1:30" ht="17.25" customHeight="1" thickBot="1" x14ac:dyDescent="0.25">
      <c r="A15" s="21">
        <v>10</v>
      </c>
      <c r="B15" s="22">
        <v>2.7629032258064515E-2</v>
      </c>
      <c r="C15" s="22">
        <v>3.2154838709677419E-2</v>
      </c>
      <c r="D15" s="22">
        <v>5.9799999999999999E-2</v>
      </c>
      <c r="E15" s="98"/>
      <c r="F15" s="21" t="s">
        <v>484</v>
      </c>
      <c r="G15" s="23">
        <v>15031</v>
      </c>
      <c r="H15" s="21">
        <v>0.97</v>
      </c>
      <c r="I15" s="98"/>
      <c r="J15" s="98"/>
      <c r="K15" s="98"/>
      <c r="L15" s="98"/>
      <c r="M15" s="98"/>
      <c r="N15" s="98"/>
      <c r="O15" s="101"/>
      <c r="P15" s="101"/>
      <c r="Q15" s="101"/>
      <c r="R15" s="101"/>
      <c r="S15" s="101"/>
      <c r="T15" s="101"/>
      <c r="W15" s="21">
        <v>35</v>
      </c>
      <c r="X15" s="21">
        <v>1514</v>
      </c>
      <c r="Y15" s="24">
        <v>45050</v>
      </c>
      <c r="Z15" s="21" t="s">
        <v>521</v>
      </c>
      <c r="AA15" s="21" t="s">
        <v>495</v>
      </c>
      <c r="AB15" s="21">
        <v>9.8000000000000007</v>
      </c>
      <c r="AC15" s="21" t="s">
        <v>464</v>
      </c>
      <c r="AD15" s="21">
        <v>51</v>
      </c>
    </row>
    <row r="16" spans="1:30" ht="17.25" customHeight="1" thickBot="1" x14ac:dyDescent="0.25">
      <c r="A16" s="21">
        <v>11</v>
      </c>
      <c r="B16" s="22">
        <v>2.932258064516129E-2</v>
      </c>
      <c r="C16" s="22">
        <v>3.1793548387096776E-2</v>
      </c>
      <c r="D16" s="22">
        <v>6.1100000000000002E-2</v>
      </c>
      <c r="E16" s="98"/>
      <c r="F16" s="21" t="s">
        <v>485</v>
      </c>
      <c r="G16" s="23">
        <v>15307</v>
      </c>
      <c r="H16" s="21">
        <v>0.98</v>
      </c>
      <c r="I16" s="98"/>
      <c r="J16" s="98"/>
      <c r="K16" s="98"/>
      <c r="L16" s="98"/>
      <c r="M16" s="98"/>
      <c r="N16" s="98"/>
      <c r="O16" s="101"/>
      <c r="P16" s="101"/>
      <c r="Q16" s="101"/>
      <c r="R16" s="101"/>
      <c r="S16" s="101"/>
      <c r="T16" s="101"/>
      <c r="U16" s="101"/>
      <c r="W16" s="21">
        <v>40</v>
      </c>
      <c r="X16" s="21">
        <v>1503</v>
      </c>
      <c r="Y16" s="24">
        <v>45048</v>
      </c>
      <c r="Z16" s="21" t="s">
        <v>521</v>
      </c>
      <c r="AA16" s="21" t="s">
        <v>493</v>
      </c>
      <c r="AB16" s="21">
        <v>9.6999999999999993</v>
      </c>
      <c r="AC16" s="21" t="s">
        <v>464</v>
      </c>
      <c r="AD16" s="21">
        <v>51</v>
      </c>
    </row>
    <row r="17" spans="1:30" ht="17.25" customHeight="1" thickBot="1" x14ac:dyDescent="0.25">
      <c r="A17" s="21">
        <v>12</v>
      </c>
      <c r="B17" s="22">
        <v>3.1403225806451614E-2</v>
      </c>
      <c r="C17" s="22">
        <v>3.3290322580645161E-2</v>
      </c>
      <c r="D17" s="22">
        <v>6.4699999999999994E-2</v>
      </c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101"/>
      <c r="P17" s="101"/>
      <c r="Q17" s="101"/>
      <c r="R17" s="101"/>
      <c r="S17" s="101"/>
      <c r="T17" s="101"/>
      <c r="U17" s="101"/>
      <c r="W17" s="21">
        <v>45</v>
      </c>
      <c r="X17" s="21">
        <v>1494</v>
      </c>
      <c r="Y17" s="24">
        <v>44937</v>
      </c>
      <c r="Z17" s="21" t="s">
        <v>513</v>
      </c>
      <c r="AA17" s="21" t="s">
        <v>494</v>
      </c>
      <c r="AB17" s="21">
        <v>9.6</v>
      </c>
      <c r="AC17" s="21" t="s">
        <v>465</v>
      </c>
      <c r="AD17" s="21">
        <v>50</v>
      </c>
    </row>
    <row r="18" spans="1:30" ht="17.25" customHeight="1" thickBot="1" x14ac:dyDescent="0.25">
      <c r="A18" s="21">
        <v>13</v>
      </c>
      <c r="B18" s="22">
        <v>3.3629032258064517E-2</v>
      </c>
      <c r="C18" s="22">
        <v>3.4477419354838709E-2</v>
      </c>
      <c r="D18" s="22">
        <v>6.8099999999999994E-2</v>
      </c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101"/>
      <c r="P18" s="101"/>
      <c r="Q18" s="101"/>
      <c r="R18" s="101"/>
      <c r="S18" s="101"/>
      <c r="T18" s="101"/>
      <c r="U18" s="101"/>
      <c r="W18" s="21">
        <v>50</v>
      </c>
      <c r="X18" s="21">
        <v>1490</v>
      </c>
      <c r="Y18" s="24">
        <v>45040</v>
      </c>
      <c r="Z18" s="21" t="s">
        <v>521</v>
      </c>
      <c r="AA18" s="21" t="s">
        <v>492</v>
      </c>
      <c r="AB18" s="21">
        <v>9.6</v>
      </c>
      <c r="AC18" s="21" t="s">
        <v>464</v>
      </c>
      <c r="AD18" s="21">
        <v>52</v>
      </c>
    </row>
    <row r="19" spans="1:30" ht="17.25" customHeight="1" thickBot="1" x14ac:dyDescent="0.25">
      <c r="A19" s="21">
        <v>14</v>
      </c>
      <c r="B19" s="22">
        <v>3.4258064516129033E-2</v>
      </c>
      <c r="C19" s="22">
        <v>3.3858064516129036E-2</v>
      </c>
      <c r="D19" s="22">
        <v>6.8099999999999994E-2</v>
      </c>
      <c r="E19" s="98"/>
      <c r="F19" s="11" t="s">
        <v>486</v>
      </c>
      <c r="G19" s="11" t="s">
        <v>468</v>
      </c>
      <c r="H19" s="11" t="s">
        <v>469</v>
      </c>
      <c r="I19" s="98"/>
      <c r="J19" s="236" t="s">
        <v>487</v>
      </c>
      <c r="K19" s="237"/>
      <c r="L19" s="237"/>
      <c r="M19" s="237"/>
      <c r="N19" s="238"/>
      <c r="O19" s="101"/>
      <c r="P19" s="101"/>
      <c r="Q19" s="101"/>
      <c r="R19" s="101"/>
      <c r="S19" s="101"/>
      <c r="T19" s="101"/>
      <c r="U19" s="101"/>
      <c r="W19" s="21">
        <v>75</v>
      </c>
      <c r="X19" s="21">
        <v>1471</v>
      </c>
      <c r="Y19" s="24">
        <v>45161</v>
      </c>
      <c r="Z19" s="21" t="s">
        <v>521</v>
      </c>
      <c r="AA19" s="21" t="s">
        <v>494</v>
      </c>
      <c r="AB19" s="21">
        <v>9.5</v>
      </c>
      <c r="AC19" s="21" t="s">
        <v>464</v>
      </c>
      <c r="AD19" s="21">
        <v>51</v>
      </c>
    </row>
    <row r="20" spans="1:30" ht="17.25" customHeight="1" thickBot="1" x14ac:dyDescent="0.25">
      <c r="A20" s="21">
        <v>15</v>
      </c>
      <c r="B20" s="22">
        <v>3.4451612903225806E-2</v>
      </c>
      <c r="C20" s="22">
        <v>3.4477419354838709E-2</v>
      </c>
      <c r="D20" s="22">
        <v>6.9000000000000006E-2</v>
      </c>
      <c r="E20" s="98"/>
      <c r="F20" s="21" t="s">
        <v>488</v>
      </c>
      <c r="G20" s="23">
        <v>11702</v>
      </c>
      <c r="H20" s="21">
        <v>0.75</v>
      </c>
      <c r="I20" s="98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O20" s="101"/>
      <c r="P20" s="101"/>
      <c r="Q20" s="101"/>
      <c r="R20" s="101"/>
      <c r="S20" s="101"/>
      <c r="T20" s="101"/>
      <c r="U20" s="101"/>
      <c r="W20" s="21">
        <v>100</v>
      </c>
      <c r="X20" s="21">
        <v>1455</v>
      </c>
      <c r="Y20" s="24">
        <v>45098</v>
      </c>
      <c r="Z20" s="21" t="s">
        <v>521</v>
      </c>
      <c r="AA20" s="21" t="s">
        <v>494</v>
      </c>
      <c r="AB20" s="21">
        <v>9.4</v>
      </c>
      <c r="AC20" s="21" t="s">
        <v>464</v>
      </c>
      <c r="AD20" s="21">
        <v>52</v>
      </c>
    </row>
    <row r="21" spans="1:30" ht="17.25" customHeight="1" thickBot="1" x14ac:dyDescent="0.25">
      <c r="A21" s="21">
        <v>16</v>
      </c>
      <c r="B21" s="22">
        <v>3.7548387096774195E-2</v>
      </c>
      <c r="C21" s="22">
        <v>3.5251612903225808E-2</v>
      </c>
      <c r="D21" s="22">
        <v>7.2900000000000006E-2</v>
      </c>
      <c r="E21" s="98"/>
      <c r="F21" s="21" t="s">
        <v>492</v>
      </c>
      <c r="G21" s="23">
        <v>15442</v>
      </c>
      <c r="H21" s="21">
        <v>0.99</v>
      </c>
      <c r="I21" s="98"/>
      <c r="J21" s="21">
        <v>5</v>
      </c>
      <c r="K21" s="21">
        <f>X6</f>
        <v>1614</v>
      </c>
      <c r="L21" s="24"/>
      <c r="M21" s="21"/>
      <c r="N21" s="49">
        <f>K21/$F$2</f>
        <v>0.10412903225806451</v>
      </c>
      <c r="O21" s="101"/>
      <c r="P21" s="101"/>
      <c r="Q21" s="101"/>
      <c r="R21" s="101"/>
      <c r="S21" s="101"/>
      <c r="T21" s="101"/>
      <c r="U21" s="101"/>
      <c r="W21" s="21">
        <v>125</v>
      </c>
      <c r="X21" s="21">
        <v>1442</v>
      </c>
      <c r="Y21" s="24">
        <v>45175</v>
      </c>
      <c r="Z21" s="21" t="s">
        <v>522</v>
      </c>
      <c r="AA21" s="21" t="s">
        <v>494</v>
      </c>
      <c r="AB21" s="21">
        <v>9.3000000000000007</v>
      </c>
      <c r="AC21" s="21" t="s">
        <v>465</v>
      </c>
      <c r="AD21" s="21">
        <v>55</v>
      </c>
    </row>
    <row r="22" spans="1:30" ht="17.25" customHeight="1" thickBot="1" x14ac:dyDescent="0.25">
      <c r="A22" s="21">
        <v>17</v>
      </c>
      <c r="B22" s="22">
        <v>3.9483870967741933E-2</v>
      </c>
      <c r="C22" s="22">
        <v>3.8141935483870966E-2</v>
      </c>
      <c r="D22" s="22">
        <v>7.7700000000000005E-2</v>
      </c>
      <c r="E22" s="98"/>
      <c r="F22" s="21" t="s">
        <v>493</v>
      </c>
      <c r="G22" s="23">
        <v>16522</v>
      </c>
      <c r="H22" s="21">
        <v>1.06</v>
      </c>
      <c r="I22" s="98"/>
      <c r="J22" s="21">
        <v>10</v>
      </c>
      <c r="K22" s="21">
        <f>X11</f>
        <v>1568</v>
      </c>
      <c r="L22" s="24"/>
      <c r="M22" s="21"/>
      <c r="N22" s="49">
        <f t="shared" ref="N22:N28" si="0">K22/$F$2</f>
        <v>0.10116129032258064</v>
      </c>
      <c r="O22" s="101"/>
      <c r="P22" s="101"/>
      <c r="Q22" s="101"/>
      <c r="R22" s="101"/>
      <c r="S22" s="101"/>
      <c r="T22" s="101"/>
      <c r="U22" s="101"/>
      <c r="W22" s="21">
        <v>150</v>
      </c>
      <c r="X22" s="21">
        <v>1429</v>
      </c>
      <c r="Y22" s="24">
        <v>45064</v>
      </c>
      <c r="Z22" s="21" t="s">
        <v>522</v>
      </c>
      <c r="AA22" s="21" t="s">
        <v>495</v>
      </c>
      <c r="AB22" s="21">
        <v>9.1999999999999993</v>
      </c>
      <c r="AC22" s="21" t="s">
        <v>465</v>
      </c>
      <c r="AD22" s="21">
        <v>55</v>
      </c>
    </row>
    <row r="23" spans="1:30" ht="17.25" customHeight="1" thickBot="1" x14ac:dyDescent="0.25">
      <c r="A23" s="21">
        <v>18</v>
      </c>
      <c r="B23" s="22">
        <v>3.7838709677419355E-2</v>
      </c>
      <c r="C23" s="22">
        <v>3.638709677419355E-2</v>
      </c>
      <c r="D23" s="22">
        <v>7.4300000000000005E-2</v>
      </c>
      <c r="E23" s="98"/>
      <c r="F23" s="21" t="s">
        <v>494</v>
      </c>
      <c r="G23" s="23">
        <v>16794</v>
      </c>
      <c r="H23" s="21">
        <v>1.08</v>
      </c>
      <c r="I23" s="98"/>
      <c r="J23" s="21">
        <v>20</v>
      </c>
      <c r="K23" s="21">
        <f>X12</f>
        <v>1548</v>
      </c>
      <c r="L23" s="24"/>
      <c r="M23" s="21"/>
      <c r="N23" s="49">
        <f t="shared" si="0"/>
        <v>9.987096774193549E-2</v>
      </c>
      <c r="O23" s="101"/>
      <c r="P23" s="101"/>
      <c r="Q23" s="101"/>
      <c r="R23" s="101"/>
      <c r="S23" s="101"/>
      <c r="T23" s="101"/>
      <c r="U23" s="101"/>
      <c r="W23" s="21">
        <v>175</v>
      </c>
      <c r="X23" s="21">
        <v>1420</v>
      </c>
      <c r="Y23" s="24">
        <v>45218</v>
      </c>
      <c r="Z23" s="21" t="s">
        <v>521</v>
      </c>
      <c r="AA23" s="21" t="s">
        <v>495</v>
      </c>
      <c r="AB23" s="21">
        <v>9.1999999999999993</v>
      </c>
      <c r="AC23" s="21" t="s">
        <v>465</v>
      </c>
      <c r="AD23" s="21">
        <v>54</v>
      </c>
    </row>
    <row r="24" spans="1:30" ht="17.25" customHeight="1" thickBot="1" x14ac:dyDescent="0.25">
      <c r="A24" s="21">
        <v>19</v>
      </c>
      <c r="B24" s="22">
        <v>2.903225806451613E-2</v>
      </c>
      <c r="C24" s="22">
        <v>2.5290322580645161E-2</v>
      </c>
      <c r="D24" s="22">
        <v>5.4399999999999997E-2</v>
      </c>
      <c r="E24" s="98"/>
      <c r="F24" s="21" t="s">
        <v>495</v>
      </c>
      <c r="G24" s="23">
        <v>17061</v>
      </c>
      <c r="H24" s="21">
        <v>1.1000000000000001</v>
      </c>
      <c r="I24" s="98"/>
      <c r="J24" s="21">
        <v>30</v>
      </c>
      <c r="K24" s="21">
        <f>X14</f>
        <v>1526</v>
      </c>
      <c r="L24" s="24"/>
      <c r="M24" s="21"/>
      <c r="N24" s="49">
        <f t="shared" si="0"/>
        <v>9.8451612903225807E-2</v>
      </c>
      <c r="O24" s="101"/>
      <c r="P24" s="101"/>
      <c r="Q24" s="101"/>
      <c r="R24" s="101"/>
      <c r="S24" s="101"/>
      <c r="T24" s="101"/>
      <c r="U24" s="101"/>
      <c r="W24" s="21">
        <v>200</v>
      </c>
      <c r="X24" s="21">
        <v>1413</v>
      </c>
      <c r="Y24" s="24">
        <v>45275</v>
      </c>
      <c r="Z24" s="21" t="s">
        <v>521</v>
      </c>
      <c r="AA24" s="21" t="s">
        <v>496</v>
      </c>
      <c r="AB24" s="21">
        <v>9.1</v>
      </c>
      <c r="AC24" s="21" t="s">
        <v>464</v>
      </c>
      <c r="AD24" s="21">
        <v>52</v>
      </c>
    </row>
    <row r="25" spans="1:30" ht="17.25" customHeight="1" thickBot="1" x14ac:dyDescent="0.25">
      <c r="A25" s="21">
        <v>20</v>
      </c>
      <c r="B25" s="22">
        <v>2.0564516129032259E-2</v>
      </c>
      <c r="C25" s="22">
        <v>1.9561290322580648E-2</v>
      </c>
      <c r="D25" s="22">
        <v>4.02E-2</v>
      </c>
      <c r="E25" s="98"/>
      <c r="F25" s="21" t="s">
        <v>496</v>
      </c>
      <c r="G25" s="23">
        <v>17462</v>
      </c>
      <c r="H25" s="21">
        <v>1.1200000000000001</v>
      </c>
      <c r="I25" s="98"/>
      <c r="J25" s="21">
        <v>50</v>
      </c>
      <c r="K25" s="21">
        <f>X18</f>
        <v>1490</v>
      </c>
      <c r="L25" s="24"/>
      <c r="M25" s="21"/>
      <c r="N25" s="49">
        <f t="shared" si="0"/>
        <v>9.6129032258064517E-2</v>
      </c>
      <c r="O25" s="101"/>
      <c r="P25" s="101"/>
      <c r="Q25" s="101"/>
      <c r="R25" s="101"/>
      <c r="S25" s="101"/>
      <c r="T25" s="101"/>
      <c r="U25" s="101"/>
    </row>
    <row r="26" spans="1:30" ht="17.25" customHeight="1" thickBot="1" x14ac:dyDescent="0.25">
      <c r="A26" s="21">
        <v>21</v>
      </c>
      <c r="B26" s="22">
        <v>1.5629032258064519E-2</v>
      </c>
      <c r="C26" s="22">
        <v>1.6567741935483868E-2</v>
      </c>
      <c r="D26" s="22">
        <v>3.2199999999999999E-2</v>
      </c>
      <c r="E26" s="98"/>
      <c r="F26" s="21" t="s">
        <v>497</v>
      </c>
      <c r="G26" s="23">
        <v>13881</v>
      </c>
      <c r="H26" s="21">
        <v>0.89</v>
      </c>
      <c r="I26" s="98"/>
      <c r="J26" s="21">
        <v>100</v>
      </c>
      <c r="K26" s="21">
        <f>X20</f>
        <v>1455</v>
      </c>
      <c r="L26" s="24"/>
      <c r="M26" s="21"/>
      <c r="N26" s="49">
        <f t="shared" si="0"/>
        <v>9.3870967741935485E-2</v>
      </c>
      <c r="O26" s="101"/>
      <c r="P26" s="101"/>
      <c r="Q26" s="101"/>
      <c r="R26" s="101"/>
      <c r="S26" s="101"/>
      <c r="T26" s="101"/>
      <c r="U26" s="101"/>
    </row>
    <row r="27" spans="1:30" ht="17.25" customHeight="1" thickBot="1" x14ac:dyDescent="0.25">
      <c r="A27" s="21">
        <v>22</v>
      </c>
      <c r="B27" s="22">
        <v>1.1758064516129032E-2</v>
      </c>
      <c r="C27" s="22">
        <v>1.2748387096774193E-2</v>
      </c>
      <c r="D27" s="22">
        <v>2.4500000000000001E-2</v>
      </c>
      <c r="E27" s="98"/>
      <c r="F27" s="98"/>
      <c r="G27" s="98"/>
      <c r="H27" s="98"/>
      <c r="I27" s="98"/>
      <c r="J27" s="21">
        <v>150</v>
      </c>
      <c r="K27" s="21">
        <f>X22</f>
        <v>1429</v>
      </c>
      <c r="L27" s="24"/>
      <c r="M27" s="21"/>
      <c r="N27" s="49">
        <f t="shared" si="0"/>
        <v>9.2193548387096771E-2</v>
      </c>
      <c r="O27" s="101"/>
      <c r="P27" s="101"/>
      <c r="Q27" s="101"/>
      <c r="R27" s="101"/>
      <c r="S27" s="101"/>
      <c r="T27" s="101"/>
      <c r="U27" s="101"/>
    </row>
    <row r="28" spans="1:30" ht="17.25" customHeight="1" thickBot="1" x14ac:dyDescent="0.25">
      <c r="A28" s="21">
        <v>23</v>
      </c>
      <c r="B28" s="22">
        <v>7.5967741935483862E-3</v>
      </c>
      <c r="C28" s="22">
        <v>8.1032258064516124E-3</v>
      </c>
      <c r="D28" s="22">
        <v>1.5699999999999999E-2</v>
      </c>
      <c r="E28" s="98"/>
      <c r="F28" s="98"/>
      <c r="G28" s="98"/>
      <c r="H28" s="98"/>
      <c r="I28" s="98"/>
      <c r="J28" s="21">
        <v>200</v>
      </c>
      <c r="K28" s="21">
        <f>X24</f>
        <v>1413</v>
      </c>
      <c r="L28" s="24"/>
      <c r="M28" s="21"/>
      <c r="N28" s="49">
        <f t="shared" si="0"/>
        <v>9.1161290322580649E-2</v>
      </c>
      <c r="O28" s="101"/>
      <c r="P28" s="101"/>
      <c r="Q28" s="101"/>
      <c r="R28" s="101"/>
      <c r="S28" s="101"/>
      <c r="T28" s="101"/>
      <c r="U28" s="101"/>
    </row>
    <row r="29" spans="1:30" ht="17.25" customHeight="1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505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49700</v>
      </c>
      <c r="H2" s="7" t="s">
        <v>462</v>
      </c>
      <c r="W2" s="21">
        <v>1</v>
      </c>
      <c r="X2" s="21">
        <v>8330</v>
      </c>
      <c r="Y2" s="24">
        <v>45214</v>
      </c>
      <c r="Z2" s="21" t="s">
        <v>625</v>
      </c>
      <c r="AA2" s="21" t="s">
        <v>488</v>
      </c>
      <c r="AB2" s="21">
        <v>16.8</v>
      </c>
      <c r="AC2" s="21" t="s">
        <v>499</v>
      </c>
      <c r="AD2" s="21">
        <v>52</v>
      </c>
    </row>
    <row r="3" spans="1:30" ht="17.25" customHeight="1" thickBot="1" x14ac:dyDescent="0.25">
      <c r="W3" s="21">
        <v>2</v>
      </c>
      <c r="X3" s="21">
        <v>8258</v>
      </c>
      <c r="Y3" s="24">
        <v>45192</v>
      </c>
      <c r="Z3" s="21" t="s">
        <v>519</v>
      </c>
      <c r="AA3" s="21" t="s">
        <v>497</v>
      </c>
      <c r="AB3" s="21">
        <v>16.600000000000001</v>
      </c>
      <c r="AC3" s="21" t="s">
        <v>499</v>
      </c>
      <c r="AD3" s="21">
        <v>56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7075</v>
      </c>
      <c r="Y4" s="24">
        <v>45245</v>
      </c>
      <c r="Z4" s="21" t="s">
        <v>525</v>
      </c>
      <c r="AA4" s="21" t="s">
        <v>494</v>
      </c>
      <c r="AB4" s="21">
        <v>14.2</v>
      </c>
      <c r="AC4" s="21" t="s">
        <v>498</v>
      </c>
      <c r="AD4" s="21">
        <v>54</v>
      </c>
    </row>
    <row r="5" spans="1:30" ht="17.25" customHeight="1" thickBot="1" x14ac:dyDescent="0.25">
      <c r="A5" s="21">
        <v>0</v>
      </c>
      <c r="B5" s="22">
        <v>2.7444668008048292E-3</v>
      </c>
      <c r="C5" s="22">
        <v>3.1062374245472836E-3</v>
      </c>
      <c r="D5" s="22">
        <v>5.7999999999999996E-3</v>
      </c>
      <c r="E5" s="45"/>
      <c r="F5" s="21" t="s">
        <v>471</v>
      </c>
      <c r="G5" s="23"/>
      <c r="H5" s="21"/>
      <c r="I5" s="45"/>
      <c r="J5" s="259" t="s">
        <v>472</v>
      </c>
      <c r="K5" s="260"/>
      <c r="L5" s="260"/>
      <c r="M5" s="260"/>
      <c r="N5" s="261"/>
      <c r="W5" s="21">
        <v>4</v>
      </c>
      <c r="X5" s="21">
        <v>6901</v>
      </c>
      <c r="Y5" s="24">
        <v>45214</v>
      </c>
      <c r="Z5" s="21" t="s">
        <v>525</v>
      </c>
      <c r="AA5" s="21" t="s">
        <v>488</v>
      </c>
      <c r="AB5" s="21">
        <v>13.9</v>
      </c>
      <c r="AC5" s="21" t="s">
        <v>498</v>
      </c>
      <c r="AD5" s="21">
        <v>52</v>
      </c>
    </row>
    <row r="6" spans="1:30" ht="17.25" customHeight="1" thickBot="1" x14ac:dyDescent="0.25">
      <c r="A6" s="21">
        <v>1</v>
      </c>
      <c r="B6" s="22">
        <v>1.8462776659959759E-3</v>
      </c>
      <c r="C6" s="22">
        <v>2.0541247484909459E-3</v>
      </c>
      <c r="D6" s="22">
        <v>3.8999999999999998E-3</v>
      </c>
      <c r="E6" s="45"/>
      <c r="F6" s="21" t="s">
        <v>473</v>
      </c>
      <c r="G6" s="23">
        <v>55744</v>
      </c>
      <c r="H6" s="21">
        <v>1.1299999999999999</v>
      </c>
      <c r="I6" s="45"/>
      <c r="J6" s="107" t="s">
        <v>474</v>
      </c>
      <c r="K6" s="108">
        <f>LARGE((K8,K9),1)</f>
        <v>0.54705110927122302</v>
      </c>
      <c r="L6" s="45"/>
      <c r="M6" s="45"/>
      <c r="N6" s="108" t="s">
        <v>499</v>
      </c>
      <c r="W6" s="21">
        <v>5</v>
      </c>
      <c r="X6" s="21">
        <v>6587</v>
      </c>
      <c r="Y6" s="24">
        <v>45214</v>
      </c>
      <c r="Z6" s="21" t="s">
        <v>623</v>
      </c>
      <c r="AA6" s="21" t="s">
        <v>488</v>
      </c>
      <c r="AB6" s="21">
        <v>13.3</v>
      </c>
      <c r="AC6" s="21" t="s">
        <v>499</v>
      </c>
      <c r="AD6" s="21">
        <v>55</v>
      </c>
    </row>
    <row r="7" spans="1:30" ht="17.25" customHeight="1" thickBot="1" x14ac:dyDescent="0.25">
      <c r="A7" s="21">
        <v>2</v>
      </c>
      <c r="B7" s="22">
        <v>1.5967806841046277E-3</v>
      </c>
      <c r="C7" s="22">
        <v>1.4028169014084506E-3</v>
      </c>
      <c r="D7" s="22">
        <v>3.0000000000000001E-3</v>
      </c>
      <c r="E7" s="45"/>
      <c r="F7" s="21" t="s">
        <v>475</v>
      </c>
      <c r="G7" s="23">
        <v>55548</v>
      </c>
      <c r="H7" s="21">
        <v>1.1200000000000001</v>
      </c>
      <c r="I7" s="45"/>
      <c r="J7" s="12" t="s">
        <v>476</v>
      </c>
      <c r="K7" s="108">
        <f>LARGE((K10,K11),1)</f>
        <v>0.50800025772642343</v>
      </c>
      <c r="L7" s="45"/>
      <c r="M7" s="45"/>
      <c r="N7" s="108" t="s">
        <v>498</v>
      </c>
      <c r="W7" s="21">
        <v>6</v>
      </c>
      <c r="X7" s="21">
        <v>6369</v>
      </c>
      <c r="Y7" s="24">
        <v>45192</v>
      </c>
      <c r="Z7" s="21" t="s">
        <v>523</v>
      </c>
      <c r="AA7" s="21" t="s">
        <v>497</v>
      </c>
      <c r="AB7" s="21">
        <v>12.8</v>
      </c>
      <c r="AC7" s="21" t="s">
        <v>499</v>
      </c>
      <c r="AD7" s="21">
        <v>51</v>
      </c>
    </row>
    <row r="8" spans="1:30" ht="17.25" customHeight="1" thickBot="1" x14ac:dyDescent="0.25">
      <c r="A8" s="21">
        <v>3</v>
      </c>
      <c r="B8" s="22">
        <v>1.9460764587525151E-3</v>
      </c>
      <c r="C8" s="22">
        <v>1.5030181086519115E-3</v>
      </c>
      <c r="D8" s="22">
        <v>3.3999999999999998E-3</v>
      </c>
      <c r="E8" s="45"/>
      <c r="F8" s="21" t="s">
        <v>477</v>
      </c>
      <c r="G8" s="23">
        <v>52769</v>
      </c>
      <c r="H8" s="21">
        <v>1.07</v>
      </c>
      <c r="I8" s="45"/>
      <c r="J8" s="45"/>
      <c r="K8" s="340">
        <f>LARGE(B11:C11,1)/(B11+C11)</f>
        <v>0.54705110927122302</v>
      </c>
      <c r="L8" s="45"/>
      <c r="M8" s="45"/>
      <c r="N8" s="45"/>
      <c r="W8" s="21">
        <v>7</v>
      </c>
      <c r="X8" s="21">
        <v>5755</v>
      </c>
      <c r="Y8" s="24">
        <v>45245</v>
      </c>
      <c r="Z8" s="21" t="s">
        <v>625</v>
      </c>
      <c r="AA8" s="21" t="s">
        <v>494</v>
      </c>
      <c r="AB8" s="21">
        <v>11.6</v>
      </c>
      <c r="AC8" s="21" t="s">
        <v>498</v>
      </c>
      <c r="AD8" s="21">
        <v>50</v>
      </c>
    </row>
    <row r="9" spans="1:30" ht="17.25" customHeight="1" thickBot="1" x14ac:dyDescent="0.25">
      <c r="A9" s="21">
        <v>4</v>
      </c>
      <c r="B9" s="22">
        <v>3.6925553319919519E-3</v>
      </c>
      <c r="C9" s="22">
        <v>2.3046277665995972E-3</v>
      </c>
      <c r="D9" s="22">
        <v>6.0000000000000001E-3</v>
      </c>
      <c r="E9" s="45"/>
      <c r="F9" s="21" t="s">
        <v>478</v>
      </c>
      <c r="G9" s="23">
        <v>50732</v>
      </c>
      <c r="H9" s="21">
        <v>1.03</v>
      </c>
      <c r="I9" s="45"/>
      <c r="J9" s="45"/>
      <c r="K9" s="340">
        <f>LARGE(B12:C12,1)/(B12+C12)</f>
        <v>0.50175133615667711</v>
      </c>
      <c r="L9" s="45"/>
      <c r="M9" s="45"/>
      <c r="N9" s="45"/>
      <c r="W9" s="21">
        <v>8</v>
      </c>
      <c r="X9" s="21">
        <v>5285</v>
      </c>
      <c r="Y9" s="24">
        <v>45214</v>
      </c>
      <c r="Z9" s="21" t="s">
        <v>514</v>
      </c>
      <c r="AA9" s="21" t="s">
        <v>488</v>
      </c>
      <c r="AB9" s="21">
        <v>10.6</v>
      </c>
      <c r="AC9" s="21" t="s">
        <v>499</v>
      </c>
      <c r="AD9" s="21">
        <v>50</v>
      </c>
    </row>
    <row r="10" spans="1:30" ht="17.25" customHeight="1" thickBot="1" x14ac:dyDescent="0.25">
      <c r="A10" s="21">
        <v>5</v>
      </c>
      <c r="B10" s="22">
        <v>7.4849094567404429E-3</v>
      </c>
      <c r="C10" s="22">
        <v>5.5611670020120725E-3</v>
      </c>
      <c r="D10" s="22">
        <v>1.3100000000000001E-2</v>
      </c>
      <c r="E10" s="45"/>
      <c r="F10" s="21" t="s">
        <v>479</v>
      </c>
      <c r="G10" s="23">
        <v>48708</v>
      </c>
      <c r="H10" s="21">
        <v>0.99</v>
      </c>
      <c r="I10" s="45"/>
      <c r="J10" s="45"/>
      <c r="K10" s="347">
        <f>LARGE(B20:C20,1)/(B20+C20)</f>
        <v>0.50800025772642343</v>
      </c>
      <c r="L10" s="45"/>
      <c r="M10" s="45"/>
      <c r="N10" s="45"/>
      <c r="W10" s="21">
        <v>9</v>
      </c>
      <c r="X10" s="21">
        <v>5032</v>
      </c>
      <c r="Y10" s="24">
        <v>45214</v>
      </c>
      <c r="Z10" s="21" t="s">
        <v>676</v>
      </c>
      <c r="AA10" s="21" t="s">
        <v>488</v>
      </c>
      <c r="AB10" s="21">
        <v>10.1</v>
      </c>
      <c r="AC10" s="21" t="s">
        <v>499</v>
      </c>
      <c r="AD10" s="21">
        <v>61</v>
      </c>
    </row>
    <row r="11" spans="1:30" ht="17.25" customHeight="1" thickBot="1" x14ac:dyDescent="0.25">
      <c r="A11" s="21">
        <v>6</v>
      </c>
      <c r="B11" s="22">
        <v>1.8213279678068409E-2</v>
      </c>
      <c r="C11" s="22">
        <v>1.5080281690140845E-2</v>
      </c>
      <c r="D11" s="22">
        <v>3.32E-2</v>
      </c>
      <c r="E11" s="45"/>
      <c r="F11" s="21" t="s">
        <v>480</v>
      </c>
      <c r="G11" s="23">
        <v>46883</v>
      </c>
      <c r="H11" s="21">
        <v>0.95</v>
      </c>
      <c r="I11" s="45"/>
      <c r="J11" s="45"/>
      <c r="K11" s="340">
        <f>LARGE(B21:C21,1)/(B21+C21)</f>
        <v>0.50331929018256094</v>
      </c>
      <c r="L11" s="45"/>
      <c r="M11" s="45"/>
      <c r="N11" s="45"/>
      <c r="W11" s="21">
        <v>10</v>
      </c>
      <c r="X11" s="21">
        <v>5002</v>
      </c>
      <c r="Y11" s="24">
        <v>45214</v>
      </c>
      <c r="Z11" s="21" t="s">
        <v>624</v>
      </c>
      <c r="AA11" s="21" t="s">
        <v>488</v>
      </c>
      <c r="AB11" s="21">
        <v>10.1</v>
      </c>
      <c r="AC11" s="21" t="s">
        <v>499</v>
      </c>
      <c r="AD11" s="21">
        <v>55</v>
      </c>
    </row>
    <row r="12" spans="1:30" ht="17.25" customHeight="1" thickBot="1" x14ac:dyDescent="0.25">
      <c r="A12" s="21">
        <v>7</v>
      </c>
      <c r="B12" s="22">
        <v>2.7294969818913481E-2</v>
      </c>
      <c r="C12" s="22">
        <v>2.7104426559356139E-2</v>
      </c>
      <c r="D12" s="22">
        <v>5.4300000000000001E-2</v>
      </c>
      <c r="E12" s="45"/>
      <c r="F12" s="21" t="s">
        <v>481</v>
      </c>
      <c r="G12" s="23">
        <v>45751</v>
      </c>
      <c r="H12" s="21">
        <v>0.93</v>
      </c>
      <c r="I12" s="45"/>
      <c r="J12" s="45"/>
      <c r="K12" s="45"/>
      <c r="L12" s="45"/>
      <c r="M12" s="45"/>
      <c r="N12" s="45"/>
      <c r="W12" s="21">
        <v>20</v>
      </c>
      <c r="X12" s="21">
        <v>4751</v>
      </c>
      <c r="Y12" s="24">
        <v>44944</v>
      </c>
      <c r="Z12" s="21" t="s">
        <v>513</v>
      </c>
      <c r="AA12" s="21" t="s">
        <v>494</v>
      </c>
      <c r="AB12" s="21">
        <v>9.6</v>
      </c>
      <c r="AC12" s="21" t="s">
        <v>499</v>
      </c>
      <c r="AD12" s="21">
        <v>53</v>
      </c>
    </row>
    <row r="13" spans="1:30" ht="17.25" customHeight="1" thickBot="1" x14ac:dyDescent="0.25">
      <c r="A13" s="21">
        <v>8</v>
      </c>
      <c r="B13" s="22">
        <v>2.7893762575452716E-2</v>
      </c>
      <c r="C13" s="22">
        <v>3.1162575452716296E-2</v>
      </c>
      <c r="D13" s="22">
        <v>5.8999999999999997E-2</v>
      </c>
      <c r="E13" s="45"/>
      <c r="F13" s="21" t="s">
        <v>482</v>
      </c>
      <c r="G13" s="23">
        <v>50219</v>
      </c>
      <c r="H13" s="21">
        <v>1.02</v>
      </c>
      <c r="I13" s="45"/>
      <c r="J13" s="45"/>
      <c r="K13" s="45"/>
      <c r="L13" s="45"/>
      <c r="M13" s="45"/>
      <c r="N13" s="45"/>
      <c r="W13" s="21">
        <v>25</v>
      </c>
      <c r="X13" s="21">
        <v>4707</v>
      </c>
      <c r="Y13" s="24">
        <v>44943</v>
      </c>
      <c r="Z13" s="21" t="s">
        <v>513</v>
      </c>
      <c r="AA13" s="21" t="s">
        <v>493</v>
      </c>
      <c r="AB13" s="21">
        <v>9.5</v>
      </c>
      <c r="AC13" s="21" t="s">
        <v>499</v>
      </c>
      <c r="AD13" s="21">
        <v>52</v>
      </c>
    </row>
    <row r="14" spans="1:30" ht="17.25" customHeight="1" thickBot="1" x14ac:dyDescent="0.25">
      <c r="A14" s="21">
        <v>9</v>
      </c>
      <c r="B14" s="22">
        <v>2.7344869215291751E-2</v>
      </c>
      <c r="C14" s="22">
        <v>3.1613480885311872E-2</v>
      </c>
      <c r="D14" s="22">
        <v>5.8900000000000001E-2</v>
      </c>
      <c r="E14" s="45"/>
      <c r="F14" s="21" t="s">
        <v>483</v>
      </c>
      <c r="G14" s="23">
        <v>52215</v>
      </c>
      <c r="H14" s="21">
        <v>1.06</v>
      </c>
      <c r="I14" s="45"/>
      <c r="J14" s="45"/>
      <c r="K14" s="45"/>
      <c r="L14" s="45"/>
      <c r="M14" s="45"/>
      <c r="N14" s="45"/>
      <c r="W14" s="21">
        <v>30</v>
      </c>
      <c r="X14" s="21">
        <v>4674</v>
      </c>
      <c r="Y14" s="24">
        <v>45281</v>
      </c>
      <c r="Z14" s="21" t="s">
        <v>515</v>
      </c>
      <c r="AA14" s="21" t="s">
        <v>495</v>
      </c>
      <c r="AB14" s="21">
        <v>9.4</v>
      </c>
      <c r="AC14" s="21" t="s">
        <v>498</v>
      </c>
      <c r="AD14" s="21">
        <v>51</v>
      </c>
    </row>
    <row r="15" spans="1:30" ht="17.25" customHeight="1" thickBot="1" x14ac:dyDescent="0.25">
      <c r="A15" s="21">
        <v>10</v>
      </c>
      <c r="B15" s="22">
        <v>3.0338832997987925E-2</v>
      </c>
      <c r="C15" s="22">
        <v>3.3567404426559359E-2</v>
      </c>
      <c r="D15" s="22">
        <v>6.3899999999999998E-2</v>
      </c>
      <c r="E15" s="45"/>
      <c r="F15" s="21" t="s">
        <v>484</v>
      </c>
      <c r="G15" s="23"/>
      <c r="H15" s="21"/>
      <c r="I15" s="45"/>
      <c r="J15" s="45"/>
      <c r="K15" s="45"/>
      <c r="L15" s="45"/>
      <c r="M15" s="45"/>
      <c r="N15" s="45"/>
      <c r="W15" s="21">
        <v>35</v>
      </c>
      <c r="X15" s="21">
        <v>4660</v>
      </c>
      <c r="Y15" s="24">
        <v>44931</v>
      </c>
      <c r="Z15" s="21" t="s">
        <v>514</v>
      </c>
      <c r="AA15" s="21" t="s">
        <v>495</v>
      </c>
      <c r="AB15" s="21">
        <v>9.4</v>
      </c>
      <c r="AC15" s="21" t="s">
        <v>498</v>
      </c>
      <c r="AD15" s="21">
        <v>50</v>
      </c>
    </row>
    <row r="16" spans="1:30" ht="17.25" customHeight="1" thickBot="1" x14ac:dyDescent="0.25">
      <c r="A16" s="21">
        <v>11</v>
      </c>
      <c r="B16" s="22">
        <v>3.3133199195171027E-2</v>
      </c>
      <c r="C16" s="22">
        <v>3.6122535211267605E-2</v>
      </c>
      <c r="D16" s="22">
        <v>6.93E-2</v>
      </c>
      <c r="E16" s="45"/>
      <c r="F16" s="21" t="s">
        <v>485</v>
      </c>
      <c r="G16" s="23">
        <v>50591</v>
      </c>
      <c r="H16" s="21">
        <v>1.02</v>
      </c>
      <c r="I16" s="45"/>
      <c r="J16" s="45"/>
      <c r="K16" s="45"/>
      <c r="L16" s="45"/>
      <c r="M16" s="45"/>
      <c r="N16" s="45"/>
      <c r="W16" s="21">
        <v>40</v>
      </c>
      <c r="X16" s="21">
        <v>4641</v>
      </c>
      <c r="Y16" s="24">
        <v>45022</v>
      </c>
      <c r="Z16" s="21" t="s">
        <v>514</v>
      </c>
      <c r="AA16" s="21" t="s">
        <v>495</v>
      </c>
      <c r="AB16" s="21">
        <v>9.3000000000000007</v>
      </c>
      <c r="AC16" s="21" t="s">
        <v>499</v>
      </c>
      <c r="AD16" s="21">
        <v>51</v>
      </c>
    </row>
    <row r="17" spans="1:30" ht="17.25" customHeight="1" thickBot="1" x14ac:dyDescent="0.25">
      <c r="A17" s="21">
        <v>12</v>
      </c>
      <c r="B17" s="22">
        <v>3.5827766599597591E-2</v>
      </c>
      <c r="C17" s="22">
        <v>3.7224748490945675E-2</v>
      </c>
      <c r="D17" s="22">
        <v>7.3099999999999998E-2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4623</v>
      </c>
      <c r="Y17" s="24">
        <v>45278</v>
      </c>
      <c r="Z17" s="21" t="s">
        <v>515</v>
      </c>
      <c r="AA17" s="21" t="s">
        <v>492</v>
      </c>
      <c r="AB17" s="21">
        <v>9.3000000000000007</v>
      </c>
      <c r="AC17" s="21" t="s">
        <v>499</v>
      </c>
      <c r="AD17" s="21">
        <v>50</v>
      </c>
    </row>
    <row r="18" spans="1:30" ht="17.25" customHeight="1" thickBot="1" x14ac:dyDescent="0.25">
      <c r="A18" s="21">
        <v>13</v>
      </c>
      <c r="B18" s="22">
        <v>3.6825754527162975E-2</v>
      </c>
      <c r="C18" s="22">
        <v>3.6072434607645872E-2</v>
      </c>
      <c r="D18" s="22">
        <v>7.2900000000000006E-2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4609</v>
      </c>
      <c r="Y18" s="24">
        <v>45275</v>
      </c>
      <c r="Z18" s="21" t="s">
        <v>517</v>
      </c>
      <c r="AA18" s="21" t="s">
        <v>496</v>
      </c>
      <c r="AB18" s="21">
        <v>9.3000000000000007</v>
      </c>
      <c r="AC18" s="21" t="s">
        <v>498</v>
      </c>
      <c r="AD18" s="21">
        <v>52</v>
      </c>
    </row>
    <row r="19" spans="1:30" ht="17.25" customHeight="1" thickBot="1" x14ac:dyDescent="0.25">
      <c r="A19" s="21">
        <v>14</v>
      </c>
      <c r="B19" s="22">
        <v>3.7674044265593558E-2</v>
      </c>
      <c r="C19" s="22">
        <v>3.5872032193158952E-2</v>
      </c>
      <c r="D19" s="22">
        <v>7.3599999999999999E-2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4562</v>
      </c>
      <c r="Y19" s="24">
        <v>45275</v>
      </c>
      <c r="Z19" s="21" t="s">
        <v>514</v>
      </c>
      <c r="AA19" s="21" t="s">
        <v>496</v>
      </c>
      <c r="AB19" s="21">
        <v>9.1999999999999993</v>
      </c>
      <c r="AC19" s="21" t="s">
        <v>499</v>
      </c>
      <c r="AD19" s="21">
        <v>53</v>
      </c>
    </row>
    <row r="20" spans="1:30" ht="17.25" customHeight="1" thickBot="1" x14ac:dyDescent="0.25">
      <c r="A20" s="21">
        <v>15</v>
      </c>
      <c r="B20" s="22">
        <v>3.8073239436619721E-2</v>
      </c>
      <c r="C20" s="22">
        <v>3.6874044265593556E-2</v>
      </c>
      <c r="D20" s="22">
        <v>7.4899999999999994E-2</v>
      </c>
      <c r="E20" s="45"/>
      <c r="F20" s="21" t="s">
        <v>488</v>
      </c>
      <c r="G20" s="23">
        <v>35107</v>
      </c>
      <c r="H20" s="21">
        <v>0.71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4531</v>
      </c>
      <c r="Y20" s="24">
        <v>44931</v>
      </c>
      <c r="Z20" s="21" t="s">
        <v>513</v>
      </c>
      <c r="AA20" s="21" t="s">
        <v>495</v>
      </c>
      <c r="AB20" s="21">
        <v>9.1</v>
      </c>
      <c r="AC20" s="21" t="s">
        <v>499</v>
      </c>
      <c r="AD20" s="21">
        <v>51</v>
      </c>
    </row>
    <row r="21" spans="1:30" ht="17.25" customHeight="1" thickBot="1" x14ac:dyDescent="0.25">
      <c r="A21" s="21">
        <v>16</v>
      </c>
      <c r="B21" s="22">
        <v>3.7574245472837026E-2</v>
      </c>
      <c r="C21" s="22">
        <v>3.8076458752515085E-2</v>
      </c>
      <c r="D21" s="22">
        <v>7.5600000000000001E-2</v>
      </c>
      <c r="E21" s="45"/>
      <c r="F21" s="21" t="s">
        <v>492</v>
      </c>
      <c r="G21" s="23">
        <v>48402</v>
      </c>
      <c r="H21" s="21">
        <v>0.98</v>
      </c>
      <c r="I21" s="45"/>
      <c r="J21" s="12">
        <v>5</v>
      </c>
      <c r="K21" s="12">
        <f>X6</f>
        <v>6587</v>
      </c>
      <c r="L21" s="18"/>
      <c r="M21" s="12"/>
      <c r="N21" s="114">
        <f>K21/$F$2</f>
        <v>0.13253521126760565</v>
      </c>
      <c r="W21" s="21">
        <v>125</v>
      </c>
      <c r="X21" s="21">
        <v>4496</v>
      </c>
      <c r="Y21" s="24">
        <v>44939</v>
      </c>
      <c r="Z21" s="21" t="s">
        <v>513</v>
      </c>
      <c r="AA21" s="21" t="s">
        <v>496</v>
      </c>
      <c r="AB21" s="21">
        <v>9</v>
      </c>
      <c r="AC21" s="21" t="s">
        <v>499</v>
      </c>
      <c r="AD21" s="21">
        <v>54</v>
      </c>
    </row>
    <row r="22" spans="1:30" ht="17.25" customHeight="1" thickBot="1" x14ac:dyDescent="0.25">
      <c r="A22" s="21">
        <v>17</v>
      </c>
      <c r="B22" s="22">
        <v>3.4630181086519114E-2</v>
      </c>
      <c r="C22" s="22">
        <v>3.6573440643863177E-2</v>
      </c>
      <c r="D22" s="22">
        <v>7.1199999999999999E-2</v>
      </c>
      <c r="E22" s="45"/>
      <c r="F22" s="21" t="s">
        <v>493</v>
      </c>
      <c r="G22" s="23">
        <v>53204</v>
      </c>
      <c r="H22" s="21">
        <v>1.08</v>
      </c>
      <c r="I22" s="45"/>
      <c r="J22" s="12">
        <v>10</v>
      </c>
      <c r="K22" s="12">
        <f>X11</f>
        <v>5002</v>
      </c>
      <c r="L22" s="18"/>
      <c r="M22" s="12"/>
      <c r="N22" s="114">
        <f t="shared" ref="N22:N28" si="0">K22/$F$2</f>
        <v>0.10064386317907445</v>
      </c>
      <c r="W22" s="21">
        <v>150</v>
      </c>
      <c r="X22" s="21">
        <v>4472</v>
      </c>
      <c r="Y22" s="24">
        <v>44932</v>
      </c>
      <c r="Z22" s="21" t="s">
        <v>513</v>
      </c>
      <c r="AA22" s="21" t="s">
        <v>496</v>
      </c>
      <c r="AB22" s="21">
        <v>9</v>
      </c>
      <c r="AC22" s="21" t="s">
        <v>499</v>
      </c>
      <c r="AD22" s="21">
        <v>51</v>
      </c>
    </row>
    <row r="23" spans="1:30" ht="17.25" customHeight="1" thickBot="1" x14ac:dyDescent="0.25">
      <c r="A23" s="21">
        <v>18</v>
      </c>
      <c r="B23" s="22">
        <v>2.8292957746478876E-2</v>
      </c>
      <c r="C23" s="22">
        <v>2.7405030181086518E-2</v>
      </c>
      <c r="D23" s="22">
        <v>5.57E-2</v>
      </c>
      <c r="E23" s="45"/>
      <c r="F23" s="21" t="s">
        <v>494</v>
      </c>
      <c r="G23" s="23">
        <v>55432</v>
      </c>
      <c r="H23" s="21">
        <v>1.1200000000000001</v>
      </c>
      <c r="I23" s="45"/>
      <c r="J23" s="12">
        <v>20</v>
      </c>
      <c r="K23" s="12">
        <f>X12</f>
        <v>4751</v>
      </c>
      <c r="L23" s="18"/>
      <c r="M23" s="12"/>
      <c r="N23" s="114">
        <f t="shared" si="0"/>
        <v>9.5593561368209262E-2</v>
      </c>
      <c r="W23" s="21">
        <v>175</v>
      </c>
      <c r="X23" s="21">
        <v>4442</v>
      </c>
      <c r="Y23" s="24">
        <v>45006</v>
      </c>
      <c r="Z23" s="21" t="s">
        <v>514</v>
      </c>
      <c r="AA23" s="21" t="s">
        <v>493</v>
      </c>
      <c r="AB23" s="21">
        <v>8.9</v>
      </c>
      <c r="AC23" s="21" t="s">
        <v>498</v>
      </c>
      <c r="AD23" s="21">
        <v>51</v>
      </c>
    </row>
    <row r="24" spans="1:30" ht="17.25" customHeight="1" thickBot="1" x14ac:dyDescent="0.25">
      <c r="A24" s="21">
        <v>19</v>
      </c>
      <c r="B24" s="22">
        <v>2.1855935613682091E-2</v>
      </c>
      <c r="C24" s="22">
        <v>2.2044265593561367E-2</v>
      </c>
      <c r="D24" s="22">
        <v>4.3900000000000002E-2</v>
      </c>
      <c r="E24" s="45"/>
      <c r="F24" s="21" t="s">
        <v>495</v>
      </c>
      <c r="G24" s="23">
        <v>55090</v>
      </c>
      <c r="H24" s="21">
        <v>1.1100000000000001</v>
      </c>
      <c r="I24" s="45"/>
      <c r="J24" s="12">
        <v>30</v>
      </c>
      <c r="K24" s="12">
        <f>X14</f>
        <v>4674</v>
      </c>
      <c r="L24" s="18"/>
      <c r="M24" s="12"/>
      <c r="N24" s="114">
        <f t="shared" si="0"/>
        <v>9.4044265593561369E-2</v>
      </c>
      <c r="W24" s="21">
        <v>200</v>
      </c>
      <c r="X24" s="21">
        <v>4412</v>
      </c>
      <c r="Y24" s="24">
        <v>45225</v>
      </c>
      <c r="Z24" s="21" t="s">
        <v>514</v>
      </c>
      <c r="AA24" s="21" t="s">
        <v>495</v>
      </c>
      <c r="AB24" s="21">
        <v>8.9</v>
      </c>
      <c r="AC24" s="21" t="s">
        <v>499</v>
      </c>
      <c r="AD24" s="21">
        <v>51</v>
      </c>
    </row>
    <row r="25" spans="1:30" ht="17.25" customHeight="1" thickBot="1" x14ac:dyDescent="0.25">
      <c r="A25" s="21">
        <v>20</v>
      </c>
      <c r="B25" s="22">
        <v>1.7614486921529175E-2</v>
      </c>
      <c r="C25" s="22">
        <v>1.5781690140845069E-2</v>
      </c>
      <c r="D25" s="22">
        <v>3.3399999999999999E-2</v>
      </c>
      <c r="E25" s="45"/>
      <c r="F25" s="21" t="s">
        <v>496</v>
      </c>
      <c r="G25" s="23">
        <v>56000</v>
      </c>
      <c r="H25" s="21">
        <v>1.1299999999999999</v>
      </c>
      <c r="I25" s="45"/>
      <c r="J25" s="12">
        <v>50</v>
      </c>
      <c r="K25" s="12">
        <f>X18</f>
        <v>4609</v>
      </c>
      <c r="L25" s="18"/>
      <c r="M25" s="12"/>
      <c r="N25" s="114">
        <f t="shared" si="0"/>
        <v>9.2736418511066399E-2</v>
      </c>
    </row>
    <row r="26" spans="1:30" ht="17.25" customHeight="1" thickBot="1" x14ac:dyDescent="0.25">
      <c r="A26" s="21">
        <v>21</v>
      </c>
      <c r="B26" s="22">
        <v>1.3273239436619717E-2</v>
      </c>
      <c r="C26" s="22">
        <v>1.1473038229376259E-2</v>
      </c>
      <c r="D26" s="22">
        <v>2.4799999999999999E-2</v>
      </c>
      <c r="E26" s="45"/>
      <c r="F26" s="21" t="s">
        <v>497</v>
      </c>
      <c r="G26" s="23">
        <v>42964</v>
      </c>
      <c r="H26" s="21">
        <v>0.87</v>
      </c>
      <c r="I26" s="45"/>
      <c r="J26" s="12">
        <v>100</v>
      </c>
      <c r="K26" s="12">
        <f>X20</f>
        <v>4531</v>
      </c>
      <c r="L26" s="18"/>
      <c r="M26" s="12"/>
      <c r="N26" s="114">
        <f t="shared" si="0"/>
        <v>9.1167002012072437E-2</v>
      </c>
    </row>
    <row r="27" spans="1:30" ht="17.25" customHeight="1" thickBot="1" x14ac:dyDescent="0.25">
      <c r="A27" s="21">
        <v>22</v>
      </c>
      <c r="B27" s="22">
        <v>8.9319919517102612E-3</v>
      </c>
      <c r="C27" s="22">
        <v>7.8156941649899399E-3</v>
      </c>
      <c r="D27" s="22">
        <v>1.6799999999999999E-2</v>
      </c>
      <c r="E27" s="45"/>
      <c r="F27" s="45"/>
      <c r="G27" s="45"/>
      <c r="H27" s="45"/>
      <c r="I27" s="45"/>
      <c r="J27" s="12">
        <v>150</v>
      </c>
      <c r="K27" s="12">
        <f>X22</f>
        <v>4472</v>
      </c>
      <c r="L27" s="18"/>
      <c r="M27" s="12"/>
      <c r="N27" s="114">
        <f t="shared" si="0"/>
        <v>8.9979879275653929E-2</v>
      </c>
    </row>
    <row r="28" spans="1:30" ht="17.25" customHeight="1" thickBot="1" x14ac:dyDescent="0.25">
      <c r="A28" s="21">
        <v>23</v>
      </c>
      <c r="B28" s="22">
        <v>4.8901408450704228E-3</v>
      </c>
      <c r="C28" s="22">
        <v>5.3607645875251514E-3</v>
      </c>
      <c r="D28" s="22">
        <v>1.0200000000000001E-2</v>
      </c>
      <c r="E28" s="45"/>
      <c r="F28" s="45"/>
      <c r="G28" s="45"/>
      <c r="H28" s="45"/>
      <c r="I28" s="45"/>
      <c r="J28" s="12">
        <v>200</v>
      </c>
      <c r="K28" s="12">
        <f>X24</f>
        <v>4412</v>
      </c>
      <c r="L28" s="18"/>
      <c r="M28" s="12"/>
      <c r="N28" s="114">
        <f t="shared" si="0"/>
        <v>8.8772635814889339E-2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562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737</v>
      </c>
      <c r="F2" s="6">
        <v>66700</v>
      </c>
      <c r="H2" s="7" t="s">
        <v>462</v>
      </c>
      <c r="W2" s="21">
        <v>1</v>
      </c>
      <c r="X2" s="21">
        <v>6622</v>
      </c>
      <c r="Y2" s="24">
        <v>45027</v>
      </c>
      <c r="Z2" s="21" t="s">
        <v>515</v>
      </c>
      <c r="AA2" s="21" t="s">
        <v>493</v>
      </c>
      <c r="AB2" s="21">
        <v>9.9</v>
      </c>
      <c r="AC2" s="21" t="s">
        <v>498</v>
      </c>
      <c r="AD2" s="21">
        <v>55</v>
      </c>
    </row>
    <row r="3" spans="1:30" ht="17.25" customHeight="1" thickBot="1" x14ac:dyDescent="0.25">
      <c r="W3" s="21">
        <v>2</v>
      </c>
      <c r="X3" s="21">
        <v>6457</v>
      </c>
      <c r="Y3" s="24">
        <v>45056</v>
      </c>
      <c r="Z3" s="21" t="s">
        <v>524</v>
      </c>
      <c r="AA3" s="21" t="s">
        <v>494</v>
      </c>
      <c r="AB3" s="21">
        <v>9.6999999999999993</v>
      </c>
      <c r="AC3" s="21" t="s">
        <v>499</v>
      </c>
      <c r="AD3" s="21">
        <v>58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6378</v>
      </c>
      <c r="Y4" s="24">
        <v>44998</v>
      </c>
      <c r="Z4" s="21" t="s">
        <v>515</v>
      </c>
      <c r="AA4" s="21" t="s">
        <v>492</v>
      </c>
      <c r="AB4" s="21">
        <v>9.6</v>
      </c>
      <c r="AC4" s="21" t="s">
        <v>498</v>
      </c>
      <c r="AD4" s="21">
        <v>54</v>
      </c>
    </row>
    <row r="5" spans="1:30" ht="17.25" customHeight="1" thickBot="1" x14ac:dyDescent="0.25">
      <c r="A5" s="21">
        <v>0</v>
      </c>
      <c r="B5" s="22">
        <v>3.1169415292353823E-3</v>
      </c>
      <c r="C5" s="22">
        <v>3.3346326836581706E-3</v>
      </c>
      <c r="D5" s="22">
        <v>6.4000000000000003E-3</v>
      </c>
      <c r="E5" s="45"/>
      <c r="F5" s="21" t="s">
        <v>471</v>
      </c>
      <c r="G5" s="23">
        <v>68151</v>
      </c>
      <c r="H5" s="21">
        <v>1.02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6354</v>
      </c>
      <c r="Y5" s="24">
        <v>45082</v>
      </c>
      <c r="Z5" s="21" t="s">
        <v>514</v>
      </c>
      <c r="AA5" s="21" t="s">
        <v>492</v>
      </c>
      <c r="AB5" s="21">
        <v>9.5</v>
      </c>
      <c r="AC5" s="21" t="s">
        <v>498</v>
      </c>
      <c r="AD5" s="21">
        <v>56</v>
      </c>
    </row>
    <row r="6" spans="1:30" ht="17.25" customHeight="1" thickBot="1" x14ac:dyDescent="0.25">
      <c r="A6" s="21">
        <v>1</v>
      </c>
      <c r="B6" s="22">
        <v>1.9790104947526236E-3</v>
      </c>
      <c r="C6" s="22">
        <v>2.2230884557721139E-3</v>
      </c>
      <c r="D6" s="22">
        <v>4.1999999999999997E-3</v>
      </c>
      <c r="E6" s="45"/>
      <c r="F6" s="21" t="s">
        <v>473</v>
      </c>
      <c r="G6" s="23">
        <v>71559</v>
      </c>
      <c r="H6" s="21">
        <v>1.07</v>
      </c>
      <c r="I6" s="45"/>
      <c r="J6" s="107" t="s">
        <v>474</v>
      </c>
      <c r="K6" s="108">
        <f>LARGE((K8,K9),1)</f>
        <v>0.62975656214375386</v>
      </c>
      <c r="L6" s="45"/>
      <c r="M6" s="45"/>
      <c r="N6" s="108" t="s">
        <v>499</v>
      </c>
      <c r="W6" s="21">
        <v>5</v>
      </c>
      <c r="X6" s="21">
        <v>6334</v>
      </c>
      <c r="Y6" s="24">
        <v>44935</v>
      </c>
      <c r="Z6" s="21" t="s">
        <v>517</v>
      </c>
      <c r="AA6" s="21" t="s">
        <v>492</v>
      </c>
      <c r="AB6" s="21">
        <v>9.5</v>
      </c>
      <c r="AC6" s="21" t="s">
        <v>498</v>
      </c>
      <c r="AD6" s="21">
        <v>52</v>
      </c>
    </row>
    <row r="7" spans="1:30" ht="17.25" customHeight="1" thickBot="1" x14ac:dyDescent="0.25">
      <c r="A7" s="21">
        <v>2</v>
      </c>
      <c r="B7" s="22">
        <v>1.7316341829085456E-3</v>
      </c>
      <c r="C7" s="22">
        <v>1.5157421289355324E-3</v>
      </c>
      <c r="D7" s="22">
        <v>3.2000000000000002E-3</v>
      </c>
      <c r="E7" s="45"/>
      <c r="F7" s="21" t="s">
        <v>475</v>
      </c>
      <c r="G7" s="23">
        <v>71715</v>
      </c>
      <c r="H7" s="21">
        <v>1.07</v>
      </c>
      <c r="I7" s="45"/>
      <c r="J7" s="12" t="s">
        <v>476</v>
      </c>
      <c r="K7" s="108">
        <f>LARGE((K10,K11),1)</f>
        <v>0.54213381180057874</v>
      </c>
      <c r="L7" s="45"/>
      <c r="M7" s="45"/>
      <c r="N7" s="108" t="s">
        <v>498</v>
      </c>
      <c r="W7" s="21">
        <v>6</v>
      </c>
      <c r="X7" s="21">
        <v>6258</v>
      </c>
      <c r="Y7" s="24">
        <v>45055</v>
      </c>
      <c r="Z7" s="21" t="s">
        <v>524</v>
      </c>
      <c r="AA7" s="21" t="s">
        <v>493</v>
      </c>
      <c r="AB7" s="21">
        <v>9.4</v>
      </c>
      <c r="AC7" s="21" t="s">
        <v>499</v>
      </c>
      <c r="AD7" s="21">
        <v>56</v>
      </c>
    </row>
    <row r="8" spans="1:30" ht="17.25" customHeight="1" thickBot="1" x14ac:dyDescent="0.25">
      <c r="A8" s="21">
        <v>3</v>
      </c>
      <c r="B8" s="22">
        <v>2.1769115442278864E-3</v>
      </c>
      <c r="C8" s="22">
        <v>1.6167916041979011E-3</v>
      </c>
      <c r="D8" s="22">
        <v>3.8E-3</v>
      </c>
      <c r="E8" s="45"/>
      <c r="F8" s="21" t="s">
        <v>477</v>
      </c>
      <c r="G8" s="23">
        <v>68432</v>
      </c>
      <c r="H8" s="21">
        <v>1.02</v>
      </c>
      <c r="I8" s="45"/>
      <c r="J8" s="45"/>
      <c r="K8" s="340">
        <f>LARGE(B11:C11,1)/(B11+C11)</f>
        <v>0.62975656214375386</v>
      </c>
      <c r="L8" s="45"/>
      <c r="M8" s="45"/>
      <c r="N8" s="45"/>
      <c r="W8" s="21">
        <v>7</v>
      </c>
      <c r="X8" s="21">
        <v>6225</v>
      </c>
      <c r="Y8" s="24">
        <v>44968</v>
      </c>
      <c r="Z8" s="21" t="s">
        <v>517</v>
      </c>
      <c r="AA8" s="21" t="s">
        <v>497</v>
      </c>
      <c r="AB8" s="21">
        <v>9.3000000000000007</v>
      </c>
      <c r="AC8" s="21" t="s">
        <v>498</v>
      </c>
      <c r="AD8" s="21">
        <v>53</v>
      </c>
    </row>
    <row r="9" spans="1:30" ht="17.25" customHeight="1" thickBot="1" x14ac:dyDescent="0.25">
      <c r="A9" s="21">
        <v>4</v>
      </c>
      <c r="B9" s="22">
        <v>3.9580209895052473E-3</v>
      </c>
      <c r="C9" s="22">
        <v>3.3346326836581706E-3</v>
      </c>
      <c r="D9" s="22">
        <v>7.3000000000000001E-3</v>
      </c>
      <c r="E9" s="45"/>
      <c r="F9" s="21" t="s">
        <v>478</v>
      </c>
      <c r="G9" s="23">
        <v>67123</v>
      </c>
      <c r="H9" s="21">
        <v>1.01</v>
      </c>
      <c r="I9" s="45"/>
      <c r="J9" s="45"/>
      <c r="K9" s="340">
        <f>LARGE(B12:C12,1)/(B12+C12)</f>
        <v>0.56702475123147078</v>
      </c>
      <c r="L9" s="45"/>
      <c r="M9" s="45"/>
      <c r="N9" s="45"/>
      <c r="W9" s="21">
        <v>8</v>
      </c>
      <c r="X9" s="21">
        <v>6221</v>
      </c>
      <c r="Y9" s="24">
        <v>44968</v>
      </c>
      <c r="Z9" s="21" t="s">
        <v>518</v>
      </c>
      <c r="AA9" s="21" t="s">
        <v>497</v>
      </c>
      <c r="AB9" s="21">
        <v>9.3000000000000007</v>
      </c>
      <c r="AC9" s="21" t="s">
        <v>498</v>
      </c>
      <c r="AD9" s="21">
        <v>50</v>
      </c>
    </row>
    <row r="10" spans="1:30" ht="17.25" customHeight="1" thickBot="1" x14ac:dyDescent="0.25">
      <c r="A10" s="21">
        <v>5</v>
      </c>
      <c r="B10" s="22">
        <v>7.3223388305847081E-3</v>
      </c>
      <c r="C10" s="22">
        <v>1.0155472263868067E-2</v>
      </c>
      <c r="D10" s="22">
        <v>1.7500000000000002E-2</v>
      </c>
      <c r="E10" s="45"/>
      <c r="F10" s="21" t="s">
        <v>479</v>
      </c>
      <c r="G10" s="23">
        <v>63094</v>
      </c>
      <c r="H10" s="21">
        <v>0.94</v>
      </c>
      <c r="I10" s="45"/>
      <c r="J10" s="45"/>
      <c r="K10" s="340">
        <f>LARGE(B20:C20,1)/(B20+C20)</f>
        <v>0.54213381180057874</v>
      </c>
      <c r="L10" s="45"/>
      <c r="M10" s="45"/>
      <c r="N10" s="45"/>
      <c r="W10" s="21">
        <v>9</v>
      </c>
      <c r="X10" s="21">
        <v>6088</v>
      </c>
      <c r="Y10" s="24">
        <v>45126</v>
      </c>
      <c r="Z10" s="21" t="s">
        <v>515</v>
      </c>
      <c r="AA10" s="21" t="s">
        <v>494</v>
      </c>
      <c r="AB10" s="21">
        <v>9.1</v>
      </c>
      <c r="AC10" s="21" t="s">
        <v>498</v>
      </c>
      <c r="AD10" s="21">
        <v>52</v>
      </c>
    </row>
    <row r="11" spans="1:30" ht="17.25" customHeight="1" thickBot="1" x14ac:dyDescent="0.25">
      <c r="A11" s="21">
        <v>6</v>
      </c>
      <c r="B11" s="22">
        <v>1.5386806596701649E-2</v>
      </c>
      <c r="C11" s="22">
        <v>2.6171814092953521E-2</v>
      </c>
      <c r="D11" s="22">
        <v>4.1500000000000002E-2</v>
      </c>
      <c r="E11" s="45"/>
      <c r="F11" s="21" t="s">
        <v>480</v>
      </c>
      <c r="G11" s="23">
        <v>61426</v>
      </c>
      <c r="H11" s="21">
        <v>0.92</v>
      </c>
      <c r="I11" s="45"/>
      <c r="J11" s="45"/>
      <c r="K11" s="340">
        <f>LARGE(B21:C21,1)/(B21+C21)</f>
        <v>0.53921796885252149</v>
      </c>
      <c r="L11" s="45"/>
      <c r="M11" s="45"/>
      <c r="N11" s="45"/>
      <c r="W11" s="21">
        <v>10</v>
      </c>
      <c r="X11" s="21">
        <v>6040</v>
      </c>
      <c r="Y11" s="24">
        <v>45219</v>
      </c>
      <c r="Z11" s="21" t="s">
        <v>518</v>
      </c>
      <c r="AA11" s="21" t="s">
        <v>496</v>
      </c>
      <c r="AB11" s="21">
        <v>9.1</v>
      </c>
      <c r="AC11" s="21" t="s">
        <v>499</v>
      </c>
      <c r="AD11" s="21">
        <v>50</v>
      </c>
    </row>
    <row r="12" spans="1:30" ht="17.25" customHeight="1" thickBot="1" x14ac:dyDescent="0.25">
      <c r="A12" s="21">
        <v>7</v>
      </c>
      <c r="B12" s="22">
        <v>2.5578710644677663E-2</v>
      </c>
      <c r="C12" s="22">
        <v>3.3497901049475261E-2</v>
      </c>
      <c r="D12" s="22">
        <v>5.8999999999999997E-2</v>
      </c>
      <c r="E12" s="45"/>
      <c r="F12" s="21" t="s">
        <v>481</v>
      </c>
      <c r="G12" s="23">
        <v>62436</v>
      </c>
      <c r="H12" s="21">
        <v>0.94</v>
      </c>
      <c r="I12" s="45"/>
      <c r="J12" s="45"/>
      <c r="K12" s="45"/>
      <c r="L12" s="45"/>
      <c r="M12" s="45"/>
      <c r="N12" s="45"/>
      <c r="W12" s="21">
        <v>20</v>
      </c>
      <c r="X12" s="21">
        <v>5690</v>
      </c>
      <c r="Y12" s="24">
        <v>45056</v>
      </c>
      <c r="Z12" s="21" t="s">
        <v>518</v>
      </c>
      <c r="AA12" s="21" t="s">
        <v>494</v>
      </c>
      <c r="AB12" s="21">
        <v>8.5</v>
      </c>
      <c r="AC12" s="21" t="s">
        <v>499</v>
      </c>
      <c r="AD12" s="21">
        <v>51</v>
      </c>
    </row>
    <row r="13" spans="1:30" ht="17.25" customHeight="1" thickBot="1" x14ac:dyDescent="0.25">
      <c r="A13" s="21">
        <v>8</v>
      </c>
      <c r="B13" s="22">
        <v>2.572713643178411E-2</v>
      </c>
      <c r="C13" s="22">
        <v>3.2891604197901055E-2</v>
      </c>
      <c r="D13" s="22">
        <v>5.8599999999999999E-2</v>
      </c>
      <c r="E13" s="45"/>
      <c r="F13" s="21" t="s">
        <v>482</v>
      </c>
      <c r="G13" s="23">
        <v>63340</v>
      </c>
      <c r="H13" s="21">
        <v>0.95</v>
      </c>
      <c r="I13" s="45"/>
      <c r="J13" s="45"/>
      <c r="K13" s="45"/>
      <c r="L13" s="45"/>
      <c r="M13" s="45"/>
      <c r="N13" s="45"/>
      <c r="W13" s="21">
        <v>25</v>
      </c>
      <c r="X13" s="21">
        <v>5591</v>
      </c>
      <c r="Y13" s="24">
        <v>44946</v>
      </c>
      <c r="Z13" s="21" t="s">
        <v>515</v>
      </c>
      <c r="AA13" s="21" t="s">
        <v>496</v>
      </c>
      <c r="AB13" s="21">
        <v>8.4</v>
      </c>
      <c r="AC13" s="21" t="s">
        <v>498</v>
      </c>
      <c r="AD13" s="21">
        <v>55</v>
      </c>
    </row>
    <row r="14" spans="1:30" ht="17.25" customHeight="1" thickBot="1" x14ac:dyDescent="0.25">
      <c r="A14" s="21">
        <v>9</v>
      </c>
      <c r="B14" s="22">
        <v>2.617241379310345E-2</v>
      </c>
      <c r="C14" s="22">
        <v>3.3093703148425788E-2</v>
      </c>
      <c r="D14" s="22">
        <v>5.9200000000000003E-2</v>
      </c>
      <c r="E14" s="45"/>
      <c r="F14" s="21" t="s">
        <v>483</v>
      </c>
      <c r="G14" s="23">
        <v>67299</v>
      </c>
      <c r="H14" s="21">
        <v>1.01</v>
      </c>
      <c r="I14" s="45"/>
      <c r="J14" s="45"/>
      <c r="K14" s="45"/>
      <c r="L14" s="45"/>
      <c r="M14" s="45"/>
      <c r="N14" s="45"/>
      <c r="W14" s="21">
        <v>30</v>
      </c>
      <c r="X14" s="21">
        <v>5582</v>
      </c>
      <c r="Y14" s="24">
        <v>44985</v>
      </c>
      <c r="Z14" s="21" t="s">
        <v>515</v>
      </c>
      <c r="AA14" s="21" t="s">
        <v>493</v>
      </c>
      <c r="AB14" s="21">
        <v>8.4</v>
      </c>
      <c r="AC14" s="21" t="s">
        <v>498</v>
      </c>
      <c r="AD14" s="21">
        <v>54</v>
      </c>
    </row>
    <row r="15" spans="1:30" ht="17.25" customHeight="1" thickBot="1" x14ac:dyDescent="0.25">
      <c r="A15" s="21">
        <v>10</v>
      </c>
      <c r="B15" s="22">
        <v>2.8844077961019489E-2</v>
      </c>
      <c r="C15" s="22">
        <v>3.4104197901049474E-2</v>
      </c>
      <c r="D15" s="22">
        <v>6.2899999999999998E-2</v>
      </c>
      <c r="E15" s="45"/>
      <c r="F15" s="21" t="s">
        <v>484</v>
      </c>
      <c r="G15" s="23">
        <v>66866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5567</v>
      </c>
      <c r="Y15" s="24">
        <v>45246</v>
      </c>
      <c r="Z15" s="21" t="s">
        <v>515</v>
      </c>
      <c r="AA15" s="21" t="s">
        <v>495</v>
      </c>
      <c r="AB15" s="21">
        <v>8.3000000000000007</v>
      </c>
      <c r="AC15" s="21" t="s">
        <v>498</v>
      </c>
      <c r="AD15" s="21">
        <v>54</v>
      </c>
    </row>
    <row r="16" spans="1:30" ht="17.25" customHeight="1" thickBot="1" x14ac:dyDescent="0.25">
      <c r="A16" s="21">
        <v>11</v>
      </c>
      <c r="B16" s="22">
        <v>3.1515742128935535E-2</v>
      </c>
      <c r="C16" s="22">
        <v>3.3952623688155922E-2</v>
      </c>
      <c r="D16" s="22">
        <v>6.5500000000000003E-2</v>
      </c>
      <c r="E16" s="45"/>
      <c r="F16" s="21" t="s">
        <v>485</v>
      </c>
      <c r="G16" s="23">
        <v>67833</v>
      </c>
      <c r="H16" s="21">
        <v>1.02</v>
      </c>
      <c r="I16" s="45"/>
      <c r="J16" s="45"/>
      <c r="K16" s="45"/>
      <c r="L16" s="45"/>
      <c r="M16" s="45"/>
      <c r="N16" s="45"/>
      <c r="W16" s="21">
        <v>40</v>
      </c>
      <c r="X16" s="21">
        <v>5558</v>
      </c>
      <c r="Y16" s="24">
        <v>45265</v>
      </c>
      <c r="Z16" s="21" t="s">
        <v>515</v>
      </c>
      <c r="AA16" s="21" t="s">
        <v>493</v>
      </c>
      <c r="AB16" s="21">
        <v>8.3000000000000007</v>
      </c>
      <c r="AC16" s="21" t="s">
        <v>498</v>
      </c>
      <c r="AD16" s="21">
        <v>55</v>
      </c>
    </row>
    <row r="17" spans="1:30" ht="17.25" customHeight="1" thickBot="1" x14ac:dyDescent="0.25">
      <c r="A17" s="21">
        <v>12</v>
      </c>
      <c r="B17" s="22">
        <v>3.2901049475262366E-2</v>
      </c>
      <c r="C17" s="22">
        <v>3.5367316341829089E-2</v>
      </c>
      <c r="D17" s="22">
        <v>6.83E-2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5542</v>
      </c>
      <c r="Y17" s="24">
        <v>44999</v>
      </c>
      <c r="Z17" s="21" t="s">
        <v>515</v>
      </c>
      <c r="AA17" s="21" t="s">
        <v>493</v>
      </c>
      <c r="AB17" s="21">
        <v>8.3000000000000007</v>
      </c>
      <c r="AC17" s="21" t="s">
        <v>498</v>
      </c>
      <c r="AD17" s="21">
        <v>53</v>
      </c>
    </row>
    <row r="18" spans="1:30" ht="17.25" customHeight="1" thickBot="1" x14ac:dyDescent="0.25">
      <c r="A18" s="21">
        <v>13</v>
      </c>
      <c r="B18" s="22">
        <v>3.3890554722638681E-2</v>
      </c>
      <c r="C18" s="22">
        <v>3.4558920539730136E-2</v>
      </c>
      <c r="D18" s="22">
        <v>6.8400000000000002E-2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5535</v>
      </c>
      <c r="Y18" s="24">
        <v>45273</v>
      </c>
      <c r="Z18" s="21" t="s">
        <v>515</v>
      </c>
      <c r="AA18" s="21" t="s">
        <v>494</v>
      </c>
      <c r="AB18" s="21">
        <v>8.3000000000000007</v>
      </c>
      <c r="AC18" s="21" t="s">
        <v>498</v>
      </c>
      <c r="AD18" s="21">
        <v>54</v>
      </c>
    </row>
    <row r="19" spans="1:30" ht="17.25" customHeight="1" thickBot="1" x14ac:dyDescent="0.25">
      <c r="A19" s="21">
        <v>14</v>
      </c>
      <c r="B19" s="22">
        <v>3.6562218890554721E-2</v>
      </c>
      <c r="C19" s="22">
        <v>3.3902098950524741E-2</v>
      </c>
      <c r="D19" s="22">
        <v>7.0499999999999993E-2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5485</v>
      </c>
      <c r="Y19" s="24">
        <v>45251</v>
      </c>
      <c r="Z19" s="21" t="s">
        <v>514</v>
      </c>
      <c r="AA19" s="21" t="s">
        <v>493</v>
      </c>
      <c r="AB19" s="21">
        <v>8.1999999999999993</v>
      </c>
      <c r="AC19" s="21" t="s">
        <v>498</v>
      </c>
      <c r="AD19" s="21">
        <v>54</v>
      </c>
    </row>
    <row r="20" spans="1:30" ht="17.25" customHeight="1" thickBot="1" x14ac:dyDescent="0.25">
      <c r="A20" s="21">
        <v>15</v>
      </c>
      <c r="B20" s="22">
        <v>3.9184407796101953E-2</v>
      </c>
      <c r="C20" s="22">
        <v>3.3093703148425788E-2</v>
      </c>
      <c r="D20" s="22">
        <v>7.2300000000000003E-2</v>
      </c>
      <c r="E20" s="45"/>
      <c r="F20" s="21" t="s">
        <v>488</v>
      </c>
      <c r="G20" s="23">
        <v>48897</v>
      </c>
      <c r="H20" s="21">
        <v>0.73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5458</v>
      </c>
      <c r="Y20" s="24">
        <v>45021</v>
      </c>
      <c r="Z20" s="21" t="s">
        <v>514</v>
      </c>
      <c r="AA20" s="21" t="s">
        <v>494</v>
      </c>
      <c r="AB20" s="21">
        <v>8.1999999999999993</v>
      </c>
      <c r="AC20" s="21" t="s">
        <v>498</v>
      </c>
      <c r="AD20" s="21">
        <v>53</v>
      </c>
    </row>
    <row r="21" spans="1:30" ht="17.25" customHeight="1" thickBot="1" x14ac:dyDescent="0.25">
      <c r="A21" s="21">
        <v>16</v>
      </c>
      <c r="B21" s="22">
        <v>3.8194902548725644E-2</v>
      </c>
      <c r="C21" s="22">
        <v>3.2638980509745126E-2</v>
      </c>
      <c r="D21" s="22">
        <v>7.0800000000000002E-2</v>
      </c>
      <c r="E21" s="45"/>
      <c r="F21" s="21" t="s">
        <v>492</v>
      </c>
      <c r="G21" s="23">
        <v>68939</v>
      </c>
      <c r="H21" s="21">
        <v>1.03</v>
      </c>
      <c r="I21" s="45"/>
      <c r="J21" s="12">
        <v>5</v>
      </c>
      <c r="K21" s="12">
        <f>X6</f>
        <v>6334</v>
      </c>
      <c r="L21" s="18"/>
      <c r="M21" s="12"/>
      <c r="N21" s="114">
        <f>K21/$F$2</f>
        <v>9.4962518740629678E-2</v>
      </c>
      <c r="W21" s="21">
        <v>125</v>
      </c>
      <c r="X21" s="21">
        <v>5432</v>
      </c>
      <c r="Y21" s="24">
        <v>44992</v>
      </c>
      <c r="Z21" s="21" t="s">
        <v>515</v>
      </c>
      <c r="AA21" s="21" t="s">
        <v>493</v>
      </c>
      <c r="AB21" s="21">
        <v>8.1</v>
      </c>
      <c r="AC21" s="21" t="s">
        <v>498</v>
      </c>
      <c r="AD21" s="21">
        <v>55</v>
      </c>
    </row>
    <row r="22" spans="1:30" ht="17.25" customHeight="1" thickBot="1" x14ac:dyDescent="0.25">
      <c r="A22" s="21">
        <v>17</v>
      </c>
      <c r="B22" s="22">
        <v>3.5523238380809598E-2</v>
      </c>
      <c r="C22" s="22">
        <v>3.2133733133433283E-2</v>
      </c>
      <c r="D22" s="22">
        <v>6.7699999999999996E-2</v>
      </c>
      <c r="E22" s="45"/>
      <c r="F22" s="21" t="s">
        <v>493</v>
      </c>
      <c r="G22" s="23">
        <v>71133</v>
      </c>
      <c r="H22" s="21">
        <v>1.07</v>
      </c>
      <c r="I22" s="45"/>
      <c r="J22" s="12">
        <v>10</v>
      </c>
      <c r="K22" s="12">
        <f>X11</f>
        <v>6040</v>
      </c>
      <c r="L22" s="18"/>
      <c r="M22" s="12"/>
      <c r="N22" s="114">
        <f t="shared" ref="N22:N28" si="0">K22/$F$2</f>
        <v>9.0554722638680654E-2</v>
      </c>
      <c r="W22" s="21">
        <v>150</v>
      </c>
      <c r="X22" s="21">
        <v>5393</v>
      </c>
      <c r="Y22" s="24">
        <v>44966</v>
      </c>
      <c r="Z22" s="21" t="s">
        <v>515</v>
      </c>
      <c r="AA22" s="21" t="s">
        <v>495</v>
      </c>
      <c r="AB22" s="21">
        <v>8.1</v>
      </c>
      <c r="AC22" s="21" t="s">
        <v>498</v>
      </c>
      <c r="AD22" s="21">
        <v>54</v>
      </c>
    </row>
    <row r="23" spans="1:30" ht="17.25" customHeight="1" thickBot="1" x14ac:dyDescent="0.25">
      <c r="A23" s="21">
        <v>18</v>
      </c>
      <c r="B23" s="22">
        <v>2.9982008995502248E-2</v>
      </c>
      <c r="C23" s="22">
        <v>2.8597001499250374E-2</v>
      </c>
      <c r="D23" s="22">
        <v>5.8599999999999999E-2</v>
      </c>
      <c r="E23" s="45"/>
      <c r="F23" s="21" t="s">
        <v>494</v>
      </c>
      <c r="G23" s="23">
        <v>72345</v>
      </c>
      <c r="H23" s="21">
        <v>1.08</v>
      </c>
      <c r="I23" s="45"/>
      <c r="J23" s="12">
        <v>20</v>
      </c>
      <c r="K23" s="12">
        <f>X12</f>
        <v>5690</v>
      </c>
      <c r="L23" s="18"/>
      <c r="M23" s="12"/>
      <c r="N23" s="114">
        <f t="shared" si="0"/>
        <v>8.5307346326836578E-2</v>
      </c>
      <c r="W23" s="21">
        <v>175</v>
      </c>
      <c r="X23" s="21">
        <v>5374</v>
      </c>
      <c r="Y23" s="24">
        <v>45042</v>
      </c>
      <c r="Z23" s="21" t="s">
        <v>514</v>
      </c>
      <c r="AA23" s="21" t="s">
        <v>494</v>
      </c>
      <c r="AB23" s="21">
        <v>8.1</v>
      </c>
      <c r="AC23" s="21" t="s">
        <v>498</v>
      </c>
      <c r="AD23" s="21">
        <v>55</v>
      </c>
    </row>
    <row r="24" spans="1:30" ht="17.25" customHeight="1" thickBot="1" x14ac:dyDescent="0.25">
      <c r="A24" s="21">
        <v>19</v>
      </c>
      <c r="B24" s="22">
        <v>2.5826086956521742E-2</v>
      </c>
      <c r="C24" s="22">
        <v>1.9098350824587704E-2</v>
      </c>
      <c r="D24" s="22">
        <v>4.4999999999999998E-2</v>
      </c>
      <c r="E24" s="45"/>
      <c r="F24" s="21" t="s">
        <v>495</v>
      </c>
      <c r="G24" s="23">
        <v>72711</v>
      </c>
      <c r="H24" s="21">
        <v>1.0900000000000001</v>
      </c>
      <c r="I24" s="45"/>
      <c r="J24" s="12">
        <v>30</v>
      </c>
      <c r="K24" s="12">
        <f>X14</f>
        <v>5582</v>
      </c>
      <c r="L24" s="18"/>
      <c r="M24" s="12"/>
      <c r="N24" s="114">
        <f t="shared" si="0"/>
        <v>8.3688155922038987E-2</v>
      </c>
      <c r="W24" s="21">
        <v>200</v>
      </c>
      <c r="X24" s="21">
        <v>5358</v>
      </c>
      <c r="Y24" s="24">
        <v>44985</v>
      </c>
      <c r="Z24" s="21" t="s">
        <v>517</v>
      </c>
      <c r="AA24" s="21" t="s">
        <v>493</v>
      </c>
      <c r="AB24" s="21">
        <v>8</v>
      </c>
      <c r="AC24" s="21" t="s">
        <v>498</v>
      </c>
      <c r="AD24" s="21">
        <v>52</v>
      </c>
    </row>
    <row r="25" spans="1:30" ht="17.25" customHeight="1" thickBot="1" x14ac:dyDescent="0.25">
      <c r="A25" s="21">
        <v>20</v>
      </c>
      <c r="B25" s="22">
        <v>1.8949025487256372E-2</v>
      </c>
      <c r="C25" s="22">
        <v>1.4702698650674664E-2</v>
      </c>
      <c r="D25" s="22">
        <v>3.3700000000000001E-2</v>
      </c>
      <c r="E25" s="45"/>
      <c r="F25" s="21" t="s">
        <v>496</v>
      </c>
      <c r="G25" s="23">
        <v>74383</v>
      </c>
      <c r="H25" s="21">
        <v>1.1100000000000001</v>
      </c>
      <c r="I25" s="45"/>
      <c r="J25" s="12">
        <v>50</v>
      </c>
      <c r="K25" s="12">
        <f>X18</f>
        <v>5535</v>
      </c>
      <c r="L25" s="18"/>
      <c r="M25" s="12"/>
      <c r="N25" s="114">
        <f t="shared" si="0"/>
        <v>8.2983508245877066E-2</v>
      </c>
    </row>
    <row r="26" spans="1:30" ht="17.25" customHeight="1" thickBot="1" x14ac:dyDescent="0.25">
      <c r="A26" s="21">
        <v>21</v>
      </c>
      <c r="B26" s="22">
        <v>1.3754122938530735E-2</v>
      </c>
      <c r="C26" s="22">
        <v>1.1317541229385308E-2</v>
      </c>
      <c r="D26" s="22">
        <v>2.5100000000000001E-2</v>
      </c>
      <c r="E26" s="45"/>
      <c r="F26" s="21" t="s">
        <v>497</v>
      </c>
      <c r="G26" s="23">
        <v>59919</v>
      </c>
      <c r="H26" s="21">
        <v>0.9</v>
      </c>
      <c r="I26" s="45"/>
      <c r="J26" s="12">
        <v>100</v>
      </c>
      <c r="K26" s="12">
        <f>X20</f>
        <v>5458</v>
      </c>
      <c r="L26" s="18"/>
      <c r="M26" s="12"/>
      <c r="N26" s="114">
        <f t="shared" si="0"/>
        <v>8.1829085457271369E-2</v>
      </c>
    </row>
    <row r="27" spans="1:30" ht="17.25" customHeight="1" thickBot="1" x14ac:dyDescent="0.25">
      <c r="A27" s="21">
        <v>22</v>
      </c>
      <c r="B27" s="22">
        <v>9.9445277361319331E-3</v>
      </c>
      <c r="C27" s="22">
        <v>8.4376311844077956E-3</v>
      </c>
      <c r="D27" s="22">
        <v>1.84E-2</v>
      </c>
      <c r="E27" s="45"/>
      <c r="F27" s="45"/>
      <c r="G27" s="45"/>
      <c r="H27" s="45"/>
      <c r="I27" s="45"/>
      <c r="J27" s="12">
        <v>150</v>
      </c>
      <c r="K27" s="12">
        <f>X22</f>
        <v>5393</v>
      </c>
      <c r="L27" s="18"/>
      <c r="M27" s="12"/>
      <c r="N27" s="114">
        <f t="shared" si="0"/>
        <v>8.0854572713643172E-2</v>
      </c>
    </row>
    <row r="28" spans="1:30" ht="17.25" customHeight="1" thickBot="1" x14ac:dyDescent="0.25">
      <c r="A28" s="21">
        <v>23</v>
      </c>
      <c r="B28" s="22">
        <v>6.5307346326836588E-3</v>
      </c>
      <c r="C28" s="22">
        <v>5.5577211394302849E-3</v>
      </c>
      <c r="D28" s="22">
        <v>1.21E-2</v>
      </c>
      <c r="E28" s="45"/>
      <c r="F28" s="45"/>
      <c r="G28" s="45"/>
      <c r="H28" s="45"/>
      <c r="I28" s="45"/>
      <c r="J28" s="12">
        <v>200</v>
      </c>
      <c r="K28" s="12">
        <f>X24</f>
        <v>5358</v>
      </c>
      <c r="L28" s="18"/>
      <c r="M28" s="12"/>
      <c r="N28" s="114">
        <f t="shared" si="0"/>
        <v>8.0329835082458764E-2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D29"/>
  <sheetViews>
    <sheetView zoomScaleNormal="100" zoomScaleSheetLayoutView="100" workbookViewId="0">
      <selection activeCell="N22" sqref="N22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0.12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5.75" hidden="1" customWidth="1"/>
    <col min="14" max="14" width="5.75" customWidth="1"/>
    <col min="15" max="21" width="8.375" customWidth="1"/>
    <col min="23" max="30" width="9" customWidth="1"/>
  </cols>
  <sheetData>
    <row r="1" spans="1:30" ht="25.5" customHeight="1" thickBot="1" x14ac:dyDescent="0.25">
      <c r="A1" s="239" t="s">
        <v>567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customHeight="1" thickBot="1" x14ac:dyDescent="0.4">
      <c r="D2" s="5" t="s">
        <v>671</v>
      </c>
      <c r="F2" s="6">
        <v>42100</v>
      </c>
      <c r="H2" s="7" t="s">
        <v>462</v>
      </c>
      <c r="W2" s="21">
        <v>1</v>
      </c>
      <c r="X2" s="21">
        <v>4704</v>
      </c>
      <c r="Y2" s="24">
        <v>44593</v>
      </c>
      <c r="Z2" s="21" t="s">
        <v>517</v>
      </c>
      <c r="AA2" s="21" t="s">
        <v>493</v>
      </c>
      <c r="AB2" s="21">
        <v>11.2</v>
      </c>
      <c r="AC2" s="21" t="s">
        <v>464</v>
      </c>
      <c r="AD2" s="21">
        <v>53</v>
      </c>
    </row>
    <row r="3" spans="1:30" ht="15.75" customHeight="1" thickBot="1" x14ac:dyDescent="0.25">
      <c r="W3" s="21">
        <v>2</v>
      </c>
      <c r="X3" s="21">
        <v>4700</v>
      </c>
      <c r="Y3" s="24">
        <v>44602</v>
      </c>
      <c r="Z3" s="21" t="s">
        <v>515</v>
      </c>
      <c r="AA3" s="21" t="s">
        <v>495</v>
      </c>
      <c r="AB3" s="21">
        <v>11.2</v>
      </c>
      <c r="AC3" s="21" t="s">
        <v>464</v>
      </c>
      <c r="AD3" s="21">
        <v>53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240" t="s">
        <v>470</v>
      </c>
      <c r="K4" s="241"/>
      <c r="L4" s="241"/>
      <c r="M4" s="241"/>
      <c r="N4" s="242"/>
      <c r="W4" s="21">
        <v>3</v>
      </c>
      <c r="X4" s="21">
        <v>4667</v>
      </c>
      <c r="Y4" s="24">
        <v>44600</v>
      </c>
      <c r="Z4" s="21" t="s">
        <v>517</v>
      </c>
      <c r="AA4" s="21" t="s">
        <v>493</v>
      </c>
      <c r="AB4" s="21">
        <v>11.1</v>
      </c>
      <c r="AC4" s="21" t="s">
        <v>464</v>
      </c>
      <c r="AD4" s="21">
        <v>54</v>
      </c>
    </row>
    <row r="5" spans="1:30" ht="15.75" customHeight="1" thickBot="1" x14ac:dyDescent="0.25">
      <c r="A5" s="21">
        <v>0</v>
      </c>
      <c r="B5" s="22">
        <v>3.2624703087885984E-3</v>
      </c>
      <c r="C5" s="22">
        <v>2.4114014251781475E-3</v>
      </c>
      <c r="D5" s="41">
        <v>5.7000000000000002E-3</v>
      </c>
      <c r="F5" s="21" t="s">
        <v>471</v>
      </c>
      <c r="G5" s="23">
        <v>43812</v>
      </c>
      <c r="H5" s="21">
        <v>1.04</v>
      </c>
      <c r="J5" s="243" t="s">
        <v>472</v>
      </c>
      <c r="K5" s="244"/>
      <c r="L5" s="244"/>
      <c r="M5" s="244"/>
      <c r="N5" s="245"/>
      <c r="W5" s="21">
        <v>4</v>
      </c>
      <c r="X5" s="21">
        <v>4660</v>
      </c>
      <c r="Y5" s="24">
        <v>44606</v>
      </c>
      <c r="Z5" s="21" t="s">
        <v>515</v>
      </c>
      <c r="AA5" s="21" t="s">
        <v>492</v>
      </c>
      <c r="AB5" s="21">
        <v>11.1</v>
      </c>
      <c r="AC5" s="21" t="s">
        <v>464</v>
      </c>
      <c r="AD5" s="21">
        <v>53</v>
      </c>
    </row>
    <row r="6" spans="1:30" ht="15.75" customHeight="1" thickBot="1" x14ac:dyDescent="0.25">
      <c r="A6" s="21">
        <v>1</v>
      </c>
      <c r="B6" s="22">
        <v>2.191211401425178E-3</v>
      </c>
      <c r="C6" s="22">
        <v>1.4878859857482183E-3</v>
      </c>
      <c r="D6" s="22">
        <v>3.7000000000000002E-3</v>
      </c>
      <c r="F6" s="21" t="s">
        <v>473</v>
      </c>
      <c r="G6" s="23">
        <v>47063</v>
      </c>
      <c r="H6" s="21">
        <v>1.1200000000000001</v>
      </c>
      <c r="J6" s="107" t="s">
        <v>474</v>
      </c>
      <c r="K6" s="108">
        <f>LARGE((K8,K9),1)</f>
        <v>0.65305358767849087</v>
      </c>
      <c r="L6" s="45"/>
      <c r="M6" s="45"/>
      <c r="N6" s="108" t="s">
        <v>465</v>
      </c>
      <c r="W6" s="21">
        <v>5</v>
      </c>
      <c r="X6" s="21">
        <v>4632</v>
      </c>
      <c r="Y6" s="24">
        <v>44603</v>
      </c>
      <c r="Z6" s="21" t="s">
        <v>515</v>
      </c>
      <c r="AA6" s="21" t="s">
        <v>496</v>
      </c>
      <c r="AB6" s="21">
        <v>11</v>
      </c>
      <c r="AC6" s="21" t="s">
        <v>464</v>
      </c>
      <c r="AD6" s="21">
        <v>53</v>
      </c>
    </row>
    <row r="7" spans="1:30" ht="15.75" customHeight="1" thickBot="1" x14ac:dyDescent="0.25">
      <c r="A7" s="21">
        <v>2</v>
      </c>
      <c r="B7" s="22">
        <v>1.8503562945368173E-3</v>
      </c>
      <c r="C7" s="22">
        <v>1.2313539192399048E-3</v>
      </c>
      <c r="D7" s="22">
        <v>3.0999999999999999E-3</v>
      </c>
      <c r="F7" s="21" t="s">
        <v>475</v>
      </c>
      <c r="G7" s="23">
        <v>45555</v>
      </c>
      <c r="H7" s="21">
        <v>1.0900000000000001</v>
      </c>
      <c r="J7" s="12" t="s">
        <v>476</v>
      </c>
      <c r="K7" s="108">
        <f>LARGE((K10,K11),1)</f>
        <v>0.53504260382282953</v>
      </c>
      <c r="L7" s="45"/>
      <c r="M7" s="45"/>
      <c r="N7" s="108" t="s">
        <v>464</v>
      </c>
      <c r="W7" s="21">
        <v>6</v>
      </c>
      <c r="X7" s="21">
        <v>4606</v>
      </c>
      <c r="Y7" s="24">
        <v>44596</v>
      </c>
      <c r="Z7" s="21" t="s">
        <v>517</v>
      </c>
      <c r="AA7" s="21" t="s">
        <v>496</v>
      </c>
      <c r="AB7" s="21">
        <v>10.9</v>
      </c>
      <c r="AC7" s="21" t="s">
        <v>464</v>
      </c>
      <c r="AD7" s="21">
        <v>55</v>
      </c>
    </row>
    <row r="8" spans="1:30" ht="15.75" customHeight="1" thickBot="1" x14ac:dyDescent="0.3">
      <c r="A8" s="21">
        <v>3</v>
      </c>
      <c r="B8" s="22">
        <v>1.6068883610451308E-3</v>
      </c>
      <c r="C8" s="22">
        <v>1.2826603325415678E-3</v>
      </c>
      <c r="D8" s="22">
        <v>2.8999999999999998E-3</v>
      </c>
      <c r="F8" s="21" t="s">
        <v>477</v>
      </c>
      <c r="G8" s="23">
        <v>43495</v>
      </c>
      <c r="H8" s="21">
        <v>1.04</v>
      </c>
      <c r="K8" s="16">
        <f>LARGE(B11:C11,1)/(B11+C11)</f>
        <v>0.6477663230240549</v>
      </c>
      <c r="W8" s="21">
        <v>7</v>
      </c>
      <c r="X8" s="21">
        <v>4596</v>
      </c>
      <c r="Y8" s="24">
        <v>44589</v>
      </c>
      <c r="Z8" s="21" t="s">
        <v>517</v>
      </c>
      <c r="AA8" s="21" t="s">
        <v>496</v>
      </c>
      <c r="AB8" s="21">
        <v>10.9</v>
      </c>
      <c r="AC8" s="21" t="s">
        <v>464</v>
      </c>
      <c r="AD8" s="21">
        <v>53</v>
      </c>
    </row>
    <row r="9" spans="1:30" ht="15.75" customHeight="1" thickBot="1" x14ac:dyDescent="0.3">
      <c r="A9" s="21">
        <v>4</v>
      </c>
      <c r="B9" s="22">
        <v>1.6555819477434681E-3</v>
      </c>
      <c r="C9" s="22">
        <v>1.8983372921615202E-3</v>
      </c>
      <c r="D9" s="22">
        <v>3.5999999999999999E-3</v>
      </c>
      <c r="F9" s="21" t="s">
        <v>478</v>
      </c>
      <c r="G9" s="23">
        <v>39551</v>
      </c>
      <c r="H9" s="21">
        <v>0.94</v>
      </c>
      <c r="K9" s="16">
        <f>LARGE(B12:C12,1)/(B12+C12)</f>
        <v>0.65305358767849087</v>
      </c>
      <c r="W9" s="21">
        <v>8</v>
      </c>
      <c r="X9" s="21">
        <v>4589</v>
      </c>
      <c r="Y9" s="24">
        <v>44607</v>
      </c>
      <c r="Z9" s="21" t="s">
        <v>515</v>
      </c>
      <c r="AA9" s="21" t="s">
        <v>493</v>
      </c>
      <c r="AB9" s="21">
        <v>10.9</v>
      </c>
      <c r="AC9" s="21" t="s">
        <v>464</v>
      </c>
      <c r="AD9" s="21">
        <v>52</v>
      </c>
    </row>
    <row r="10" spans="1:30" ht="15.75" customHeight="1" thickBot="1" x14ac:dyDescent="0.3">
      <c r="A10" s="21">
        <v>5</v>
      </c>
      <c r="B10" s="22">
        <v>4.0415676959619957E-3</v>
      </c>
      <c r="C10" s="22">
        <v>5.797624703087886E-3</v>
      </c>
      <c r="D10" s="22">
        <v>9.7999999999999997E-3</v>
      </c>
      <c r="F10" s="21" t="s">
        <v>479</v>
      </c>
      <c r="G10" s="23">
        <v>39927</v>
      </c>
      <c r="H10" s="21">
        <v>0.95</v>
      </c>
      <c r="K10" s="16">
        <f>LARGE(B20:C20,1)/(B20+C20)</f>
        <v>0.5190657949435018</v>
      </c>
      <c r="W10" s="21">
        <v>9</v>
      </c>
      <c r="X10" s="21">
        <v>4577</v>
      </c>
      <c r="Y10" s="24">
        <v>44595</v>
      </c>
      <c r="Z10" s="21" t="s">
        <v>517</v>
      </c>
      <c r="AA10" s="21" t="s">
        <v>495</v>
      </c>
      <c r="AB10" s="21">
        <v>10.9</v>
      </c>
      <c r="AC10" s="21" t="s">
        <v>464</v>
      </c>
      <c r="AD10" s="21">
        <v>53</v>
      </c>
    </row>
    <row r="11" spans="1:30" ht="15.75" customHeight="1" thickBot="1" x14ac:dyDescent="0.3">
      <c r="A11" s="21">
        <v>6</v>
      </c>
      <c r="B11" s="22">
        <v>1.0517814726840855E-2</v>
      </c>
      <c r="C11" s="22">
        <v>1.9342517814726838E-2</v>
      </c>
      <c r="D11" s="22">
        <v>2.9899999999999999E-2</v>
      </c>
      <c r="F11" s="21" t="s">
        <v>480</v>
      </c>
      <c r="G11" s="23">
        <v>39774</v>
      </c>
      <c r="H11" s="21">
        <v>0.95</v>
      </c>
      <c r="K11" s="16">
        <f>LARGE(B21:C21,1)/(B21+C21)</f>
        <v>0.53504260382282953</v>
      </c>
      <c r="W11" s="21">
        <v>10</v>
      </c>
      <c r="X11" s="21">
        <v>4574</v>
      </c>
      <c r="Y11" s="24">
        <v>44575</v>
      </c>
      <c r="Z11" s="21" t="s">
        <v>517</v>
      </c>
      <c r="AA11" s="21" t="s">
        <v>496</v>
      </c>
      <c r="AB11" s="21">
        <v>10.9</v>
      </c>
      <c r="AC11" s="21" t="s">
        <v>464</v>
      </c>
      <c r="AD11" s="21">
        <v>53</v>
      </c>
    </row>
    <row r="12" spans="1:30" ht="15.75" customHeight="1" thickBot="1" x14ac:dyDescent="0.25">
      <c r="A12" s="21">
        <v>7</v>
      </c>
      <c r="B12" s="22">
        <v>1.9380047505938244E-2</v>
      </c>
      <c r="C12" s="22">
        <v>3.6478859857482185E-2</v>
      </c>
      <c r="D12" s="22">
        <v>5.5800000000000002E-2</v>
      </c>
      <c r="F12" s="21" t="s">
        <v>481</v>
      </c>
      <c r="G12" s="23">
        <v>40325</v>
      </c>
      <c r="H12" s="21">
        <v>0.96</v>
      </c>
      <c r="W12" s="21">
        <v>20</v>
      </c>
      <c r="X12" s="21">
        <v>4416</v>
      </c>
      <c r="Y12" s="24">
        <v>44569</v>
      </c>
      <c r="Z12" s="21" t="s">
        <v>517</v>
      </c>
      <c r="AA12" s="21" t="s">
        <v>497</v>
      </c>
      <c r="AB12" s="21">
        <v>10.5</v>
      </c>
      <c r="AC12" s="21" t="s">
        <v>464</v>
      </c>
      <c r="AD12" s="21">
        <v>56</v>
      </c>
    </row>
    <row r="13" spans="1:30" ht="15.75" customHeight="1" thickBot="1" x14ac:dyDescent="0.25">
      <c r="A13" s="21">
        <v>8</v>
      </c>
      <c r="B13" s="22">
        <v>2.3811163895486934E-2</v>
      </c>
      <c r="C13" s="22">
        <v>3.9454631828978619E-2</v>
      </c>
      <c r="D13" s="22">
        <v>6.3299999999999995E-2</v>
      </c>
      <c r="F13" s="21" t="s">
        <v>482</v>
      </c>
      <c r="G13" s="23">
        <v>38916</v>
      </c>
      <c r="H13" s="21">
        <v>0.93</v>
      </c>
      <c r="W13" s="21">
        <v>25</v>
      </c>
      <c r="X13" s="21">
        <v>4298</v>
      </c>
      <c r="Y13" s="24">
        <v>44798</v>
      </c>
      <c r="Z13" s="21" t="s">
        <v>514</v>
      </c>
      <c r="AA13" s="21" t="s">
        <v>495</v>
      </c>
      <c r="AB13" s="21">
        <v>10.199999999999999</v>
      </c>
      <c r="AC13" s="21" t="s">
        <v>464</v>
      </c>
      <c r="AD13" s="21">
        <v>56</v>
      </c>
    </row>
    <row r="14" spans="1:30" ht="15.75" customHeight="1" thickBot="1" x14ac:dyDescent="0.25">
      <c r="A14" s="21">
        <v>9</v>
      </c>
      <c r="B14" s="22">
        <v>2.8729216152019003E-2</v>
      </c>
      <c r="C14" s="22">
        <v>3.724845605700712E-2</v>
      </c>
      <c r="D14" s="22">
        <v>6.6000000000000003E-2</v>
      </c>
      <c r="F14" s="21"/>
      <c r="G14" s="23">
        <v>41269</v>
      </c>
      <c r="H14" s="21"/>
      <c r="W14" s="21">
        <v>30</v>
      </c>
      <c r="X14" s="21">
        <v>4215</v>
      </c>
      <c r="Y14" s="24">
        <v>44571</v>
      </c>
      <c r="Z14" s="21" t="s">
        <v>517</v>
      </c>
      <c r="AA14" s="21" t="s">
        <v>492</v>
      </c>
      <c r="AB14" s="21">
        <v>10</v>
      </c>
      <c r="AC14" s="21" t="s">
        <v>464</v>
      </c>
      <c r="AD14" s="21">
        <v>53</v>
      </c>
    </row>
    <row r="15" spans="1:30" ht="15.75" customHeight="1" thickBot="1" x14ac:dyDescent="0.25">
      <c r="A15" s="21">
        <v>10</v>
      </c>
      <c r="B15" s="22">
        <v>3.1066508313539191E-2</v>
      </c>
      <c r="C15" s="22">
        <v>3.5298812351543939E-2</v>
      </c>
      <c r="D15" s="22">
        <v>6.6400000000000001E-2</v>
      </c>
      <c r="F15" s="21"/>
      <c r="G15" s="23">
        <v>42344</v>
      </c>
      <c r="H15" s="21"/>
      <c r="W15" s="21">
        <v>35</v>
      </c>
      <c r="X15" s="21">
        <v>4142</v>
      </c>
      <c r="Y15" s="24">
        <v>44792</v>
      </c>
      <c r="Z15" s="21" t="s">
        <v>515</v>
      </c>
      <c r="AA15" s="21" t="s">
        <v>496</v>
      </c>
      <c r="AB15" s="21">
        <v>9.8000000000000007</v>
      </c>
      <c r="AC15" s="21" t="s">
        <v>464</v>
      </c>
      <c r="AD15" s="21">
        <v>51</v>
      </c>
    </row>
    <row r="16" spans="1:30" ht="15.75" customHeight="1" thickBot="1" x14ac:dyDescent="0.25">
      <c r="A16" s="21">
        <v>11</v>
      </c>
      <c r="B16" s="22">
        <v>3.3014251781472687E-2</v>
      </c>
      <c r="C16" s="22">
        <v>3.6068408551068881E-2</v>
      </c>
      <c r="D16" s="22">
        <v>6.9099999999999995E-2</v>
      </c>
      <c r="F16" s="21"/>
      <c r="G16" s="23">
        <v>42581</v>
      </c>
      <c r="H16" s="21"/>
      <c r="W16" s="21">
        <v>40</v>
      </c>
      <c r="X16" s="21">
        <v>4099</v>
      </c>
      <c r="Y16" s="24">
        <v>44594</v>
      </c>
      <c r="Z16" s="21" t="s">
        <v>522</v>
      </c>
      <c r="AA16" s="21" t="s">
        <v>494</v>
      </c>
      <c r="AB16" s="21">
        <v>9.6999999999999993</v>
      </c>
      <c r="AC16" s="21" t="s">
        <v>465</v>
      </c>
      <c r="AD16" s="21">
        <v>62</v>
      </c>
    </row>
    <row r="17" spans="1:30" ht="15.75" customHeight="1" thickBot="1" x14ac:dyDescent="0.25">
      <c r="A17" s="21">
        <v>12</v>
      </c>
      <c r="B17" s="22">
        <v>3.4913301662707834E-2</v>
      </c>
      <c r="C17" s="22">
        <v>3.6119714964370546E-2</v>
      </c>
      <c r="D17" s="22">
        <v>7.0999999999999994E-2</v>
      </c>
      <c r="W17" s="21">
        <v>45</v>
      </c>
      <c r="X17" s="21">
        <v>4035</v>
      </c>
      <c r="Y17" s="24">
        <v>44595</v>
      </c>
      <c r="Z17" s="21" t="s">
        <v>522</v>
      </c>
      <c r="AA17" s="21" t="s">
        <v>495</v>
      </c>
      <c r="AB17" s="21">
        <v>9.6</v>
      </c>
      <c r="AC17" s="21" t="s">
        <v>465</v>
      </c>
      <c r="AD17" s="21">
        <v>62</v>
      </c>
    </row>
    <row r="18" spans="1:30" ht="15.75" customHeight="1" thickBot="1" x14ac:dyDescent="0.25">
      <c r="A18" s="21">
        <v>13</v>
      </c>
      <c r="B18" s="22">
        <v>3.5254156769596201E-2</v>
      </c>
      <c r="C18" s="22">
        <v>3.5504038004750597E-2</v>
      </c>
      <c r="D18" s="22">
        <v>7.0699999999999999E-2</v>
      </c>
      <c r="W18" s="21">
        <v>50</v>
      </c>
      <c r="X18" s="21">
        <v>4002</v>
      </c>
      <c r="Y18" s="24">
        <v>44589</v>
      </c>
      <c r="Z18" s="21" t="s">
        <v>522</v>
      </c>
      <c r="AA18" s="21" t="s">
        <v>496</v>
      </c>
      <c r="AB18" s="21">
        <v>9.5</v>
      </c>
      <c r="AC18" s="21" t="s">
        <v>465</v>
      </c>
      <c r="AD18" s="21">
        <v>60</v>
      </c>
    </row>
    <row r="19" spans="1:30" ht="15.75" customHeight="1" thickBot="1" x14ac:dyDescent="0.25">
      <c r="A19" s="21">
        <v>14</v>
      </c>
      <c r="B19" s="22">
        <v>3.8321852731591451E-2</v>
      </c>
      <c r="C19" s="22">
        <v>3.5298812351543939E-2</v>
      </c>
      <c r="D19" s="22">
        <v>7.3599999999999999E-2</v>
      </c>
      <c r="F19" s="11" t="s">
        <v>486</v>
      </c>
      <c r="G19" s="11" t="s">
        <v>468</v>
      </c>
      <c r="H19" s="11" t="s">
        <v>469</v>
      </c>
      <c r="J19" s="246" t="s">
        <v>487</v>
      </c>
      <c r="K19" s="247"/>
      <c r="L19" s="247"/>
      <c r="M19" s="247"/>
      <c r="N19" s="248"/>
      <c r="W19" s="21">
        <v>75</v>
      </c>
      <c r="X19" s="21">
        <v>3896</v>
      </c>
      <c r="Y19" s="24">
        <v>44790</v>
      </c>
      <c r="Z19" s="21" t="s">
        <v>515</v>
      </c>
      <c r="AA19" s="21" t="s">
        <v>494</v>
      </c>
      <c r="AB19" s="21">
        <v>9.3000000000000007</v>
      </c>
      <c r="AC19" s="21" t="s">
        <v>464</v>
      </c>
      <c r="AD19" s="21">
        <v>54</v>
      </c>
    </row>
    <row r="20" spans="1:30" ht="15.75" customHeight="1" thickBot="1" x14ac:dyDescent="0.25">
      <c r="A20" s="21">
        <v>15</v>
      </c>
      <c r="B20" s="22">
        <v>3.9149643705463186E-2</v>
      </c>
      <c r="C20" s="22">
        <v>3.6273634204275533E-2</v>
      </c>
      <c r="D20" s="22">
        <v>7.5399999999999995E-2</v>
      </c>
      <c r="F20" s="21" t="s">
        <v>488</v>
      </c>
      <c r="G20" s="23">
        <v>30090</v>
      </c>
      <c r="H20" s="21">
        <v>0.72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3827</v>
      </c>
      <c r="Y20" s="24">
        <v>44616</v>
      </c>
      <c r="Z20" s="21" t="s">
        <v>514</v>
      </c>
      <c r="AA20" s="21" t="s">
        <v>495</v>
      </c>
      <c r="AB20" s="21">
        <v>9.1</v>
      </c>
      <c r="AC20" s="21" t="s">
        <v>464</v>
      </c>
      <c r="AD20" s="21">
        <v>53</v>
      </c>
    </row>
    <row r="21" spans="1:30" ht="15.75" customHeight="1" thickBot="1" x14ac:dyDescent="0.25">
      <c r="A21" s="21">
        <v>16</v>
      </c>
      <c r="B21" s="22">
        <v>3.9733966745843237E-2</v>
      </c>
      <c r="C21" s="22">
        <v>3.4529216152019003E-2</v>
      </c>
      <c r="D21" s="22">
        <v>7.4300000000000005E-2</v>
      </c>
      <c r="F21" s="21" t="s">
        <v>492</v>
      </c>
      <c r="G21" s="23">
        <v>42577</v>
      </c>
      <c r="H21" s="21">
        <v>1.01</v>
      </c>
      <c r="J21" s="12">
        <v>5</v>
      </c>
      <c r="K21" s="12">
        <f>X6</f>
        <v>4632</v>
      </c>
      <c r="L21" s="18"/>
      <c r="M21" s="12"/>
      <c r="N21" s="114">
        <f>K21/$F$2</f>
        <v>0.11002375296912115</v>
      </c>
      <c r="W21" s="21">
        <v>125</v>
      </c>
      <c r="X21" s="21">
        <v>3791</v>
      </c>
      <c r="Y21" s="24">
        <v>44789</v>
      </c>
      <c r="Z21" s="21" t="s">
        <v>515</v>
      </c>
      <c r="AA21" s="21" t="s">
        <v>493</v>
      </c>
      <c r="AB21" s="21">
        <v>9</v>
      </c>
      <c r="AC21" s="21" t="s">
        <v>464</v>
      </c>
      <c r="AD21" s="21">
        <v>55</v>
      </c>
    </row>
    <row r="22" spans="1:30" ht="15.75" customHeight="1" thickBot="1" x14ac:dyDescent="0.25">
      <c r="A22" s="21">
        <v>17</v>
      </c>
      <c r="B22" s="22">
        <v>3.9782660332541568E-2</v>
      </c>
      <c r="C22" s="22">
        <v>3.1758669833729214E-2</v>
      </c>
      <c r="D22" s="22">
        <v>7.1499999999999994E-2</v>
      </c>
      <c r="F22" s="21" t="s">
        <v>493</v>
      </c>
      <c r="G22" s="23">
        <v>44822</v>
      </c>
      <c r="H22" s="21">
        <v>1.07</v>
      </c>
      <c r="J22" s="12">
        <v>10</v>
      </c>
      <c r="K22" s="12">
        <f>X11</f>
        <v>4574</v>
      </c>
      <c r="L22" s="18"/>
      <c r="M22" s="12"/>
      <c r="N22" s="114">
        <f t="shared" ref="N22:N28" si="0">K22/$F$2</f>
        <v>0.10864608076009501</v>
      </c>
      <c r="W22" s="21">
        <v>150</v>
      </c>
      <c r="X22" s="21">
        <v>3745</v>
      </c>
      <c r="Y22" s="24">
        <v>44631</v>
      </c>
      <c r="Z22" s="21" t="s">
        <v>513</v>
      </c>
      <c r="AA22" s="21" t="s">
        <v>496</v>
      </c>
      <c r="AB22" s="21">
        <v>8.9</v>
      </c>
      <c r="AC22" s="21" t="s">
        <v>464</v>
      </c>
      <c r="AD22" s="21">
        <v>56</v>
      </c>
    </row>
    <row r="23" spans="1:30" ht="15.75" customHeight="1" thickBot="1" x14ac:dyDescent="0.25">
      <c r="A23" s="21">
        <v>18</v>
      </c>
      <c r="B23" s="22">
        <v>2.8339667458432308E-2</v>
      </c>
      <c r="C23" s="22">
        <v>2.6320190023752969E-2</v>
      </c>
      <c r="D23" s="22">
        <v>5.4600000000000003E-2</v>
      </c>
      <c r="F23" s="21" t="s">
        <v>494</v>
      </c>
      <c r="G23" s="23">
        <v>46168</v>
      </c>
      <c r="H23" s="21">
        <v>1.1000000000000001</v>
      </c>
      <c r="J23" s="12">
        <v>20</v>
      </c>
      <c r="K23" s="12">
        <f>X12</f>
        <v>4416</v>
      </c>
      <c r="L23" s="18"/>
      <c r="M23" s="12"/>
      <c r="N23" s="114">
        <f t="shared" si="0"/>
        <v>0.10489311163895487</v>
      </c>
      <c r="W23" s="21">
        <v>175</v>
      </c>
      <c r="X23" s="21">
        <v>3709</v>
      </c>
      <c r="Y23" s="24">
        <v>44594</v>
      </c>
      <c r="Z23" s="21" t="s">
        <v>515</v>
      </c>
      <c r="AA23" s="21" t="s">
        <v>494</v>
      </c>
      <c r="AB23" s="21">
        <v>8.8000000000000007</v>
      </c>
      <c r="AC23" s="21" t="s">
        <v>464</v>
      </c>
      <c r="AD23" s="21">
        <v>52</v>
      </c>
    </row>
    <row r="24" spans="1:30" ht="15.75" customHeight="1" thickBot="1" x14ac:dyDescent="0.25">
      <c r="A24" s="21">
        <v>19</v>
      </c>
      <c r="B24" s="22">
        <v>2.2009501187648453E-2</v>
      </c>
      <c r="C24" s="22">
        <v>2.0625178147268407E-2</v>
      </c>
      <c r="D24" s="22">
        <v>4.2700000000000002E-2</v>
      </c>
      <c r="F24" s="21" t="s">
        <v>495</v>
      </c>
      <c r="G24" s="23">
        <v>46038</v>
      </c>
      <c r="H24" s="21">
        <v>1.1000000000000001</v>
      </c>
      <c r="J24" s="12">
        <v>30</v>
      </c>
      <c r="K24" s="12">
        <f>X14</f>
        <v>4215</v>
      </c>
      <c r="L24" s="18"/>
      <c r="M24" s="12"/>
      <c r="N24" s="114">
        <f t="shared" si="0"/>
        <v>0.1001187648456057</v>
      </c>
      <c r="W24" s="21">
        <v>200</v>
      </c>
      <c r="X24" s="21">
        <v>3672</v>
      </c>
      <c r="Y24" s="24">
        <v>44606</v>
      </c>
      <c r="Z24" s="21" t="s">
        <v>517</v>
      </c>
      <c r="AA24" s="21" t="s">
        <v>492</v>
      </c>
      <c r="AB24" s="21">
        <v>8.6999999999999993</v>
      </c>
      <c r="AC24" s="21" t="s">
        <v>464</v>
      </c>
      <c r="AD24" s="21">
        <v>52</v>
      </c>
    </row>
    <row r="25" spans="1:30" ht="15.75" customHeight="1" thickBot="1" x14ac:dyDescent="0.25">
      <c r="A25" s="21">
        <v>20</v>
      </c>
      <c r="B25" s="22">
        <v>1.8211401425178148E-2</v>
      </c>
      <c r="C25" s="22">
        <v>1.5699762470308787E-2</v>
      </c>
      <c r="D25" s="22">
        <v>3.39E-2</v>
      </c>
      <c r="F25" s="21" t="s">
        <v>496</v>
      </c>
      <c r="G25" s="23">
        <v>47148</v>
      </c>
      <c r="H25" s="21">
        <v>1.1200000000000001</v>
      </c>
      <c r="J25" s="12">
        <v>50</v>
      </c>
      <c r="K25" s="12">
        <f>X18</f>
        <v>4002</v>
      </c>
      <c r="L25" s="18"/>
      <c r="M25" s="12"/>
      <c r="N25" s="114">
        <f t="shared" si="0"/>
        <v>9.5059382422802846E-2</v>
      </c>
    </row>
    <row r="26" spans="1:30" ht="15.75" customHeight="1" thickBot="1" x14ac:dyDescent="0.25">
      <c r="A26" s="21">
        <v>21</v>
      </c>
      <c r="B26" s="22">
        <v>1.4559382422802851E-2</v>
      </c>
      <c r="C26" s="22">
        <v>1.1595249406175772E-2</v>
      </c>
      <c r="D26" s="22">
        <v>2.6200000000000001E-2</v>
      </c>
      <c r="F26" s="21" t="s">
        <v>497</v>
      </c>
      <c r="G26" s="23">
        <v>37275</v>
      </c>
      <c r="H26" s="21">
        <v>0.89</v>
      </c>
      <c r="J26" s="12">
        <v>100</v>
      </c>
      <c r="K26" s="12">
        <f>X20</f>
        <v>3827</v>
      </c>
      <c r="L26" s="18"/>
      <c r="M26" s="12"/>
      <c r="N26" s="114">
        <f t="shared" si="0"/>
        <v>9.0902612826603321E-2</v>
      </c>
    </row>
    <row r="27" spans="1:30" ht="15.75" customHeight="1" thickBot="1" x14ac:dyDescent="0.25">
      <c r="A27" s="21">
        <v>22</v>
      </c>
      <c r="B27" s="22">
        <v>9.7874109263657964E-3</v>
      </c>
      <c r="C27" s="22">
        <v>7.0802850356294529E-3</v>
      </c>
      <c r="D27" s="22">
        <v>1.6899999999999998E-2</v>
      </c>
      <c r="J27" s="12">
        <v>150</v>
      </c>
      <c r="K27" s="12">
        <f>X22</f>
        <v>3745</v>
      </c>
      <c r="L27" s="18"/>
      <c r="M27" s="12"/>
      <c r="N27" s="114">
        <f t="shared" si="0"/>
        <v>8.8954869358669836E-2</v>
      </c>
    </row>
    <row r="28" spans="1:30" ht="15.75" customHeight="1" thickBot="1" x14ac:dyDescent="0.25">
      <c r="A28" s="21">
        <v>23</v>
      </c>
      <c r="B28" s="22">
        <v>5.6484560570071252E-3</v>
      </c>
      <c r="C28" s="22">
        <v>4.2584323040380052E-3</v>
      </c>
      <c r="D28" s="22">
        <v>9.9000000000000008E-3</v>
      </c>
      <c r="J28" s="12">
        <v>200</v>
      </c>
      <c r="K28" s="12">
        <f>X24</f>
        <v>3672</v>
      </c>
      <c r="L28" s="18"/>
      <c r="M28" s="12"/>
      <c r="N28" s="114">
        <f t="shared" si="0"/>
        <v>8.7220902612826598E-2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535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25400</v>
      </c>
      <c r="H2" s="7" t="s">
        <v>462</v>
      </c>
      <c r="W2" s="21">
        <v>1</v>
      </c>
      <c r="X2" s="21">
        <v>2757</v>
      </c>
      <c r="Y2" s="24">
        <v>45126</v>
      </c>
      <c r="Z2" s="21" t="s">
        <v>521</v>
      </c>
      <c r="AA2" s="21" t="s">
        <v>494</v>
      </c>
      <c r="AB2" s="21">
        <v>10.9</v>
      </c>
      <c r="AC2" s="21" t="s">
        <v>499</v>
      </c>
      <c r="AD2" s="21">
        <v>61</v>
      </c>
    </row>
    <row r="3" spans="1:30" ht="17.25" customHeight="1" thickBot="1" x14ac:dyDescent="0.25">
      <c r="W3" s="21">
        <v>2</v>
      </c>
      <c r="X3" s="21">
        <v>2445</v>
      </c>
      <c r="Y3" s="24">
        <v>45128</v>
      </c>
      <c r="Z3" s="21" t="s">
        <v>521</v>
      </c>
      <c r="AA3" s="21" t="s">
        <v>496</v>
      </c>
      <c r="AB3" s="21">
        <v>9.6</v>
      </c>
      <c r="AC3" s="21" t="s">
        <v>499</v>
      </c>
      <c r="AD3" s="21">
        <v>61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2413</v>
      </c>
      <c r="Y4" s="24">
        <v>44953</v>
      </c>
      <c r="Z4" s="21" t="s">
        <v>513</v>
      </c>
      <c r="AA4" s="21" t="s">
        <v>496</v>
      </c>
      <c r="AB4" s="21">
        <v>9.5</v>
      </c>
      <c r="AC4" s="21" t="s">
        <v>499</v>
      </c>
      <c r="AD4" s="21">
        <v>63</v>
      </c>
    </row>
    <row r="5" spans="1:30" ht="17.25" customHeight="1" thickBot="1" x14ac:dyDescent="0.25">
      <c r="A5" s="21">
        <v>0</v>
      </c>
      <c r="B5" s="22">
        <v>4.122834645669292E-3</v>
      </c>
      <c r="C5" s="22">
        <v>6.9094488188976375E-3</v>
      </c>
      <c r="D5" s="22">
        <v>1.0999999999999999E-2</v>
      </c>
      <c r="E5" s="45"/>
      <c r="F5" s="21" t="s">
        <v>471</v>
      </c>
      <c r="G5" s="23">
        <v>25750</v>
      </c>
      <c r="H5" s="26">
        <v>1.02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2382</v>
      </c>
      <c r="Y5" s="24">
        <v>44946</v>
      </c>
      <c r="Z5" s="21" t="s">
        <v>513</v>
      </c>
      <c r="AA5" s="21" t="s">
        <v>496</v>
      </c>
      <c r="AB5" s="21">
        <v>9.4</v>
      </c>
      <c r="AC5" s="21" t="s">
        <v>499</v>
      </c>
      <c r="AD5" s="21">
        <v>62</v>
      </c>
    </row>
    <row r="6" spans="1:30" ht="17.25" customHeight="1" thickBot="1" x14ac:dyDescent="0.25">
      <c r="A6" s="21">
        <v>1</v>
      </c>
      <c r="B6" s="22">
        <v>2.52992125984252E-3</v>
      </c>
      <c r="C6" s="22">
        <v>4.4645669291338581E-3</v>
      </c>
      <c r="D6" s="22">
        <v>7.0000000000000001E-3</v>
      </c>
      <c r="E6" s="45"/>
      <c r="F6" s="21" t="s">
        <v>473</v>
      </c>
      <c r="G6" s="23">
        <v>27283</v>
      </c>
      <c r="H6" s="26">
        <v>1.08</v>
      </c>
      <c r="I6" s="45"/>
      <c r="J6" s="107" t="s">
        <v>474</v>
      </c>
      <c r="K6" s="108">
        <f>LARGE((K8,K9),1)</f>
        <v>0.65313370192501718</v>
      </c>
      <c r="L6" s="45"/>
      <c r="M6" s="45"/>
      <c r="N6" s="108" t="s">
        <v>498</v>
      </c>
      <c r="W6" s="21">
        <v>5</v>
      </c>
      <c r="X6" s="21">
        <v>2374</v>
      </c>
      <c r="Y6" s="24">
        <v>44950</v>
      </c>
      <c r="Z6" s="21" t="s">
        <v>513</v>
      </c>
      <c r="AA6" s="21" t="s">
        <v>493</v>
      </c>
      <c r="AB6" s="21">
        <v>9.3000000000000007</v>
      </c>
      <c r="AC6" s="21" t="s">
        <v>499</v>
      </c>
      <c r="AD6" s="21">
        <v>65</v>
      </c>
    </row>
    <row r="7" spans="1:30" ht="17.25" customHeight="1" thickBot="1" x14ac:dyDescent="0.25">
      <c r="A7" s="21">
        <v>2</v>
      </c>
      <c r="B7" s="22">
        <v>1.8271653543307086E-3</v>
      </c>
      <c r="C7" s="22">
        <v>3.0295275590551183E-3</v>
      </c>
      <c r="D7" s="22">
        <v>4.8999999999999998E-3</v>
      </c>
      <c r="E7" s="45"/>
      <c r="F7" s="21" t="s">
        <v>475</v>
      </c>
      <c r="G7" s="23">
        <v>26701</v>
      </c>
      <c r="H7" s="26">
        <v>1.05</v>
      </c>
      <c r="I7" s="45"/>
      <c r="J7" s="12" t="s">
        <v>476</v>
      </c>
      <c r="K7" s="108">
        <f>LARGE((K10,K11),1)</f>
        <v>0.58916241368958266</v>
      </c>
      <c r="L7" s="45"/>
      <c r="M7" s="45"/>
      <c r="N7" s="108" t="s">
        <v>499</v>
      </c>
      <c r="W7" s="21">
        <v>6</v>
      </c>
      <c r="X7" s="21">
        <v>2361</v>
      </c>
      <c r="Y7" s="24">
        <v>44959</v>
      </c>
      <c r="Z7" s="21" t="s">
        <v>513</v>
      </c>
      <c r="AA7" s="21" t="s">
        <v>495</v>
      </c>
      <c r="AB7" s="21">
        <v>9.3000000000000007</v>
      </c>
      <c r="AC7" s="21" t="s">
        <v>499</v>
      </c>
      <c r="AD7" s="21">
        <v>65</v>
      </c>
    </row>
    <row r="8" spans="1:30" ht="17.25" customHeight="1" thickBot="1" x14ac:dyDescent="0.25">
      <c r="A8" s="21">
        <v>3</v>
      </c>
      <c r="B8" s="22">
        <v>2.2956692913385823E-3</v>
      </c>
      <c r="C8" s="22">
        <v>2.5511811023622047E-3</v>
      </c>
      <c r="D8" s="22">
        <v>4.8999999999999998E-3</v>
      </c>
      <c r="E8" s="45"/>
      <c r="F8" s="21" t="s">
        <v>477</v>
      </c>
      <c r="G8" s="23">
        <v>25963</v>
      </c>
      <c r="H8" s="26">
        <v>1.02</v>
      </c>
      <c r="I8" s="45"/>
      <c r="J8" s="45"/>
      <c r="K8" s="340">
        <f>LARGE(B11:C11,1)/(B11+C11)</f>
        <v>0.65313370192501718</v>
      </c>
      <c r="L8" s="45"/>
      <c r="M8" s="45"/>
      <c r="N8" s="45"/>
      <c r="W8" s="21">
        <v>7</v>
      </c>
      <c r="X8" s="21">
        <v>2355</v>
      </c>
      <c r="Y8" s="24">
        <v>44946</v>
      </c>
      <c r="Z8" s="21" t="s">
        <v>514</v>
      </c>
      <c r="AA8" s="21" t="s">
        <v>496</v>
      </c>
      <c r="AB8" s="21">
        <v>9.3000000000000007</v>
      </c>
      <c r="AC8" s="21" t="s">
        <v>499</v>
      </c>
      <c r="AD8" s="21">
        <v>60</v>
      </c>
    </row>
    <row r="9" spans="1:30" ht="17.25" customHeight="1" thickBot="1" x14ac:dyDescent="0.25">
      <c r="A9" s="21">
        <v>4</v>
      </c>
      <c r="B9" s="22">
        <v>3.8417322834645674E-3</v>
      </c>
      <c r="C9" s="22">
        <v>2.1791338582677166E-3</v>
      </c>
      <c r="D9" s="22">
        <v>6.1000000000000004E-3</v>
      </c>
      <c r="E9" s="45"/>
      <c r="F9" s="21" t="s">
        <v>478</v>
      </c>
      <c r="G9" s="23">
        <v>25423</v>
      </c>
      <c r="H9" s="26">
        <v>1</v>
      </c>
      <c r="I9" s="45"/>
      <c r="J9" s="45"/>
      <c r="K9" s="340">
        <f>LARGE(B12:C12,1)/(B12+C12)</f>
        <v>0.5959382117619576</v>
      </c>
      <c r="L9" s="45"/>
      <c r="M9" s="45"/>
      <c r="N9" s="45"/>
      <c r="W9" s="21">
        <v>8</v>
      </c>
      <c r="X9" s="21">
        <v>2354</v>
      </c>
      <c r="Y9" s="24">
        <v>44958</v>
      </c>
      <c r="Z9" s="21" t="s">
        <v>513</v>
      </c>
      <c r="AA9" s="21" t="s">
        <v>494</v>
      </c>
      <c r="AB9" s="21">
        <v>9.3000000000000007</v>
      </c>
      <c r="AC9" s="21" t="s">
        <v>499</v>
      </c>
      <c r="AD9" s="21">
        <v>65</v>
      </c>
    </row>
    <row r="10" spans="1:30" ht="17.25" customHeight="1" thickBot="1" x14ac:dyDescent="0.25">
      <c r="A10" s="21">
        <v>5</v>
      </c>
      <c r="B10" s="22">
        <v>8.526771653543307E-3</v>
      </c>
      <c r="C10" s="22">
        <v>4.09251968503937E-3</v>
      </c>
      <c r="D10" s="22">
        <v>1.26E-2</v>
      </c>
      <c r="E10" s="45"/>
      <c r="F10" s="21" t="s">
        <v>479</v>
      </c>
      <c r="G10" s="23">
        <v>24971</v>
      </c>
      <c r="H10" s="26">
        <v>0.99</v>
      </c>
      <c r="I10" s="45"/>
      <c r="J10" s="45"/>
      <c r="K10" s="340">
        <f>LARGE(B20:C20,1)/(B20+C20)</f>
        <v>0.56280528899200211</v>
      </c>
      <c r="L10" s="45"/>
      <c r="M10" s="45"/>
      <c r="N10" s="45"/>
      <c r="W10" s="21">
        <v>9</v>
      </c>
      <c r="X10" s="21">
        <v>2354</v>
      </c>
      <c r="Y10" s="24">
        <v>44987</v>
      </c>
      <c r="Z10" s="21" t="s">
        <v>513</v>
      </c>
      <c r="AA10" s="21" t="s">
        <v>495</v>
      </c>
      <c r="AB10" s="21">
        <v>9.3000000000000007</v>
      </c>
      <c r="AC10" s="21" t="s">
        <v>499</v>
      </c>
      <c r="AD10" s="21">
        <v>64</v>
      </c>
    </row>
    <row r="11" spans="1:30" ht="17.25" customHeight="1" thickBot="1" x14ac:dyDescent="0.25">
      <c r="A11" s="21">
        <v>6</v>
      </c>
      <c r="B11" s="22">
        <v>1.9114960629921261E-2</v>
      </c>
      <c r="C11" s="22">
        <v>1.0151574803149604E-2</v>
      </c>
      <c r="D11" s="22">
        <v>2.93E-2</v>
      </c>
      <c r="E11" s="45"/>
      <c r="F11" s="21" t="s">
        <v>480</v>
      </c>
      <c r="G11" s="23">
        <v>24056</v>
      </c>
      <c r="H11" s="26">
        <v>0.95</v>
      </c>
      <c r="I11" s="45"/>
      <c r="J11" s="45"/>
      <c r="K11" s="340">
        <f>LARGE(B21:C21,1)/(B21+C21)</f>
        <v>0.58916241368958266</v>
      </c>
      <c r="L11" s="45"/>
      <c r="M11" s="45"/>
      <c r="N11" s="45"/>
      <c r="W11" s="21">
        <v>10</v>
      </c>
      <c r="X11" s="21">
        <v>2353</v>
      </c>
      <c r="Y11" s="24">
        <v>44937</v>
      </c>
      <c r="Z11" s="21" t="s">
        <v>513</v>
      </c>
      <c r="AA11" s="21" t="s">
        <v>494</v>
      </c>
      <c r="AB11" s="21">
        <v>9.3000000000000007</v>
      </c>
      <c r="AC11" s="21" t="s">
        <v>499</v>
      </c>
      <c r="AD11" s="21">
        <v>64</v>
      </c>
    </row>
    <row r="12" spans="1:30" ht="17.25" customHeight="1" thickBot="1" x14ac:dyDescent="0.25">
      <c r="A12" s="21">
        <v>7</v>
      </c>
      <c r="B12" s="22">
        <v>3.2139370078740154E-2</v>
      </c>
      <c r="C12" s="22">
        <v>2.1791338582677164E-2</v>
      </c>
      <c r="D12" s="22">
        <v>5.3900000000000003E-2</v>
      </c>
      <c r="E12" s="45"/>
      <c r="F12" s="21" t="s">
        <v>481</v>
      </c>
      <c r="G12" s="23">
        <v>24796</v>
      </c>
      <c r="H12" s="26">
        <v>0.98</v>
      </c>
      <c r="I12" s="45"/>
      <c r="J12" s="45"/>
      <c r="K12" s="45"/>
      <c r="L12" s="45"/>
      <c r="M12" s="45"/>
      <c r="N12" s="45"/>
      <c r="W12" s="21">
        <v>20</v>
      </c>
      <c r="X12" s="21">
        <v>2326</v>
      </c>
      <c r="Y12" s="24">
        <v>45042</v>
      </c>
      <c r="Z12" s="21" t="s">
        <v>521</v>
      </c>
      <c r="AA12" s="21" t="s">
        <v>494</v>
      </c>
      <c r="AB12" s="21">
        <v>9.1999999999999993</v>
      </c>
      <c r="AC12" s="21" t="s">
        <v>499</v>
      </c>
      <c r="AD12" s="21">
        <v>65</v>
      </c>
    </row>
    <row r="13" spans="1:30" ht="17.25" customHeight="1" thickBot="1" x14ac:dyDescent="0.25">
      <c r="A13" s="21">
        <v>8</v>
      </c>
      <c r="B13" s="22">
        <v>3.6683858267716536E-2</v>
      </c>
      <c r="C13" s="22">
        <v>2.6362204724409449E-2</v>
      </c>
      <c r="D13" s="22">
        <v>6.3100000000000003E-2</v>
      </c>
      <c r="E13" s="45"/>
      <c r="F13" s="21" t="s">
        <v>482</v>
      </c>
      <c r="G13" s="23">
        <v>24906</v>
      </c>
      <c r="H13" s="26">
        <v>0.98</v>
      </c>
      <c r="I13" s="45"/>
      <c r="J13" s="45"/>
      <c r="K13" s="45"/>
      <c r="L13" s="45"/>
      <c r="M13" s="45"/>
      <c r="N13" s="45"/>
      <c r="W13" s="21">
        <v>25</v>
      </c>
      <c r="X13" s="21">
        <v>2312</v>
      </c>
      <c r="Y13" s="24">
        <v>44949</v>
      </c>
      <c r="Z13" s="21" t="s">
        <v>513</v>
      </c>
      <c r="AA13" s="21" t="s">
        <v>492</v>
      </c>
      <c r="AB13" s="21">
        <v>9.1</v>
      </c>
      <c r="AC13" s="21" t="s">
        <v>499</v>
      </c>
      <c r="AD13" s="21">
        <v>65</v>
      </c>
    </row>
    <row r="14" spans="1:30" ht="17.25" customHeight="1" thickBot="1" x14ac:dyDescent="0.25">
      <c r="A14" s="21">
        <v>9</v>
      </c>
      <c r="B14" s="22">
        <v>3.2654724409448818E-2</v>
      </c>
      <c r="C14" s="22">
        <v>2.7690944881889765E-2</v>
      </c>
      <c r="D14" s="22">
        <v>6.0299999999999999E-2</v>
      </c>
      <c r="E14" s="45"/>
      <c r="F14" s="21" t="s">
        <v>483</v>
      </c>
      <c r="G14" s="23">
        <v>25524</v>
      </c>
      <c r="H14" s="26">
        <v>1.01</v>
      </c>
      <c r="I14" s="45"/>
      <c r="J14" s="45"/>
      <c r="K14" s="45"/>
      <c r="L14" s="45"/>
      <c r="M14" s="45"/>
      <c r="N14" s="45"/>
      <c r="W14" s="21">
        <v>30</v>
      </c>
      <c r="X14" s="21">
        <v>2307</v>
      </c>
      <c r="Y14" s="24">
        <v>44960</v>
      </c>
      <c r="Z14" s="21" t="s">
        <v>514</v>
      </c>
      <c r="AA14" s="21" t="s">
        <v>496</v>
      </c>
      <c r="AB14" s="21">
        <v>9.1</v>
      </c>
      <c r="AC14" s="21" t="s">
        <v>499</v>
      </c>
      <c r="AD14" s="21">
        <v>62</v>
      </c>
    </row>
    <row r="15" spans="1:30" ht="17.25" customHeight="1" thickBot="1" x14ac:dyDescent="0.25">
      <c r="A15" s="21">
        <v>10</v>
      </c>
      <c r="B15" s="22">
        <v>2.8953543307086611E-2</v>
      </c>
      <c r="C15" s="22">
        <v>2.7E-2</v>
      </c>
      <c r="D15" s="22">
        <v>5.6000000000000001E-2</v>
      </c>
      <c r="E15" s="45"/>
      <c r="F15" s="21" t="s">
        <v>484</v>
      </c>
      <c r="G15" s="23">
        <v>25520</v>
      </c>
      <c r="H15" s="26">
        <v>1.01</v>
      </c>
      <c r="I15" s="45"/>
      <c r="J15" s="45"/>
      <c r="K15" s="45"/>
      <c r="L15" s="45"/>
      <c r="M15" s="45"/>
      <c r="N15" s="45"/>
      <c r="W15" s="21">
        <v>35</v>
      </c>
      <c r="X15" s="21">
        <v>2302</v>
      </c>
      <c r="Y15" s="24">
        <v>44992</v>
      </c>
      <c r="Z15" s="21" t="s">
        <v>513</v>
      </c>
      <c r="AA15" s="21" t="s">
        <v>493</v>
      </c>
      <c r="AB15" s="21">
        <v>9.1</v>
      </c>
      <c r="AC15" s="21" t="s">
        <v>499</v>
      </c>
      <c r="AD15" s="21">
        <v>64</v>
      </c>
    </row>
    <row r="16" spans="1:30" ht="17.25" customHeight="1" thickBot="1" x14ac:dyDescent="0.25">
      <c r="A16" s="21">
        <v>11</v>
      </c>
      <c r="B16" s="22">
        <v>2.8157086614173231E-2</v>
      </c>
      <c r="C16" s="22">
        <v>2.8169291338582678E-2</v>
      </c>
      <c r="D16" s="22">
        <v>5.6300000000000003E-2</v>
      </c>
      <c r="E16" s="45"/>
      <c r="F16" s="21" t="s">
        <v>485</v>
      </c>
      <c r="G16" s="23">
        <v>22978</v>
      </c>
      <c r="H16" s="26">
        <v>0.91</v>
      </c>
      <c r="I16" s="45"/>
      <c r="J16" s="45"/>
      <c r="K16" s="45"/>
      <c r="L16" s="45"/>
      <c r="M16" s="45"/>
      <c r="N16" s="45"/>
      <c r="W16" s="21">
        <v>40</v>
      </c>
      <c r="X16" s="21">
        <v>2295</v>
      </c>
      <c r="Y16" s="24">
        <v>44956</v>
      </c>
      <c r="Z16" s="21" t="s">
        <v>514</v>
      </c>
      <c r="AA16" s="21" t="s">
        <v>492</v>
      </c>
      <c r="AB16" s="21">
        <v>9</v>
      </c>
      <c r="AC16" s="21" t="s">
        <v>499</v>
      </c>
      <c r="AD16" s="21">
        <v>62</v>
      </c>
    </row>
    <row r="17" spans="1:30" ht="17.25" customHeight="1" thickBot="1" x14ac:dyDescent="0.25">
      <c r="A17" s="21">
        <v>12</v>
      </c>
      <c r="B17" s="22">
        <v>2.8016535433070866E-2</v>
      </c>
      <c r="C17" s="22">
        <v>3.0188976377952759E-2</v>
      </c>
      <c r="D17" s="22">
        <v>5.8200000000000002E-2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2291</v>
      </c>
      <c r="Y17" s="24">
        <v>45226</v>
      </c>
      <c r="Z17" s="21" t="s">
        <v>521</v>
      </c>
      <c r="AA17" s="21" t="s">
        <v>496</v>
      </c>
      <c r="AB17" s="21">
        <v>9</v>
      </c>
      <c r="AC17" s="21" t="s">
        <v>499</v>
      </c>
      <c r="AD17" s="21">
        <v>63</v>
      </c>
    </row>
    <row r="18" spans="1:30" ht="17.25" customHeight="1" thickBot="1" x14ac:dyDescent="0.25">
      <c r="A18" s="21">
        <v>13</v>
      </c>
      <c r="B18" s="22">
        <v>2.843818897637795E-2</v>
      </c>
      <c r="C18" s="22">
        <v>3.2527559055118109E-2</v>
      </c>
      <c r="D18" s="22">
        <v>6.0900000000000003E-2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2285</v>
      </c>
      <c r="Y18" s="24">
        <v>45016</v>
      </c>
      <c r="Z18" s="21" t="s">
        <v>514</v>
      </c>
      <c r="AA18" s="21" t="s">
        <v>496</v>
      </c>
      <c r="AB18" s="21">
        <v>9</v>
      </c>
      <c r="AC18" s="21" t="s">
        <v>499</v>
      </c>
      <c r="AD18" s="21">
        <v>61</v>
      </c>
    </row>
    <row r="19" spans="1:30" ht="17.25" customHeight="1" thickBot="1" x14ac:dyDescent="0.25">
      <c r="A19" s="21">
        <v>14</v>
      </c>
      <c r="B19" s="22">
        <v>2.8672440944881888E-2</v>
      </c>
      <c r="C19" s="22">
        <v>3.3750000000000002E-2</v>
      </c>
      <c r="D19" s="22">
        <v>6.2399999999999997E-2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2258</v>
      </c>
      <c r="Y19" s="24">
        <v>44988</v>
      </c>
      <c r="Z19" s="21" t="s">
        <v>513</v>
      </c>
      <c r="AA19" s="21" t="s">
        <v>496</v>
      </c>
      <c r="AB19" s="21">
        <v>8.9</v>
      </c>
      <c r="AC19" s="21" t="s">
        <v>499</v>
      </c>
      <c r="AD19" s="21">
        <v>61</v>
      </c>
    </row>
    <row r="20" spans="1:30" ht="17.25" customHeight="1" thickBot="1" x14ac:dyDescent="0.25">
      <c r="A20" s="21">
        <v>15</v>
      </c>
      <c r="B20" s="22">
        <v>2.8859842519685042E-2</v>
      </c>
      <c r="C20" s="22">
        <v>3.7151574803149609E-2</v>
      </c>
      <c r="D20" s="22">
        <v>6.6000000000000003E-2</v>
      </c>
      <c r="E20" s="45"/>
      <c r="F20" s="21" t="s">
        <v>488</v>
      </c>
      <c r="G20" s="23">
        <v>16983</v>
      </c>
      <c r="H20" s="21">
        <v>0.67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2242</v>
      </c>
      <c r="Y20" s="24">
        <v>45014</v>
      </c>
      <c r="Z20" s="21" t="s">
        <v>513</v>
      </c>
      <c r="AA20" s="21" t="s">
        <v>494</v>
      </c>
      <c r="AB20" s="21">
        <v>8.8000000000000007</v>
      </c>
      <c r="AC20" s="21" t="s">
        <v>499</v>
      </c>
      <c r="AD20" s="21">
        <v>65</v>
      </c>
    </row>
    <row r="21" spans="1:30" ht="17.25" customHeight="1" thickBot="1" x14ac:dyDescent="0.25">
      <c r="A21" s="21">
        <v>16</v>
      </c>
      <c r="B21" s="22">
        <v>2.9094094488188976E-2</v>
      </c>
      <c r="C21" s="22">
        <v>4.1722440944881888E-2</v>
      </c>
      <c r="D21" s="22">
        <v>7.0800000000000002E-2</v>
      </c>
      <c r="E21" s="45"/>
      <c r="F21" s="21" t="s">
        <v>492</v>
      </c>
      <c r="G21" s="23">
        <v>26009</v>
      </c>
      <c r="H21" s="21">
        <v>1.03</v>
      </c>
      <c r="I21" s="45"/>
      <c r="J21" s="12">
        <v>5</v>
      </c>
      <c r="K21" s="12">
        <f>X6</f>
        <v>2374</v>
      </c>
      <c r="L21" s="18"/>
      <c r="M21" s="12"/>
      <c r="N21" s="114">
        <f>K21/$F$2</f>
        <v>9.3464566929133852E-2</v>
      </c>
      <c r="W21" s="21">
        <v>125</v>
      </c>
      <c r="X21" s="21">
        <v>2227</v>
      </c>
      <c r="Y21" s="24">
        <v>44999</v>
      </c>
      <c r="Z21" s="21" t="s">
        <v>515</v>
      </c>
      <c r="AA21" s="21" t="s">
        <v>493</v>
      </c>
      <c r="AB21" s="21">
        <v>8.8000000000000007</v>
      </c>
      <c r="AC21" s="21" t="s">
        <v>499</v>
      </c>
      <c r="AD21" s="21">
        <v>64</v>
      </c>
    </row>
    <row r="22" spans="1:30" ht="17.25" customHeight="1" thickBot="1" x14ac:dyDescent="0.25">
      <c r="A22" s="21">
        <v>17</v>
      </c>
      <c r="B22" s="22">
        <v>2.8812992125984253E-2</v>
      </c>
      <c r="C22" s="22">
        <v>4.5814960629921263E-2</v>
      </c>
      <c r="D22" s="22">
        <v>7.46E-2</v>
      </c>
      <c r="E22" s="45"/>
      <c r="F22" s="21" t="s">
        <v>493</v>
      </c>
      <c r="G22" s="23">
        <v>27369</v>
      </c>
      <c r="H22" s="21">
        <v>1.08</v>
      </c>
      <c r="I22" s="45"/>
      <c r="J22" s="12">
        <v>10</v>
      </c>
      <c r="K22" s="12">
        <f>X11</f>
        <v>2353</v>
      </c>
      <c r="L22" s="18"/>
      <c r="M22" s="12"/>
      <c r="N22" s="114">
        <f t="shared" ref="N22:N28" si="0">K22/$F$2</f>
        <v>9.2637795275590545E-2</v>
      </c>
      <c r="W22" s="21">
        <v>150</v>
      </c>
      <c r="X22" s="21">
        <v>2213</v>
      </c>
      <c r="Y22" s="24">
        <v>45211</v>
      </c>
      <c r="Z22" s="21" t="s">
        <v>521</v>
      </c>
      <c r="AA22" s="21" t="s">
        <v>495</v>
      </c>
      <c r="AB22" s="21">
        <v>8.6999999999999993</v>
      </c>
      <c r="AC22" s="21" t="s">
        <v>499</v>
      </c>
      <c r="AD22" s="21">
        <v>63</v>
      </c>
    </row>
    <row r="23" spans="1:30" ht="17.25" customHeight="1" thickBot="1" x14ac:dyDescent="0.25">
      <c r="A23" s="21">
        <v>18</v>
      </c>
      <c r="B23" s="22">
        <v>2.7126377952755906E-2</v>
      </c>
      <c r="C23" s="22">
        <v>4.4220472440944882E-2</v>
      </c>
      <c r="D23" s="22">
        <v>7.1300000000000002E-2</v>
      </c>
      <c r="E23" s="45"/>
      <c r="F23" s="21" t="s">
        <v>494</v>
      </c>
      <c r="G23" s="23">
        <v>27687</v>
      </c>
      <c r="H23" s="21">
        <v>1.0900000000000001</v>
      </c>
      <c r="I23" s="45"/>
      <c r="J23" s="12">
        <v>20</v>
      </c>
      <c r="K23" s="12">
        <f>X12</f>
        <v>2326</v>
      </c>
      <c r="L23" s="18"/>
      <c r="M23" s="12"/>
      <c r="N23" s="114">
        <f t="shared" si="0"/>
        <v>9.1574803149606296E-2</v>
      </c>
      <c r="W23" s="21">
        <v>175</v>
      </c>
      <c r="X23" s="21">
        <v>2201</v>
      </c>
      <c r="Y23" s="24">
        <v>44932</v>
      </c>
      <c r="Z23" s="21" t="s">
        <v>513</v>
      </c>
      <c r="AA23" s="21" t="s">
        <v>496</v>
      </c>
      <c r="AB23" s="21">
        <v>8.6999999999999993</v>
      </c>
      <c r="AC23" s="21" t="s">
        <v>499</v>
      </c>
      <c r="AD23" s="21">
        <v>64</v>
      </c>
    </row>
    <row r="24" spans="1:30" ht="17.25" customHeight="1" thickBot="1" x14ac:dyDescent="0.25">
      <c r="A24" s="21">
        <v>19</v>
      </c>
      <c r="B24" s="22">
        <v>2.2675590551181103E-2</v>
      </c>
      <c r="C24" s="22">
        <v>3.2899606299212597E-2</v>
      </c>
      <c r="D24" s="22">
        <v>5.5599999999999997E-2</v>
      </c>
      <c r="E24" s="45"/>
      <c r="F24" s="21" t="s">
        <v>495</v>
      </c>
      <c r="G24" s="23">
        <v>28173</v>
      </c>
      <c r="H24" s="21">
        <v>1.1100000000000001</v>
      </c>
      <c r="I24" s="45"/>
      <c r="J24" s="12">
        <v>30</v>
      </c>
      <c r="K24" s="12">
        <f>X14</f>
        <v>2307</v>
      </c>
      <c r="L24" s="18"/>
      <c r="M24" s="12"/>
      <c r="N24" s="114">
        <f t="shared" si="0"/>
        <v>9.0826771653543303E-2</v>
      </c>
      <c r="W24" s="21">
        <v>200</v>
      </c>
      <c r="X24" s="21">
        <v>2190</v>
      </c>
      <c r="Y24" s="24">
        <v>45021</v>
      </c>
      <c r="Z24" s="21" t="s">
        <v>522</v>
      </c>
      <c r="AA24" s="21" t="s">
        <v>494</v>
      </c>
      <c r="AB24" s="21">
        <v>8.6</v>
      </c>
      <c r="AC24" s="21" t="s">
        <v>498</v>
      </c>
      <c r="AD24" s="21">
        <v>60</v>
      </c>
    </row>
    <row r="25" spans="1:30" ht="17.25" customHeight="1" thickBot="1" x14ac:dyDescent="0.25">
      <c r="A25" s="21">
        <v>20</v>
      </c>
      <c r="B25" s="22">
        <v>1.7240944881889764E-2</v>
      </c>
      <c r="C25" s="22">
        <v>2.4501968503937009E-2</v>
      </c>
      <c r="D25" s="22">
        <v>4.1700000000000001E-2</v>
      </c>
      <c r="E25" s="45"/>
      <c r="F25" s="21" t="s">
        <v>496</v>
      </c>
      <c r="G25" s="23">
        <v>29001</v>
      </c>
      <c r="H25" s="21">
        <v>1.1399999999999999</v>
      </c>
      <c r="I25" s="45"/>
      <c r="J25" s="12">
        <v>50</v>
      </c>
      <c r="K25" s="12">
        <f>X18</f>
        <v>2285</v>
      </c>
      <c r="L25" s="18"/>
      <c r="M25" s="12"/>
      <c r="N25" s="114">
        <f t="shared" si="0"/>
        <v>8.9960629921259846E-2</v>
      </c>
    </row>
    <row r="26" spans="1:30" ht="17.25" customHeight="1" thickBot="1" x14ac:dyDescent="0.25">
      <c r="A26" s="21">
        <v>21</v>
      </c>
      <c r="B26" s="22">
        <v>1.2883858267716536E-2</v>
      </c>
      <c r="C26" s="22">
        <v>1.9346456692913388E-2</v>
      </c>
      <c r="D26" s="22">
        <v>3.2199999999999999E-2</v>
      </c>
      <c r="E26" s="45"/>
      <c r="F26" s="21" t="s">
        <v>497</v>
      </c>
      <c r="G26" s="23">
        <v>22329</v>
      </c>
      <c r="H26" s="21">
        <v>0.88</v>
      </c>
      <c r="I26" s="45"/>
      <c r="J26" s="12">
        <v>100</v>
      </c>
      <c r="K26" s="12">
        <f>X20</f>
        <v>2242</v>
      </c>
      <c r="L26" s="18"/>
      <c r="M26" s="12"/>
      <c r="N26" s="114">
        <f t="shared" si="0"/>
        <v>8.8267716535433069E-2</v>
      </c>
    </row>
    <row r="27" spans="1:30" ht="17.25" customHeight="1" thickBot="1" x14ac:dyDescent="0.25">
      <c r="A27" s="21">
        <v>22</v>
      </c>
      <c r="B27" s="22">
        <v>9.5106299212598423E-3</v>
      </c>
      <c r="C27" s="22">
        <v>1.450984251968504E-2</v>
      </c>
      <c r="D27" s="22">
        <v>2.4E-2</v>
      </c>
      <c r="E27" s="45"/>
      <c r="F27" s="45"/>
      <c r="G27" s="45"/>
      <c r="H27" s="45"/>
      <c r="I27" s="45"/>
      <c r="J27" s="12">
        <v>150</v>
      </c>
      <c r="K27" s="12">
        <f>X22</f>
        <v>2213</v>
      </c>
      <c r="L27" s="18"/>
      <c r="M27" s="12"/>
      <c r="N27" s="114">
        <f t="shared" si="0"/>
        <v>8.7125984251968505E-2</v>
      </c>
    </row>
    <row r="28" spans="1:30" ht="17.25" customHeight="1" thickBot="1" x14ac:dyDescent="0.25">
      <c r="A28" s="21">
        <v>23</v>
      </c>
      <c r="B28" s="22">
        <v>6.3716535433070865E-3</v>
      </c>
      <c r="C28" s="22">
        <v>1.0417322834645668E-2</v>
      </c>
      <c r="D28" s="22">
        <v>1.6799999999999999E-2</v>
      </c>
      <c r="E28" s="45"/>
      <c r="F28" s="45"/>
      <c r="G28" s="45"/>
      <c r="H28" s="45"/>
      <c r="I28" s="45"/>
      <c r="J28" s="12">
        <v>200</v>
      </c>
      <c r="K28" s="12">
        <f>X24</f>
        <v>2190</v>
      </c>
      <c r="L28" s="18"/>
      <c r="M28" s="12"/>
      <c r="N28" s="114">
        <f t="shared" si="0"/>
        <v>8.6220472440944884E-2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536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31500</v>
      </c>
      <c r="H2" s="7" t="s">
        <v>462</v>
      </c>
      <c r="W2" s="21">
        <v>1</v>
      </c>
      <c r="X2" s="21">
        <v>4309</v>
      </c>
      <c r="Y2" s="24">
        <v>44992</v>
      </c>
      <c r="Z2" s="21" t="s">
        <v>515</v>
      </c>
      <c r="AA2" s="21" t="s">
        <v>493</v>
      </c>
      <c r="AB2" s="21">
        <v>13.7</v>
      </c>
      <c r="AC2" s="21" t="s">
        <v>464</v>
      </c>
      <c r="AD2" s="21">
        <v>60</v>
      </c>
    </row>
    <row r="3" spans="1:30" ht="17.25" customHeight="1" thickBot="1" x14ac:dyDescent="0.25">
      <c r="W3" s="21">
        <v>2</v>
      </c>
      <c r="X3" s="21">
        <v>3854</v>
      </c>
      <c r="Y3" s="24">
        <v>45251</v>
      </c>
      <c r="Z3" s="21" t="s">
        <v>513</v>
      </c>
      <c r="AA3" s="21" t="s">
        <v>493</v>
      </c>
      <c r="AB3" s="21">
        <v>12.2</v>
      </c>
      <c r="AC3" s="21" t="s">
        <v>464</v>
      </c>
      <c r="AD3" s="21">
        <v>61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3743</v>
      </c>
      <c r="Y4" s="24">
        <v>44963</v>
      </c>
      <c r="Z4" s="21" t="s">
        <v>517</v>
      </c>
      <c r="AA4" s="21" t="s">
        <v>492</v>
      </c>
      <c r="AB4" s="21">
        <v>11.9</v>
      </c>
      <c r="AC4" s="21" t="s">
        <v>464</v>
      </c>
      <c r="AD4" s="21">
        <v>53</v>
      </c>
    </row>
    <row r="5" spans="1:30" ht="17.25" customHeight="1" thickBot="1" x14ac:dyDescent="0.25">
      <c r="A5" s="21">
        <v>0</v>
      </c>
      <c r="B5" s="37">
        <v>2.5199999999999997E-3</v>
      </c>
      <c r="C5" s="37">
        <v>2.0885714285714288E-3</v>
      </c>
      <c r="D5" s="37">
        <v>4.5999999999999999E-3</v>
      </c>
      <c r="E5" s="45"/>
      <c r="F5" s="21" t="s">
        <v>471</v>
      </c>
      <c r="G5" s="23">
        <v>32143</v>
      </c>
      <c r="H5" s="26">
        <v>1.03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3674</v>
      </c>
      <c r="Y5" s="24">
        <v>44957</v>
      </c>
      <c r="Z5" s="21" t="s">
        <v>513</v>
      </c>
      <c r="AA5" s="21" t="s">
        <v>493</v>
      </c>
      <c r="AB5" s="21">
        <v>11.7</v>
      </c>
      <c r="AC5" s="21" t="s">
        <v>464</v>
      </c>
      <c r="AD5" s="21">
        <v>60</v>
      </c>
    </row>
    <row r="6" spans="1:30" ht="17.25" customHeight="1" thickBot="1" x14ac:dyDescent="0.25">
      <c r="A6" s="21">
        <v>1</v>
      </c>
      <c r="B6" s="37">
        <v>1.6971428571428571E-3</v>
      </c>
      <c r="C6" s="37">
        <v>1.3599999999999999E-3</v>
      </c>
      <c r="D6" s="37">
        <v>3.0999999999999999E-3</v>
      </c>
      <c r="E6" s="45"/>
      <c r="F6" s="21" t="s">
        <v>473</v>
      </c>
      <c r="G6" s="23">
        <v>34329</v>
      </c>
      <c r="H6" s="26">
        <v>1.1000000000000001</v>
      </c>
      <c r="I6" s="45"/>
      <c r="J6" s="107" t="s">
        <v>474</v>
      </c>
      <c r="K6" s="108">
        <f>LARGE((K8,K9),1)</f>
        <v>0.67729083665338641</v>
      </c>
      <c r="L6" s="45"/>
      <c r="M6" s="45"/>
      <c r="N6" s="108" t="s">
        <v>465</v>
      </c>
      <c r="W6" s="21">
        <v>5</v>
      </c>
      <c r="X6" s="21">
        <v>3657</v>
      </c>
      <c r="Y6" s="24">
        <v>45259</v>
      </c>
      <c r="Z6" s="21" t="s">
        <v>513</v>
      </c>
      <c r="AA6" s="21" t="s">
        <v>494</v>
      </c>
      <c r="AB6" s="21">
        <v>11.6</v>
      </c>
      <c r="AC6" s="21" t="s">
        <v>464</v>
      </c>
      <c r="AD6" s="21">
        <v>66</v>
      </c>
    </row>
    <row r="7" spans="1:30" ht="17.25" customHeight="1" thickBot="1" x14ac:dyDescent="0.25">
      <c r="A7" s="21">
        <v>2</v>
      </c>
      <c r="B7" s="37">
        <v>1.3885714285714287E-3</v>
      </c>
      <c r="C7" s="37">
        <v>1.2142857142857142E-3</v>
      </c>
      <c r="D7" s="37">
        <v>2.5999999999999999E-3</v>
      </c>
      <c r="E7" s="45"/>
      <c r="F7" s="21" t="s">
        <v>475</v>
      </c>
      <c r="G7" s="23">
        <v>34421</v>
      </c>
      <c r="H7" s="21">
        <v>1.1000000000000001</v>
      </c>
      <c r="I7" s="45"/>
      <c r="J7" s="12" t="s">
        <v>476</v>
      </c>
      <c r="K7" s="108">
        <f>LARGE((K10,K11),1)</f>
        <v>0.60492259105420343</v>
      </c>
      <c r="L7" s="45"/>
      <c r="M7" s="45"/>
      <c r="N7" s="108" t="s">
        <v>464</v>
      </c>
      <c r="W7" s="21">
        <v>6</v>
      </c>
      <c r="X7" s="21">
        <v>3648</v>
      </c>
      <c r="Y7" s="24">
        <v>44936</v>
      </c>
      <c r="Z7" s="21" t="s">
        <v>513</v>
      </c>
      <c r="AA7" s="21" t="s">
        <v>493</v>
      </c>
      <c r="AB7" s="21">
        <v>11.6</v>
      </c>
      <c r="AC7" s="21" t="s">
        <v>464</v>
      </c>
      <c r="AD7" s="21">
        <v>64</v>
      </c>
    </row>
    <row r="8" spans="1:30" ht="17.25" customHeight="1" thickBot="1" x14ac:dyDescent="0.25">
      <c r="A8" s="21">
        <v>3</v>
      </c>
      <c r="B8" s="37">
        <v>1.0799999999999998E-3</v>
      </c>
      <c r="C8" s="37">
        <v>1.4085714285714285E-3</v>
      </c>
      <c r="D8" s="37">
        <v>2.5000000000000001E-3</v>
      </c>
      <c r="E8" s="45"/>
      <c r="F8" s="21" t="s">
        <v>477</v>
      </c>
      <c r="G8" s="23">
        <v>31913</v>
      </c>
      <c r="H8" s="21">
        <v>1.02</v>
      </c>
      <c r="I8" s="45"/>
      <c r="J8" s="45"/>
      <c r="K8" s="340">
        <f>LARGE(B11:C11,1)/(B11+C11)</f>
        <v>0.67729083665338641</v>
      </c>
      <c r="L8" s="45"/>
      <c r="M8" s="45"/>
      <c r="N8" s="45"/>
      <c r="W8" s="21">
        <v>7</v>
      </c>
      <c r="X8" s="21">
        <v>3611</v>
      </c>
      <c r="Y8" s="24">
        <v>45104</v>
      </c>
      <c r="Z8" s="21" t="s">
        <v>513</v>
      </c>
      <c r="AA8" s="21" t="s">
        <v>493</v>
      </c>
      <c r="AB8" s="21">
        <v>11.5</v>
      </c>
      <c r="AC8" s="21" t="s">
        <v>464</v>
      </c>
      <c r="AD8" s="21">
        <v>60</v>
      </c>
    </row>
    <row r="9" spans="1:30" ht="17.25" customHeight="1" thickBot="1" x14ac:dyDescent="0.25">
      <c r="A9" s="21">
        <v>4</v>
      </c>
      <c r="B9" s="37">
        <v>1.5428571428571429E-3</v>
      </c>
      <c r="C9" s="37">
        <v>2.2828571428571429E-3</v>
      </c>
      <c r="D9" s="37">
        <v>3.8E-3</v>
      </c>
      <c r="E9" s="45"/>
      <c r="F9" s="21" t="s">
        <v>478</v>
      </c>
      <c r="G9" s="23">
        <v>31068</v>
      </c>
      <c r="H9" s="21">
        <v>0.99</v>
      </c>
      <c r="I9" s="45"/>
      <c r="J9" s="45"/>
      <c r="K9" s="340">
        <f>LARGE(B12:C12,1)/(B12+C12)</f>
        <v>0.58714133900106269</v>
      </c>
      <c r="L9" s="45"/>
      <c r="M9" s="45"/>
      <c r="N9" s="45"/>
      <c r="W9" s="21">
        <v>8</v>
      </c>
      <c r="X9" s="21">
        <v>3610</v>
      </c>
      <c r="Y9" s="24">
        <v>44944</v>
      </c>
      <c r="Z9" s="21" t="s">
        <v>514</v>
      </c>
      <c r="AA9" s="21" t="s">
        <v>494</v>
      </c>
      <c r="AB9" s="21">
        <v>11.5</v>
      </c>
      <c r="AC9" s="21" t="s">
        <v>464</v>
      </c>
      <c r="AD9" s="21">
        <v>63</v>
      </c>
    </row>
    <row r="10" spans="1:30" ht="17.25" customHeight="1" thickBot="1" x14ac:dyDescent="0.25">
      <c r="A10" s="21">
        <v>5</v>
      </c>
      <c r="B10" s="37">
        <v>3.7542857142857143E-3</v>
      </c>
      <c r="C10" s="37">
        <v>7.1399999999999996E-3</v>
      </c>
      <c r="D10" s="37">
        <v>1.09E-2</v>
      </c>
      <c r="E10" s="45"/>
      <c r="F10" s="21" t="s">
        <v>479</v>
      </c>
      <c r="G10" s="23">
        <v>29347</v>
      </c>
      <c r="H10" s="21">
        <v>0.94</v>
      </c>
      <c r="I10" s="45"/>
      <c r="J10" s="45"/>
      <c r="K10" s="340">
        <f>LARGE(B20:C20,1)/(B20+C20)</f>
        <v>0.57067285046559657</v>
      </c>
      <c r="L10" s="45"/>
      <c r="M10" s="45"/>
      <c r="N10" s="45"/>
      <c r="W10" s="21">
        <v>9</v>
      </c>
      <c r="X10" s="21">
        <v>3608</v>
      </c>
      <c r="Y10" s="24">
        <v>44952</v>
      </c>
      <c r="Z10" s="21" t="s">
        <v>513</v>
      </c>
      <c r="AA10" s="21" t="s">
        <v>495</v>
      </c>
      <c r="AB10" s="21">
        <v>11.5</v>
      </c>
      <c r="AC10" s="21" t="s">
        <v>464</v>
      </c>
      <c r="AD10" s="21">
        <v>63</v>
      </c>
    </row>
    <row r="11" spans="1:30" ht="17.25" customHeight="1" thickBot="1" x14ac:dyDescent="0.25">
      <c r="A11" s="21">
        <v>6</v>
      </c>
      <c r="B11" s="37">
        <v>1.1571428571428571E-2</v>
      </c>
      <c r="C11" s="37">
        <v>2.4285714285714285E-2</v>
      </c>
      <c r="D11" s="37">
        <v>3.5799999999999998E-2</v>
      </c>
      <c r="E11" s="45"/>
      <c r="F11" s="21" t="s">
        <v>480</v>
      </c>
      <c r="G11" s="23">
        <v>27022</v>
      </c>
      <c r="H11" s="21">
        <v>0.86</v>
      </c>
      <c r="I11" s="45"/>
      <c r="J11" s="45"/>
      <c r="K11" s="340">
        <f>LARGE(B21:C21,1)/(B21+C21)</f>
        <v>0.60492259105420343</v>
      </c>
      <c r="L11" s="45"/>
      <c r="M11" s="45"/>
      <c r="N11" s="45"/>
      <c r="W11" s="21">
        <v>10</v>
      </c>
      <c r="X11" s="21">
        <v>3607</v>
      </c>
      <c r="Y11" s="24">
        <v>45258</v>
      </c>
      <c r="Z11" s="21" t="s">
        <v>514</v>
      </c>
      <c r="AA11" s="21" t="s">
        <v>493</v>
      </c>
      <c r="AB11" s="21">
        <v>11.5</v>
      </c>
      <c r="AC11" s="21" t="s">
        <v>464</v>
      </c>
      <c r="AD11" s="21">
        <v>62</v>
      </c>
    </row>
    <row r="12" spans="1:30" ht="17.25" customHeight="1" thickBot="1" x14ac:dyDescent="0.25">
      <c r="A12" s="21">
        <v>7</v>
      </c>
      <c r="B12" s="37">
        <v>2.664E-2</v>
      </c>
      <c r="C12" s="37">
        <v>3.7885714285714286E-2</v>
      </c>
      <c r="D12" s="37">
        <v>6.4500000000000002E-2</v>
      </c>
      <c r="E12" s="45"/>
      <c r="F12" s="21" t="s">
        <v>481</v>
      </c>
      <c r="G12" s="23">
        <v>30118</v>
      </c>
      <c r="H12" s="21">
        <v>0.96</v>
      </c>
      <c r="I12" s="45"/>
      <c r="J12" s="45"/>
      <c r="K12" s="45"/>
      <c r="L12" s="45"/>
      <c r="M12" s="45"/>
      <c r="N12" s="45"/>
      <c r="W12" s="21">
        <v>20</v>
      </c>
      <c r="X12" s="21">
        <v>3542</v>
      </c>
      <c r="Y12" s="24">
        <v>44979</v>
      </c>
      <c r="Z12" s="21" t="s">
        <v>514</v>
      </c>
      <c r="AA12" s="21" t="s">
        <v>494</v>
      </c>
      <c r="AB12" s="21">
        <v>11.2</v>
      </c>
      <c r="AC12" s="21" t="s">
        <v>464</v>
      </c>
      <c r="AD12" s="21">
        <v>63</v>
      </c>
    </row>
    <row r="13" spans="1:30" ht="17.25" customHeight="1" thickBot="1" x14ac:dyDescent="0.25">
      <c r="A13" s="21">
        <v>8</v>
      </c>
      <c r="B13" s="37">
        <v>2.7565714285714287E-2</v>
      </c>
      <c r="C13" s="37">
        <v>3.769142857142857E-2</v>
      </c>
      <c r="D13" s="37">
        <v>6.5299999999999997E-2</v>
      </c>
      <c r="E13" s="45"/>
      <c r="F13" s="21" t="s">
        <v>482</v>
      </c>
      <c r="G13" s="23">
        <v>31387</v>
      </c>
      <c r="H13" s="21">
        <v>1</v>
      </c>
      <c r="I13" s="45"/>
      <c r="J13" s="45"/>
      <c r="K13" s="45"/>
      <c r="L13" s="45"/>
      <c r="M13" s="45"/>
      <c r="N13" s="45"/>
      <c r="W13" s="21">
        <v>25</v>
      </c>
      <c r="X13" s="21">
        <v>3533</v>
      </c>
      <c r="Y13" s="24">
        <v>44991</v>
      </c>
      <c r="Z13" s="21" t="s">
        <v>514</v>
      </c>
      <c r="AA13" s="21" t="s">
        <v>492</v>
      </c>
      <c r="AB13" s="21">
        <v>11.2</v>
      </c>
      <c r="AC13" s="21" t="s">
        <v>464</v>
      </c>
      <c r="AD13" s="21">
        <v>62</v>
      </c>
    </row>
    <row r="14" spans="1:30" ht="17.25" customHeight="1" thickBot="1" x14ac:dyDescent="0.25">
      <c r="A14" s="21">
        <v>9</v>
      </c>
      <c r="B14" s="37">
        <v>2.7359999999999999E-2</v>
      </c>
      <c r="C14" s="37">
        <v>3.3708571428571435E-2</v>
      </c>
      <c r="D14" s="37">
        <v>6.0999999999999999E-2</v>
      </c>
      <c r="E14" s="45"/>
      <c r="F14" s="21" t="s">
        <v>483</v>
      </c>
      <c r="G14" s="23">
        <v>31588</v>
      </c>
      <c r="H14" s="21">
        <v>1.01</v>
      </c>
      <c r="I14" s="45"/>
      <c r="J14" s="45"/>
      <c r="K14" s="45"/>
      <c r="L14" s="45"/>
      <c r="M14" s="45"/>
      <c r="N14" s="45"/>
      <c r="W14" s="21">
        <v>30</v>
      </c>
      <c r="X14" s="21">
        <v>3515</v>
      </c>
      <c r="Y14" s="24">
        <v>44984</v>
      </c>
      <c r="Z14" s="21" t="s">
        <v>514</v>
      </c>
      <c r="AA14" s="21" t="s">
        <v>492</v>
      </c>
      <c r="AB14" s="21">
        <v>11.2</v>
      </c>
      <c r="AC14" s="21" t="s">
        <v>464</v>
      </c>
      <c r="AD14" s="21">
        <v>61</v>
      </c>
    </row>
    <row r="15" spans="1:30" ht="17.25" customHeight="1" thickBot="1" x14ac:dyDescent="0.25">
      <c r="A15" s="21">
        <v>10</v>
      </c>
      <c r="B15" s="37">
        <v>2.9931428571428574E-2</v>
      </c>
      <c r="C15" s="37">
        <v>3.1474285714285712E-2</v>
      </c>
      <c r="D15" s="37">
        <v>6.1400000000000003E-2</v>
      </c>
      <c r="E15" s="45"/>
      <c r="F15" s="21" t="s">
        <v>484</v>
      </c>
      <c r="G15" s="23">
        <v>31580</v>
      </c>
      <c r="H15" s="21">
        <v>1.01</v>
      </c>
      <c r="I15" s="45"/>
      <c r="J15" s="45"/>
      <c r="K15" s="45"/>
      <c r="L15" s="45"/>
      <c r="M15" s="45"/>
      <c r="N15" s="45"/>
      <c r="W15" s="21">
        <v>35</v>
      </c>
      <c r="X15" s="21">
        <v>3511</v>
      </c>
      <c r="Y15" s="24">
        <v>45029</v>
      </c>
      <c r="Z15" s="21" t="s">
        <v>524</v>
      </c>
      <c r="AA15" s="21" t="s">
        <v>495</v>
      </c>
      <c r="AB15" s="21">
        <v>11.1</v>
      </c>
      <c r="AC15" s="21" t="s">
        <v>465</v>
      </c>
      <c r="AD15" s="21">
        <v>57</v>
      </c>
    </row>
    <row r="16" spans="1:30" ht="17.25" customHeight="1" thickBot="1" x14ac:dyDescent="0.25">
      <c r="A16" s="21">
        <v>11</v>
      </c>
      <c r="B16" s="37">
        <v>3.3222857142857144E-2</v>
      </c>
      <c r="C16" s="37">
        <v>3.1474285714285712E-2</v>
      </c>
      <c r="D16" s="37">
        <v>6.4699999999999994E-2</v>
      </c>
      <c r="E16" s="45"/>
      <c r="F16" s="21" t="s">
        <v>485</v>
      </c>
      <c r="G16" s="23">
        <v>30197</v>
      </c>
      <c r="H16" s="26">
        <v>0.97</v>
      </c>
      <c r="I16" s="45"/>
      <c r="J16" s="45"/>
      <c r="K16" s="45"/>
      <c r="L16" s="45"/>
      <c r="M16" s="45"/>
      <c r="N16" s="45"/>
      <c r="W16" s="21">
        <v>40</v>
      </c>
      <c r="X16" s="21">
        <v>3500</v>
      </c>
      <c r="Y16" s="24">
        <v>44953</v>
      </c>
      <c r="Z16" s="21" t="s">
        <v>515</v>
      </c>
      <c r="AA16" s="21" t="s">
        <v>496</v>
      </c>
      <c r="AB16" s="21">
        <v>11.1</v>
      </c>
      <c r="AC16" s="21" t="s">
        <v>464</v>
      </c>
      <c r="AD16" s="21">
        <v>56</v>
      </c>
    </row>
    <row r="17" spans="1:30" ht="17.25" customHeight="1" thickBot="1" x14ac:dyDescent="0.25">
      <c r="A17" s="21">
        <v>12</v>
      </c>
      <c r="B17" s="37">
        <v>3.5022857142857133E-2</v>
      </c>
      <c r="C17" s="37">
        <v>3.3562857142857144E-2</v>
      </c>
      <c r="D17" s="37">
        <v>6.8599999999999994E-2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3492</v>
      </c>
      <c r="Y17" s="24">
        <v>45021</v>
      </c>
      <c r="Z17" s="21" t="s">
        <v>514</v>
      </c>
      <c r="AA17" s="21" t="s">
        <v>494</v>
      </c>
      <c r="AB17" s="21">
        <v>11.1</v>
      </c>
      <c r="AC17" s="21" t="s">
        <v>464</v>
      </c>
      <c r="AD17" s="21">
        <v>65</v>
      </c>
    </row>
    <row r="18" spans="1:30" ht="17.25" customHeight="1" thickBot="1" x14ac:dyDescent="0.25">
      <c r="A18" s="21">
        <v>13</v>
      </c>
      <c r="B18" s="37">
        <v>3.6565714285714285E-2</v>
      </c>
      <c r="C18" s="37">
        <v>3.3174285714285712E-2</v>
      </c>
      <c r="D18" s="37">
        <v>6.9699999999999998E-2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3474</v>
      </c>
      <c r="Y18" s="24">
        <v>45238</v>
      </c>
      <c r="Z18" s="21" t="s">
        <v>514</v>
      </c>
      <c r="AA18" s="21" t="s">
        <v>494</v>
      </c>
      <c r="AB18" s="21">
        <v>11</v>
      </c>
      <c r="AC18" s="21" t="s">
        <v>464</v>
      </c>
      <c r="AD18" s="21">
        <v>62</v>
      </c>
    </row>
    <row r="19" spans="1:30" ht="17.25" customHeight="1" thickBot="1" x14ac:dyDescent="0.25">
      <c r="A19" s="21">
        <v>14</v>
      </c>
      <c r="B19" s="37">
        <v>4.057714285714286E-2</v>
      </c>
      <c r="C19" s="37">
        <v>3.5214285714285712E-2</v>
      </c>
      <c r="D19" s="37">
        <v>7.5800000000000006E-2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3427</v>
      </c>
      <c r="Y19" s="24">
        <v>44978</v>
      </c>
      <c r="Z19" s="21" t="s">
        <v>513</v>
      </c>
      <c r="AA19" s="21" t="s">
        <v>493</v>
      </c>
      <c r="AB19" s="21">
        <v>10.9</v>
      </c>
      <c r="AC19" s="21" t="s">
        <v>464</v>
      </c>
      <c r="AD19" s="21">
        <v>63</v>
      </c>
    </row>
    <row r="20" spans="1:30" ht="17.25" customHeight="1" thickBot="1" x14ac:dyDescent="0.25">
      <c r="A20" s="21">
        <v>15</v>
      </c>
      <c r="B20" s="37">
        <v>4.4999999999999998E-2</v>
      </c>
      <c r="C20" s="37">
        <v>3.3854285714285719E-2</v>
      </c>
      <c r="D20" s="37">
        <v>7.8899999999999998E-2</v>
      </c>
      <c r="E20" s="45"/>
      <c r="F20" s="21" t="s">
        <v>488</v>
      </c>
      <c r="G20" s="23">
        <v>17598</v>
      </c>
      <c r="H20" s="21">
        <v>0.56000000000000005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3382</v>
      </c>
      <c r="Y20" s="24">
        <v>44945</v>
      </c>
      <c r="Z20" s="21" t="s">
        <v>513</v>
      </c>
      <c r="AA20" s="21" t="s">
        <v>495</v>
      </c>
      <c r="AB20" s="21">
        <v>10.7</v>
      </c>
      <c r="AC20" s="21" t="s">
        <v>464</v>
      </c>
      <c r="AD20" s="21">
        <v>65</v>
      </c>
    </row>
    <row r="21" spans="1:30" ht="17.25" customHeight="1" thickBot="1" x14ac:dyDescent="0.25">
      <c r="A21" s="21">
        <v>16</v>
      </c>
      <c r="B21" s="37">
        <v>5.034857142857143E-2</v>
      </c>
      <c r="C21" s="37">
        <v>3.2882857142857144E-2</v>
      </c>
      <c r="D21" s="37">
        <v>8.3299999999999999E-2</v>
      </c>
      <c r="E21" s="45"/>
      <c r="F21" s="21" t="s">
        <v>492</v>
      </c>
      <c r="G21" s="23">
        <v>33650</v>
      </c>
      <c r="H21" s="21">
        <v>1.08</v>
      </c>
      <c r="I21" s="45"/>
      <c r="J21" s="12">
        <v>5</v>
      </c>
      <c r="K21" s="12">
        <f>X6</f>
        <v>3657</v>
      </c>
      <c r="L21" s="18"/>
      <c r="M21" s="12"/>
      <c r="N21" s="114">
        <f>K21/$F$2</f>
        <v>0.1160952380952381</v>
      </c>
      <c r="W21" s="21">
        <v>125</v>
      </c>
      <c r="X21" s="21">
        <v>3346</v>
      </c>
      <c r="Y21" s="24">
        <v>45267</v>
      </c>
      <c r="Z21" s="21" t="s">
        <v>514</v>
      </c>
      <c r="AA21" s="21" t="s">
        <v>495</v>
      </c>
      <c r="AB21" s="21">
        <v>10.6</v>
      </c>
      <c r="AC21" s="21" t="s">
        <v>464</v>
      </c>
      <c r="AD21" s="21">
        <v>61</v>
      </c>
    </row>
    <row r="22" spans="1:30" ht="17.25" customHeight="1" thickBot="1" x14ac:dyDescent="0.25">
      <c r="A22" s="21">
        <v>17</v>
      </c>
      <c r="B22" s="37">
        <v>4.710857142857143E-2</v>
      </c>
      <c r="C22" s="37">
        <v>3.2300000000000002E-2</v>
      </c>
      <c r="D22" s="37">
        <v>7.9399999999999998E-2</v>
      </c>
      <c r="E22" s="45"/>
      <c r="F22" s="21" t="s">
        <v>493</v>
      </c>
      <c r="G22" s="23">
        <v>36610</v>
      </c>
      <c r="H22" s="21">
        <v>1.17</v>
      </c>
      <c r="I22" s="45"/>
      <c r="J22" s="12">
        <v>10</v>
      </c>
      <c r="K22" s="12">
        <f>X11</f>
        <v>3607</v>
      </c>
      <c r="L22" s="18"/>
      <c r="M22" s="12"/>
      <c r="N22" s="114">
        <f t="shared" ref="N22:N28" si="0">K22/$F$2</f>
        <v>0.1145079365079365</v>
      </c>
      <c r="W22" s="21">
        <v>150</v>
      </c>
      <c r="X22" s="21">
        <v>3318</v>
      </c>
      <c r="Y22" s="24">
        <v>44937</v>
      </c>
      <c r="Z22" s="21" t="s">
        <v>515</v>
      </c>
      <c r="AA22" s="21" t="s">
        <v>494</v>
      </c>
      <c r="AB22" s="21">
        <v>10.5</v>
      </c>
      <c r="AC22" s="21" t="s">
        <v>464</v>
      </c>
      <c r="AD22" s="21">
        <v>61</v>
      </c>
    </row>
    <row r="23" spans="1:30" ht="17.25" customHeight="1" thickBot="1" x14ac:dyDescent="0.25">
      <c r="A23" s="21">
        <v>18</v>
      </c>
      <c r="B23" s="37">
        <v>3.0034285714285715E-2</v>
      </c>
      <c r="C23" s="37">
        <v>2.4577142857142856E-2</v>
      </c>
      <c r="D23" s="37">
        <v>5.4600000000000003E-2</v>
      </c>
      <c r="E23" s="45"/>
      <c r="F23" s="21" t="s">
        <v>494</v>
      </c>
      <c r="G23" s="23">
        <v>36974</v>
      </c>
      <c r="H23" s="21">
        <v>1.18</v>
      </c>
      <c r="I23" s="45"/>
      <c r="J23" s="12">
        <v>20</v>
      </c>
      <c r="K23" s="12">
        <f>X12</f>
        <v>3542</v>
      </c>
      <c r="L23" s="18"/>
      <c r="M23" s="12"/>
      <c r="N23" s="114">
        <f t="shared" si="0"/>
        <v>0.11244444444444444</v>
      </c>
      <c r="W23" s="21">
        <v>175</v>
      </c>
      <c r="X23" s="21">
        <v>3286</v>
      </c>
      <c r="Y23" s="24">
        <v>45222</v>
      </c>
      <c r="Z23" s="21" t="s">
        <v>513</v>
      </c>
      <c r="AA23" s="21" t="s">
        <v>492</v>
      </c>
      <c r="AB23" s="21">
        <v>10.4</v>
      </c>
      <c r="AC23" s="21" t="s">
        <v>464</v>
      </c>
      <c r="AD23" s="21">
        <v>62</v>
      </c>
    </row>
    <row r="24" spans="1:30" ht="17.25" customHeight="1" thickBot="1" x14ac:dyDescent="0.25">
      <c r="A24" s="21">
        <v>19</v>
      </c>
      <c r="B24" s="37">
        <v>2.1291428571428569E-2</v>
      </c>
      <c r="C24" s="37">
        <v>1.6562857142857143E-2</v>
      </c>
      <c r="D24" s="37">
        <v>3.7900000000000003E-2</v>
      </c>
      <c r="E24" s="45"/>
      <c r="F24" s="21" t="s">
        <v>495</v>
      </c>
      <c r="G24" s="23">
        <v>36663</v>
      </c>
      <c r="H24" s="21">
        <v>1.17</v>
      </c>
      <c r="I24" s="45"/>
      <c r="J24" s="12">
        <v>30</v>
      </c>
      <c r="K24" s="12">
        <f>X14</f>
        <v>3515</v>
      </c>
      <c r="L24" s="18"/>
      <c r="M24" s="12"/>
      <c r="N24" s="114">
        <f t="shared" si="0"/>
        <v>0.11158730158730158</v>
      </c>
      <c r="W24" s="21">
        <v>200</v>
      </c>
      <c r="X24" s="21">
        <v>3262</v>
      </c>
      <c r="Y24" s="24">
        <v>45016</v>
      </c>
      <c r="Z24" s="21" t="s">
        <v>515</v>
      </c>
      <c r="AA24" s="21" t="s">
        <v>496</v>
      </c>
      <c r="AB24" s="21">
        <v>10.4</v>
      </c>
      <c r="AC24" s="21" t="s">
        <v>464</v>
      </c>
      <c r="AD24" s="21">
        <v>59</v>
      </c>
    </row>
    <row r="25" spans="1:30" ht="17.25" customHeight="1" thickBot="1" x14ac:dyDescent="0.25">
      <c r="A25" s="21">
        <v>20</v>
      </c>
      <c r="B25" s="37">
        <v>1.517142857142857E-2</v>
      </c>
      <c r="C25" s="37">
        <v>1.2434285714285714E-2</v>
      </c>
      <c r="D25" s="37">
        <v>2.76E-2</v>
      </c>
      <c r="E25" s="45"/>
      <c r="F25" s="21" t="s">
        <v>496</v>
      </c>
      <c r="G25" s="23">
        <v>35514</v>
      </c>
      <c r="H25" s="21">
        <v>1.1399999999999999</v>
      </c>
      <c r="I25" s="45"/>
      <c r="J25" s="12">
        <v>50</v>
      </c>
      <c r="K25" s="12">
        <f>X18</f>
        <v>3474</v>
      </c>
      <c r="L25" s="18"/>
      <c r="M25" s="12"/>
      <c r="N25" s="114">
        <f t="shared" si="0"/>
        <v>0.11028571428571429</v>
      </c>
    </row>
    <row r="26" spans="1:30" ht="17.25" customHeight="1" thickBot="1" x14ac:dyDescent="0.25">
      <c r="A26" s="21">
        <v>21</v>
      </c>
      <c r="B26" s="37">
        <v>1.1211428571428572E-2</v>
      </c>
      <c r="C26" s="37">
        <v>9.1800000000000007E-3</v>
      </c>
      <c r="D26" s="37">
        <v>2.0400000000000001E-2</v>
      </c>
      <c r="E26" s="45"/>
      <c r="F26" s="21" t="s">
        <v>497</v>
      </c>
      <c r="G26" s="23">
        <v>22936</v>
      </c>
      <c r="H26" s="21">
        <v>0.73</v>
      </c>
      <c r="I26" s="45"/>
      <c r="J26" s="12">
        <v>100</v>
      </c>
      <c r="K26" s="12">
        <f>X20</f>
        <v>3382</v>
      </c>
      <c r="L26" s="18"/>
      <c r="M26" s="12"/>
      <c r="N26" s="114">
        <f t="shared" si="0"/>
        <v>0.10736507936507937</v>
      </c>
    </row>
    <row r="27" spans="1:30" ht="17.25" customHeight="1" thickBot="1" x14ac:dyDescent="0.25">
      <c r="A27" s="21">
        <v>22</v>
      </c>
      <c r="B27" s="37">
        <v>8.2799999999999992E-3</v>
      </c>
      <c r="C27" s="37">
        <v>6.1685714285714286E-3</v>
      </c>
      <c r="D27" s="37">
        <v>1.4500000000000001E-2</v>
      </c>
      <c r="E27" s="45"/>
      <c r="F27" s="45"/>
      <c r="G27" s="45"/>
      <c r="H27" s="45"/>
      <c r="I27" s="45"/>
      <c r="J27" s="12">
        <v>150</v>
      </c>
      <c r="K27" s="12">
        <f>X22</f>
        <v>3318</v>
      </c>
      <c r="L27" s="18"/>
      <c r="M27" s="12"/>
      <c r="N27" s="114">
        <f t="shared" si="0"/>
        <v>0.10533333333333333</v>
      </c>
    </row>
    <row r="28" spans="1:30" ht="17.25" customHeight="1" thickBot="1" x14ac:dyDescent="0.25">
      <c r="A28" s="21">
        <v>23</v>
      </c>
      <c r="B28" s="37">
        <v>5.2971428571428579E-3</v>
      </c>
      <c r="C28" s="37">
        <v>3.642857142857143E-3</v>
      </c>
      <c r="D28" s="37">
        <v>8.8999999999999999E-3</v>
      </c>
      <c r="E28" s="45"/>
      <c r="F28" s="45"/>
      <c r="G28" s="45"/>
      <c r="H28" s="45"/>
      <c r="I28" s="45"/>
      <c r="J28" s="12">
        <v>200</v>
      </c>
      <c r="K28" s="12">
        <f>X24</f>
        <v>3262</v>
      </c>
      <c r="L28" s="18"/>
      <c r="M28" s="12"/>
      <c r="N28" s="114">
        <f t="shared" si="0"/>
        <v>0.10355555555555555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2BA9F-542B-4AD7-84E3-B8D8CAA316A0}">
  <sheetPr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4">
      <c r="B1" s="119"/>
      <c r="C1" s="119"/>
      <c r="D1" s="119"/>
      <c r="E1" s="119"/>
      <c r="F1" s="119"/>
      <c r="G1" s="119"/>
      <c r="H1" s="119" t="s">
        <v>674</v>
      </c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18100</v>
      </c>
      <c r="H2" s="7" t="s">
        <v>462</v>
      </c>
      <c r="W2" s="21">
        <v>1</v>
      </c>
      <c r="X2" s="21">
        <v>3805</v>
      </c>
      <c r="Y2" s="24">
        <v>45245</v>
      </c>
      <c r="Z2" s="21" t="s">
        <v>676</v>
      </c>
      <c r="AA2" s="21" t="s">
        <v>494</v>
      </c>
      <c r="AB2" s="21">
        <v>21</v>
      </c>
      <c r="AC2" s="21" t="s">
        <v>498</v>
      </c>
      <c r="AD2" s="21">
        <v>55</v>
      </c>
    </row>
    <row r="3" spans="1:30" ht="17.25" customHeight="1" thickBot="1" x14ac:dyDescent="0.25">
      <c r="W3" s="21">
        <v>2</v>
      </c>
      <c r="X3" s="21">
        <v>3334</v>
      </c>
      <c r="Y3" s="24">
        <v>45190</v>
      </c>
      <c r="Z3" s="21" t="s">
        <v>524</v>
      </c>
      <c r="AA3" s="21" t="s">
        <v>495</v>
      </c>
      <c r="AB3" s="21">
        <v>18.399999999999999</v>
      </c>
      <c r="AC3" s="21" t="s">
        <v>499</v>
      </c>
      <c r="AD3" s="21">
        <v>57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3245</v>
      </c>
      <c r="Y4" s="24">
        <v>45245</v>
      </c>
      <c r="Z4" s="21" t="s">
        <v>520</v>
      </c>
      <c r="AA4" s="21" t="s">
        <v>494</v>
      </c>
      <c r="AB4" s="21">
        <v>17.899999999999999</v>
      </c>
      <c r="AC4" s="21" t="s">
        <v>499</v>
      </c>
      <c r="AD4" s="21">
        <v>55</v>
      </c>
    </row>
    <row r="5" spans="1:30" ht="17.25" customHeight="1" thickBot="1" x14ac:dyDescent="0.25">
      <c r="A5" s="21">
        <v>0</v>
      </c>
      <c r="B5" s="22">
        <v>2.5690607734806629E-3</v>
      </c>
      <c r="C5" s="22">
        <v>2.7226519337016576E-3</v>
      </c>
      <c r="D5" s="22">
        <v>5.3E-3</v>
      </c>
      <c r="E5" s="45"/>
      <c r="F5" s="21" t="s">
        <v>471</v>
      </c>
      <c r="G5" s="23">
        <v>16200</v>
      </c>
      <c r="H5" s="26">
        <v>0.9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3047</v>
      </c>
      <c r="Y5" s="24">
        <v>45218</v>
      </c>
      <c r="Z5" s="21" t="s">
        <v>524</v>
      </c>
      <c r="AA5" s="21" t="s">
        <v>495</v>
      </c>
      <c r="AB5" s="21">
        <v>16.8</v>
      </c>
      <c r="AC5" s="21" t="s">
        <v>499</v>
      </c>
      <c r="AD5" s="21">
        <v>52</v>
      </c>
    </row>
    <row r="6" spans="1:30" ht="17.25" customHeight="1" thickBot="1" x14ac:dyDescent="0.25">
      <c r="A6" s="21">
        <v>1</v>
      </c>
      <c r="B6" s="22">
        <v>1.7469613259668507E-3</v>
      </c>
      <c r="C6" s="22">
        <v>1.9447513812154698E-3</v>
      </c>
      <c r="D6" s="22">
        <v>3.7000000000000002E-3</v>
      </c>
      <c r="E6" s="45"/>
      <c r="F6" s="21" t="s">
        <v>473</v>
      </c>
      <c r="G6" s="23">
        <v>18652</v>
      </c>
      <c r="H6" s="26">
        <v>1.03</v>
      </c>
      <c r="I6" s="45"/>
      <c r="J6" s="107" t="s">
        <v>474</v>
      </c>
      <c r="K6" s="108">
        <f>LARGE((K8,K9),1)</f>
        <v>0.66368219399072392</v>
      </c>
      <c r="L6" s="45"/>
      <c r="M6" s="45"/>
      <c r="N6" s="108" t="s">
        <v>499</v>
      </c>
      <c r="W6" s="21">
        <v>5</v>
      </c>
      <c r="X6" s="21">
        <v>2874</v>
      </c>
      <c r="Y6" s="24">
        <v>45223</v>
      </c>
      <c r="Z6" s="21" t="s">
        <v>524</v>
      </c>
      <c r="AA6" s="21" t="s">
        <v>493</v>
      </c>
      <c r="AB6" s="21">
        <v>15.9</v>
      </c>
      <c r="AC6" s="21" t="s">
        <v>499</v>
      </c>
      <c r="AD6" s="21">
        <v>52</v>
      </c>
    </row>
    <row r="7" spans="1:30" ht="17.25" customHeight="1" thickBot="1" x14ac:dyDescent="0.25">
      <c r="A7" s="21">
        <v>2</v>
      </c>
      <c r="B7" s="22">
        <v>1.5414364640883979E-3</v>
      </c>
      <c r="C7" s="22">
        <v>1.7502762430939226E-3</v>
      </c>
      <c r="D7" s="22">
        <v>3.3E-3</v>
      </c>
      <c r="E7" s="45"/>
      <c r="F7" s="21" t="s">
        <v>475</v>
      </c>
      <c r="G7" s="23">
        <v>19391</v>
      </c>
      <c r="H7" s="26">
        <v>1.07</v>
      </c>
      <c r="I7" s="45"/>
      <c r="J7" s="12" t="s">
        <v>476</v>
      </c>
      <c r="K7" s="108">
        <f>LARGE((K10,K11),1)</f>
        <v>0.62858788227805895</v>
      </c>
      <c r="L7" s="45"/>
      <c r="M7" s="45"/>
      <c r="N7" s="108" t="s">
        <v>498</v>
      </c>
      <c r="W7" s="21">
        <v>6</v>
      </c>
      <c r="X7" s="21">
        <v>2835</v>
      </c>
      <c r="Y7" s="24">
        <v>45240</v>
      </c>
      <c r="Z7" s="21" t="s">
        <v>522</v>
      </c>
      <c r="AA7" s="21" t="s">
        <v>496</v>
      </c>
      <c r="AB7" s="21">
        <v>15.7</v>
      </c>
      <c r="AC7" s="21" t="s">
        <v>499</v>
      </c>
      <c r="AD7" s="21">
        <v>52</v>
      </c>
    </row>
    <row r="8" spans="1:30" ht="17.25" customHeight="1" thickBot="1" x14ac:dyDescent="0.25">
      <c r="A8" s="21">
        <v>3</v>
      </c>
      <c r="B8" s="22">
        <v>1.5414364640883979E-3</v>
      </c>
      <c r="C8" s="22">
        <v>1.6530386740331491E-3</v>
      </c>
      <c r="D8" s="22">
        <v>3.2000000000000002E-3</v>
      </c>
      <c r="E8" s="45"/>
      <c r="F8" s="21" t="s">
        <v>477</v>
      </c>
      <c r="G8" s="23">
        <v>18024</v>
      </c>
      <c r="H8" s="26">
        <v>1</v>
      </c>
      <c r="I8" s="45"/>
      <c r="J8" s="45"/>
      <c r="K8" s="340">
        <f>LARGE(B11:C11,1)/(B11+C11)</f>
        <v>0.66368219399072392</v>
      </c>
      <c r="L8" s="45"/>
      <c r="M8" s="45"/>
      <c r="N8" s="45"/>
      <c r="W8" s="21">
        <v>7</v>
      </c>
      <c r="X8" s="21">
        <v>2823</v>
      </c>
      <c r="Y8" s="24">
        <v>45246</v>
      </c>
      <c r="Z8" s="21" t="s">
        <v>757</v>
      </c>
      <c r="AA8" s="21" t="s">
        <v>495</v>
      </c>
      <c r="AB8" s="21">
        <v>15.6</v>
      </c>
      <c r="AC8" s="21" t="s">
        <v>498</v>
      </c>
      <c r="AD8" s="21">
        <v>53</v>
      </c>
    </row>
    <row r="9" spans="1:30" ht="17.25" customHeight="1" thickBot="1" x14ac:dyDescent="0.25">
      <c r="A9" s="21">
        <v>4</v>
      </c>
      <c r="B9" s="22">
        <v>2.7745856353591164E-3</v>
      </c>
      <c r="C9" s="22">
        <v>3.2088397790055248E-3</v>
      </c>
      <c r="D9" s="22">
        <v>6.0000000000000001E-3</v>
      </c>
      <c r="E9" s="45"/>
      <c r="F9" s="21" t="s">
        <v>478</v>
      </c>
      <c r="G9" s="23">
        <v>17022</v>
      </c>
      <c r="H9" s="26">
        <v>0.94</v>
      </c>
      <c r="I9" s="45"/>
      <c r="J9" s="45"/>
      <c r="K9" s="340">
        <f>LARGE(B12:C12,1)/(B12+C12)</f>
        <v>0.64857872340425526</v>
      </c>
      <c r="L9" s="45"/>
      <c r="M9" s="45"/>
      <c r="N9" s="45"/>
      <c r="W9" s="21">
        <v>8</v>
      </c>
      <c r="X9" s="21">
        <v>2796</v>
      </c>
      <c r="Y9" s="24">
        <v>45217</v>
      </c>
      <c r="Z9" s="21" t="s">
        <v>522</v>
      </c>
      <c r="AA9" s="21" t="s">
        <v>494</v>
      </c>
      <c r="AB9" s="21">
        <v>15.4</v>
      </c>
      <c r="AC9" s="21" t="s">
        <v>499</v>
      </c>
      <c r="AD9" s="21">
        <v>52</v>
      </c>
    </row>
    <row r="10" spans="1:30" ht="17.25" customHeight="1" thickBot="1" x14ac:dyDescent="0.25">
      <c r="A10" s="21">
        <v>5</v>
      </c>
      <c r="B10" s="22">
        <v>5.6519337016574583E-3</v>
      </c>
      <c r="C10" s="22">
        <v>9.4806629834254148E-3</v>
      </c>
      <c r="D10" s="22">
        <v>1.5100000000000001E-2</v>
      </c>
      <c r="E10" s="45"/>
      <c r="F10" s="21" t="s">
        <v>479</v>
      </c>
      <c r="G10" s="23">
        <v>16193</v>
      </c>
      <c r="H10" s="26">
        <v>0.9</v>
      </c>
      <c r="I10" s="45"/>
      <c r="J10" s="45"/>
      <c r="K10" s="340">
        <f>LARGE(B20:C20,1)/(B20+C20)</f>
        <v>0.61031418781578484</v>
      </c>
      <c r="L10" s="45"/>
      <c r="M10" s="45"/>
      <c r="N10" s="45"/>
      <c r="W10" s="21">
        <v>9</v>
      </c>
      <c r="X10" s="21">
        <v>2786</v>
      </c>
      <c r="Y10" s="24">
        <v>45190</v>
      </c>
      <c r="Z10" s="21" t="s">
        <v>522</v>
      </c>
      <c r="AA10" s="21" t="s">
        <v>495</v>
      </c>
      <c r="AB10" s="21">
        <v>15.4</v>
      </c>
      <c r="AC10" s="21" t="s">
        <v>499</v>
      </c>
      <c r="AD10" s="21">
        <v>56</v>
      </c>
    </row>
    <row r="11" spans="1:30" ht="17.25" customHeight="1" thickBot="1" x14ac:dyDescent="0.25">
      <c r="A11" s="21">
        <v>6</v>
      </c>
      <c r="B11" s="22">
        <v>1.3821546961325967E-2</v>
      </c>
      <c r="C11" s="22">
        <v>2.7275138121546957E-2</v>
      </c>
      <c r="D11" s="22">
        <v>4.1200000000000001E-2</v>
      </c>
      <c r="E11" s="45"/>
      <c r="F11" s="21" t="s">
        <v>480</v>
      </c>
      <c r="G11" s="23">
        <v>15596</v>
      </c>
      <c r="H11" s="26">
        <v>0.86</v>
      </c>
      <c r="I11" s="45"/>
      <c r="J11" s="45"/>
      <c r="K11" s="340">
        <f>LARGE(B21:C21,1)/(B21+C21)</f>
        <v>0.62858788227805895</v>
      </c>
      <c r="L11" s="45"/>
      <c r="M11" s="45"/>
      <c r="N11" s="45"/>
      <c r="W11" s="21">
        <v>10</v>
      </c>
      <c r="X11" s="21">
        <v>2761</v>
      </c>
      <c r="Y11" s="24">
        <v>45243</v>
      </c>
      <c r="Z11" s="21" t="s">
        <v>522</v>
      </c>
      <c r="AA11" s="21" t="s">
        <v>492</v>
      </c>
      <c r="AB11" s="21">
        <v>15.3</v>
      </c>
      <c r="AC11" s="21" t="s">
        <v>499</v>
      </c>
      <c r="AD11" s="21">
        <v>55</v>
      </c>
    </row>
    <row r="12" spans="1:30" ht="17.25" customHeight="1" thickBot="1" x14ac:dyDescent="0.25">
      <c r="A12" s="21">
        <v>7</v>
      </c>
      <c r="B12" s="22">
        <v>2.2813259668508289E-2</v>
      </c>
      <c r="C12" s="22">
        <v>4.2103867403314912E-2</v>
      </c>
      <c r="D12" s="22">
        <v>6.5000000000000002E-2</v>
      </c>
      <c r="E12" s="45"/>
      <c r="F12" s="21" t="s">
        <v>481</v>
      </c>
      <c r="G12" s="23">
        <v>18688</v>
      </c>
      <c r="H12" s="26">
        <v>1.04</v>
      </c>
      <c r="I12" s="45"/>
      <c r="J12" s="45"/>
      <c r="K12" s="45"/>
      <c r="L12" s="45"/>
      <c r="M12" s="45"/>
      <c r="N12" s="45"/>
      <c r="W12" s="21">
        <v>20</v>
      </c>
      <c r="X12" s="21">
        <v>2486</v>
      </c>
      <c r="Y12" s="24">
        <v>45222</v>
      </c>
      <c r="Z12" s="21" t="s">
        <v>522</v>
      </c>
      <c r="AA12" s="21" t="s">
        <v>492</v>
      </c>
      <c r="AB12" s="21">
        <v>13.7</v>
      </c>
      <c r="AC12" s="21" t="s">
        <v>499</v>
      </c>
      <c r="AD12" s="21">
        <v>51</v>
      </c>
    </row>
    <row r="13" spans="1:30" ht="17.25" customHeight="1" thickBot="1" x14ac:dyDescent="0.25">
      <c r="A13" s="21">
        <v>8</v>
      </c>
      <c r="B13" s="22">
        <v>2.7643093922651935E-2</v>
      </c>
      <c r="C13" s="22">
        <v>4.1325966850828733E-2</v>
      </c>
      <c r="D13" s="22">
        <v>6.9000000000000006E-2</v>
      </c>
      <c r="E13" s="45"/>
      <c r="F13" s="21" t="s">
        <v>482</v>
      </c>
      <c r="G13" s="23">
        <v>20267</v>
      </c>
      <c r="H13" s="26">
        <v>1.1200000000000001</v>
      </c>
      <c r="I13" s="45"/>
      <c r="J13" s="45"/>
      <c r="K13" s="45"/>
      <c r="L13" s="45"/>
      <c r="M13" s="45"/>
      <c r="N13" s="45"/>
      <c r="W13" s="21">
        <v>25</v>
      </c>
      <c r="X13" s="21">
        <v>2390</v>
      </c>
      <c r="Y13" s="24">
        <v>45224</v>
      </c>
      <c r="Z13" s="21" t="s">
        <v>522</v>
      </c>
      <c r="AA13" s="21" t="s">
        <v>494</v>
      </c>
      <c r="AB13" s="21">
        <v>13.2</v>
      </c>
      <c r="AC13" s="21" t="s">
        <v>499</v>
      </c>
      <c r="AD13" s="21">
        <v>51</v>
      </c>
    </row>
    <row r="14" spans="1:30" ht="17.25" customHeight="1" thickBot="1" x14ac:dyDescent="0.25">
      <c r="A14" s="21">
        <v>9</v>
      </c>
      <c r="B14" s="22">
        <v>3.0058011049723762E-2</v>
      </c>
      <c r="C14" s="22">
        <v>3.7533701657458562E-2</v>
      </c>
      <c r="D14" s="22">
        <v>6.7599999999999993E-2</v>
      </c>
      <c r="E14" s="45"/>
      <c r="F14" s="21" t="s">
        <v>483</v>
      </c>
      <c r="G14" s="23">
        <v>20757</v>
      </c>
      <c r="H14" s="26">
        <v>1.1499999999999999</v>
      </c>
      <c r="I14" s="45"/>
      <c r="J14" s="45"/>
      <c r="K14" s="45"/>
      <c r="L14" s="45"/>
      <c r="M14" s="45"/>
      <c r="N14" s="45"/>
      <c r="W14" s="21">
        <v>30</v>
      </c>
      <c r="X14" s="21">
        <v>2329</v>
      </c>
      <c r="Y14" s="24">
        <v>45205</v>
      </c>
      <c r="Z14" s="21" t="s">
        <v>524</v>
      </c>
      <c r="AA14" s="21" t="s">
        <v>496</v>
      </c>
      <c r="AB14" s="21">
        <v>12.9</v>
      </c>
      <c r="AC14" s="21" t="s">
        <v>499</v>
      </c>
      <c r="AD14" s="21">
        <v>52</v>
      </c>
    </row>
    <row r="15" spans="1:30" ht="17.25" customHeight="1" thickBot="1" x14ac:dyDescent="0.25">
      <c r="A15" s="21">
        <v>10</v>
      </c>
      <c r="B15" s="22">
        <v>3.1034254143646411E-2</v>
      </c>
      <c r="C15" s="22">
        <v>3.4130386740331489E-2</v>
      </c>
      <c r="D15" s="22">
        <v>6.5199999999999994E-2</v>
      </c>
      <c r="E15" s="45"/>
      <c r="F15" s="21" t="s">
        <v>484</v>
      </c>
      <c r="G15" s="23">
        <v>19394</v>
      </c>
      <c r="H15" s="26">
        <v>1.08</v>
      </c>
      <c r="I15" s="45"/>
      <c r="J15" s="45"/>
      <c r="K15" s="45"/>
      <c r="L15" s="45"/>
      <c r="M15" s="45"/>
      <c r="N15" s="45"/>
      <c r="W15" s="21">
        <v>35</v>
      </c>
      <c r="X15" s="21">
        <v>2248</v>
      </c>
      <c r="Y15" s="24">
        <v>45162</v>
      </c>
      <c r="Z15" s="21" t="s">
        <v>523</v>
      </c>
      <c r="AA15" s="21" t="s">
        <v>495</v>
      </c>
      <c r="AB15" s="21">
        <v>12.4</v>
      </c>
      <c r="AC15" s="21" t="s">
        <v>498</v>
      </c>
      <c r="AD15" s="21">
        <v>50</v>
      </c>
    </row>
    <row r="16" spans="1:30" ht="17.25" customHeight="1" thickBot="1" x14ac:dyDescent="0.25">
      <c r="A16" s="21">
        <v>11</v>
      </c>
      <c r="B16" s="22">
        <v>3.4476795580110499E-2</v>
      </c>
      <c r="C16" s="22">
        <v>3.5200000000000002E-2</v>
      </c>
      <c r="D16" s="22">
        <v>6.9699999999999998E-2</v>
      </c>
      <c r="E16" s="45"/>
      <c r="F16" s="21" t="s">
        <v>485</v>
      </c>
      <c r="G16" s="23">
        <v>16866</v>
      </c>
      <c r="H16" s="26">
        <v>0.93</v>
      </c>
      <c r="I16" s="45"/>
      <c r="J16" s="45"/>
      <c r="K16" s="45"/>
      <c r="L16" s="45"/>
      <c r="M16" s="45"/>
      <c r="N16" s="45"/>
      <c r="W16" s="21">
        <v>40</v>
      </c>
      <c r="X16" s="21">
        <v>2187</v>
      </c>
      <c r="Y16" s="24">
        <v>45156</v>
      </c>
      <c r="Z16" s="21" t="s">
        <v>522</v>
      </c>
      <c r="AA16" s="21" t="s">
        <v>496</v>
      </c>
      <c r="AB16" s="21">
        <v>12.1</v>
      </c>
      <c r="AC16" s="21" t="s">
        <v>499</v>
      </c>
      <c r="AD16" s="21">
        <v>51</v>
      </c>
    </row>
    <row r="17" spans="1:30" ht="17.25" customHeight="1" thickBot="1" x14ac:dyDescent="0.25">
      <c r="A17" s="21">
        <v>12</v>
      </c>
      <c r="B17" s="22">
        <v>3.6788950276243092E-2</v>
      </c>
      <c r="C17" s="22">
        <v>3.5637569060773484E-2</v>
      </c>
      <c r="D17" s="22">
        <v>7.2400000000000006E-2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2144</v>
      </c>
      <c r="Y17" s="24">
        <v>45203</v>
      </c>
      <c r="Z17" s="21" t="s">
        <v>523</v>
      </c>
      <c r="AA17" s="21" t="s">
        <v>494</v>
      </c>
      <c r="AB17" s="21">
        <v>11.8</v>
      </c>
      <c r="AC17" s="21" t="s">
        <v>499</v>
      </c>
      <c r="AD17" s="21">
        <v>51</v>
      </c>
    </row>
    <row r="18" spans="1:30" ht="17.25" customHeight="1" thickBot="1" x14ac:dyDescent="0.25">
      <c r="A18" s="21">
        <v>13</v>
      </c>
      <c r="B18" s="22">
        <v>3.8587292817679558E-2</v>
      </c>
      <c r="C18" s="22">
        <v>3.3692817679558014E-2</v>
      </c>
      <c r="D18" s="22">
        <v>7.22E-2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2097</v>
      </c>
      <c r="Y18" s="24">
        <v>45155</v>
      </c>
      <c r="Z18" s="21" t="s">
        <v>524</v>
      </c>
      <c r="AA18" s="21" t="s">
        <v>495</v>
      </c>
      <c r="AB18" s="21">
        <v>11.6</v>
      </c>
      <c r="AC18" s="21" t="s">
        <v>499</v>
      </c>
      <c r="AD18" s="21">
        <v>52</v>
      </c>
    </row>
    <row r="19" spans="1:30" ht="17.25" customHeight="1" thickBot="1" x14ac:dyDescent="0.25">
      <c r="A19" s="21">
        <v>14</v>
      </c>
      <c r="B19" s="22">
        <v>4.2595027624309396E-2</v>
      </c>
      <c r="C19" s="22">
        <v>3.1650828729281766E-2</v>
      </c>
      <c r="D19" s="22">
        <v>7.4200000000000002E-2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1985</v>
      </c>
      <c r="Y19" s="24">
        <v>45196</v>
      </c>
      <c r="Z19" s="21" t="s">
        <v>523</v>
      </c>
      <c r="AA19" s="21" t="s">
        <v>494</v>
      </c>
      <c r="AB19" s="21">
        <v>11</v>
      </c>
      <c r="AC19" s="21" t="s">
        <v>499</v>
      </c>
      <c r="AD19" s="21">
        <v>50</v>
      </c>
    </row>
    <row r="20" spans="1:30" ht="17.25" customHeight="1" thickBot="1" x14ac:dyDescent="0.25">
      <c r="A20" s="21">
        <v>15</v>
      </c>
      <c r="B20" s="22">
        <v>4.6448618784530382E-2</v>
      </c>
      <c r="C20" s="22">
        <v>2.965745856353591E-2</v>
      </c>
      <c r="D20" s="22">
        <v>7.5999999999999998E-2</v>
      </c>
      <c r="E20" s="45"/>
      <c r="F20" s="21" t="s">
        <v>488</v>
      </c>
      <c r="G20" s="23">
        <v>12910</v>
      </c>
      <c r="H20" s="21">
        <v>0.72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1909</v>
      </c>
      <c r="Y20" s="24">
        <v>45195</v>
      </c>
      <c r="Z20" s="21" t="s">
        <v>524</v>
      </c>
      <c r="AA20" s="21" t="s">
        <v>493</v>
      </c>
      <c r="AB20" s="21">
        <v>10.5</v>
      </c>
      <c r="AC20" s="21" t="s">
        <v>499</v>
      </c>
      <c r="AD20" s="21">
        <v>52</v>
      </c>
    </row>
    <row r="21" spans="1:30" ht="17.25" customHeight="1" thickBot="1" x14ac:dyDescent="0.25">
      <c r="A21" s="21">
        <v>16</v>
      </c>
      <c r="B21" s="22">
        <v>4.5832044198895028E-2</v>
      </c>
      <c r="C21" s="22">
        <v>2.7080662983425412E-2</v>
      </c>
      <c r="D21" s="22">
        <v>7.2800000000000004E-2</v>
      </c>
      <c r="E21" s="45"/>
      <c r="F21" s="21" t="s">
        <v>492</v>
      </c>
      <c r="G21" s="23">
        <v>18259</v>
      </c>
      <c r="H21" s="21">
        <v>1.01</v>
      </c>
      <c r="I21" s="45"/>
      <c r="J21" s="12">
        <v>5</v>
      </c>
      <c r="K21" s="12">
        <f>X6</f>
        <v>2874</v>
      </c>
      <c r="L21" s="18"/>
      <c r="M21" s="12"/>
      <c r="N21" s="114">
        <f>K21/$F$2</f>
        <v>0.15878453038674034</v>
      </c>
      <c r="W21" s="21">
        <v>125</v>
      </c>
      <c r="X21" s="21">
        <v>1803</v>
      </c>
      <c r="Y21" s="24">
        <v>45176</v>
      </c>
      <c r="Z21" s="21" t="s">
        <v>523</v>
      </c>
      <c r="AA21" s="21" t="s">
        <v>495</v>
      </c>
      <c r="AB21" s="21">
        <v>10</v>
      </c>
      <c r="AC21" s="21" t="s">
        <v>498</v>
      </c>
      <c r="AD21" s="21">
        <v>52</v>
      </c>
    </row>
    <row r="22" spans="1:30" ht="17.25" customHeight="1" thickBot="1" x14ac:dyDescent="0.25">
      <c r="A22" s="21">
        <v>17</v>
      </c>
      <c r="B22" s="22">
        <v>4.0231491712707179E-2</v>
      </c>
      <c r="C22" s="22">
        <v>2.3969060773480662E-2</v>
      </c>
      <c r="D22" s="22">
        <v>6.4100000000000004E-2</v>
      </c>
      <c r="E22" s="45"/>
      <c r="F22" s="21" t="s">
        <v>493</v>
      </c>
      <c r="G22" s="23">
        <v>19463</v>
      </c>
      <c r="H22" s="21">
        <v>1.08</v>
      </c>
      <c r="I22" s="45"/>
      <c r="J22" s="12">
        <v>10</v>
      </c>
      <c r="K22" s="12">
        <f>X11</f>
        <v>2761</v>
      </c>
      <c r="L22" s="18"/>
      <c r="M22" s="12"/>
      <c r="N22" s="114">
        <f t="shared" ref="N22:N28" si="0">K22/$F$2</f>
        <v>0.15254143646408841</v>
      </c>
      <c r="W22" s="21">
        <v>150</v>
      </c>
      <c r="X22" s="21">
        <v>1746</v>
      </c>
      <c r="Y22" s="24">
        <v>45220</v>
      </c>
      <c r="Z22" s="21" t="s">
        <v>524</v>
      </c>
      <c r="AA22" s="21" t="s">
        <v>497</v>
      </c>
      <c r="AB22" s="21">
        <v>9.6</v>
      </c>
      <c r="AC22" s="21" t="s">
        <v>499</v>
      </c>
      <c r="AD22" s="21">
        <v>51</v>
      </c>
    </row>
    <row r="23" spans="1:30" ht="17.25" customHeight="1" thickBot="1" x14ac:dyDescent="0.25">
      <c r="A23" s="21">
        <v>18</v>
      </c>
      <c r="B23" s="22">
        <v>3.0725966850828727E-2</v>
      </c>
      <c r="C23" s="22">
        <v>2.0030939226519336E-2</v>
      </c>
      <c r="D23" s="22">
        <v>5.0700000000000002E-2</v>
      </c>
      <c r="E23" s="45"/>
      <c r="F23" s="21" t="s">
        <v>494</v>
      </c>
      <c r="G23" s="23">
        <v>19857</v>
      </c>
      <c r="H23" s="21">
        <v>1.1000000000000001</v>
      </c>
      <c r="I23" s="45"/>
      <c r="J23" s="12">
        <v>20</v>
      </c>
      <c r="K23" s="12">
        <f>X12</f>
        <v>2486</v>
      </c>
      <c r="L23" s="18"/>
      <c r="M23" s="12"/>
      <c r="N23" s="114">
        <f t="shared" si="0"/>
        <v>0.13734806629834254</v>
      </c>
      <c r="W23" s="21">
        <v>175</v>
      </c>
      <c r="X23" s="21">
        <v>1710</v>
      </c>
      <c r="Y23" s="24">
        <v>44992</v>
      </c>
      <c r="Z23" s="21" t="s">
        <v>516</v>
      </c>
      <c r="AA23" s="21" t="s">
        <v>493</v>
      </c>
      <c r="AB23" s="21">
        <v>9.4</v>
      </c>
      <c r="AC23" s="21" t="s">
        <v>498</v>
      </c>
      <c r="AD23" s="21">
        <v>50</v>
      </c>
    </row>
    <row r="24" spans="1:30" ht="17.25" customHeight="1" thickBot="1" x14ac:dyDescent="0.25">
      <c r="A24" s="21">
        <v>19</v>
      </c>
      <c r="B24" s="22">
        <v>2.1271823204419889E-2</v>
      </c>
      <c r="C24" s="22">
        <v>1.521767955801105E-2</v>
      </c>
      <c r="D24" s="22">
        <v>3.6499999999999998E-2</v>
      </c>
      <c r="E24" s="45"/>
      <c r="F24" s="21" t="s">
        <v>495</v>
      </c>
      <c r="G24" s="23">
        <v>19941</v>
      </c>
      <c r="H24" s="21">
        <v>1.1100000000000001</v>
      </c>
      <c r="I24" s="45"/>
      <c r="J24" s="12">
        <v>30</v>
      </c>
      <c r="K24" s="12">
        <f>X14</f>
        <v>2329</v>
      </c>
      <c r="L24" s="18"/>
      <c r="M24" s="12"/>
      <c r="N24" s="114">
        <f t="shared" si="0"/>
        <v>0.12867403314917128</v>
      </c>
      <c r="W24" s="21">
        <v>200</v>
      </c>
      <c r="X24" s="21">
        <v>1694</v>
      </c>
      <c r="Y24" s="24">
        <v>44993</v>
      </c>
      <c r="Z24" s="21" t="s">
        <v>515</v>
      </c>
      <c r="AA24" s="21" t="s">
        <v>494</v>
      </c>
      <c r="AB24" s="21">
        <v>9.4</v>
      </c>
      <c r="AC24" s="21" t="s">
        <v>498</v>
      </c>
      <c r="AD24" s="21">
        <v>62</v>
      </c>
    </row>
    <row r="25" spans="1:30" ht="17.25" customHeight="1" thickBot="1" x14ac:dyDescent="0.25">
      <c r="A25" s="21">
        <v>20</v>
      </c>
      <c r="B25" s="22">
        <v>1.4129834254143646E-2</v>
      </c>
      <c r="C25" s="22">
        <v>1.1619889502762432E-2</v>
      </c>
      <c r="D25" s="22">
        <v>2.58E-2</v>
      </c>
      <c r="E25" s="45"/>
      <c r="F25" s="21" t="s">
        <v>496</v>
      </c>
      <c r="G25" s="23">
        <v>20232</v>
      </c>
      <c r="H25" s="21">
        <v>1.1200000000000001</v>
      </c>
      <c r="I25" s="45"/>
      <c r="J25" s="12">
        <v>50</v>
      </c>
      <c r="K25" s="12">
        <f>X18</f>
        <v>2097</v>
      </c>
      <c r="L25" s="18"/>
      <c r="M25" s="12"/>
      <c r="N25" s="114">
        <f t="shared" si="0"/>
        <v>0.11585635359116023</v>
      </c>
    </row>
    <row r="26" spans="1:30" ht="17.25" customHeight="1" thickBot="1" x14ac:dyDescent="0.25">
      <c r="A26" s="21">
        <v>21</v>
      </c>
      <c r="B26" s="22">
        <v>9.7624309392265185E-3</v>
      </c>
      <c r="C26" s="22">
        <v>8.7027624309392263E-3</v>
      </c>
      <c r="D26" s="22">
        <v>1.8499999999999999E-2</v>
      </c>
      <c r="E26" s="45"/>
      <c r="F26" s="21" t="s">
        <v>497</v>
      </c>
      <c r="G26" s="23">
        <v>15570</v>
      </c>
      <c r="H26" s="21">
        <v>0.86</v>
      </c>
      <c r="I26" s="45"/>
      <c r="J26" s="12">
        <v>100</v>
      </c>
      <c r="K26" s="12">
        <f>X20</f>
        <v>1909</v>
      </c>
      <c r="L26" s="18"/>
      <c r="M26" s="12"/>
      <c r="N26" s="114">
        <f t="shared" si="0"/>
        <v>0.10546961325966851</v>
      </c>
    </row>
    <row r="27" spans="1:30" ht="17.25" customHeight="1" thickBot="1" x14ac:dyDescent="0.25">
      <c r="A27" s="21">
        <v>22</v>
      </c>
      <c r="B27" s="22">
        <v>6.8337016574585635E-3</v>
      </c>
      <c r="C27" s="22">
        <v>6.3204419889502754E-3</v>
      </c>
      <c r="D27" s="22">
        <v>1.32E-2</v>
      </c>
      <c r="E27" s="45"/>
      <c r="F27" s="45"/>
      <c r="G27" s="45"/>
      <c r="H27" s="45"/>
      <c r="I27" s="45"/>
      <c r="J27" s="12">
        <v>150</v>
      </c>
      <c r="K27" s="12">
        <f>X22</f>
        <v>1746</v>
      </c>
      <c r="L27" s="18"/>
      <c r="M27" s="12"/>
      <c r="N27" s="114">
        <f t="shared" si="0"/>
        <v>9.6464088397790054E-2</v>
      </c>
    </row>
    <row r="28" spans="1:30" ht="17.25" customHeight="1" thickBot="1" x14ac:dyDescent="0.25">
      <c r="A28" s="21">
        <v>23</v>
      </c>
      <c r="B28" s="22">
        <v>4.9325966850828724E-3</v>
      </c>
      <c r="C28" s="22">
        <v>4.2784530386740334E-3</v>
      </c>
      <c r="D28" s="22">
        <v>9.1999999999999998E-3</v>
      </c>
      <c r="E28" s="45"/>
      <c r="F28" s="45"/>
      <c r="G28" s="45"/>
      <c r="H28" s="45"/>
      <c r="I28" s="45"/>
      <c r="J28" s="12">
        <v>200</v>
      </c>
      <c r="K28" s="12">
        <f>X24</f>
        <v>1694</v>
      </c>
      <c r="L28" s="18"/>
      <c r="M28" s="12"/>
      <c r="N28" s="114">
        <f t="shared" si="0"/>
        <v>9.3591160220994479E-2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3"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65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601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25600</v>
      </c>
      <c r="H2" s="7" t="s">
        <v>462</v>
      </c>
      <c r="W2" s="21">
        <v>1</v>
      </c>
      <c r="X2" s="21">
        <v>2518</v>
      </c>
      <c r="Y2" s="24">
        <v>44971</v>
      </c>
      <c r="Z2" s="21" t="s">
        <v>515</v>
      </c>
      <c r="AA2" s="21" t="s">
        <v>493</v>
      </c>
      <c r="AB2" s="21">
        <v>9.8000000000000007</v>
      </c>
      <c r="AC2" s="21" t="s">
        <v>464</v>
      </c>
      <c r="AD2" s="21">
        <v>59</v>
      </c>
    </row>
    <row r="3" spans="1:30" ht="17.25" customHeight="1" thickBot="1" x14ac:dyDescent="0.25">
      <c r="W3" s="21">
        <v>2</v>
      </c>
      <c r="X3" s="21">
        <v>2506</v>
      </c>
      <c r="Y3" s="24">
        <v>45009</v>
      </c>
      <c r="Z3" s="21" t="s">
        <v>517</v>
      </c>
      <c r="AA3" s="21" t="s">
        <v>496</v>
      </c>
      <c r="AB3" s="21">
        <v>9.8000000000000007</v>
      </c>
      <c r="AC3" s="21" t="s">
        <v>464</v>
      </c>
      <c r="AD3" s="21">
        <v>58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2497</v>
      </c>
      <c r="Y4" s="24">
        <v>44981</v>
      </c>
      <c r="Z4" s="21" t="s">
        <v>517</v>
      </c>
      <c r="AA4" s="21" t="s">
        <v>496</v>
      </c>
      <c r="AB4" s="21">
        <v>9.8000000000000007</v>
      </c>
      <c r="AC4" s="21" t="s">
        <v>464</v>
      </c>
      <c r="AD4" s="21">
        <v>58</v>
      </c>
    </row>
    <row r="5" spans="1:30" ht="17.25" customHeight="1" thickBot="1" x14ac:dyDescent="0.25">
      <c r="A5" s="21">
        <v>0</v>
      </c>
      <c r="B5" s="22">
        <v>2.44140625E-3</v>
      </c>
      <c r="C5" s="22">
        <v>2.1492187499999997E-3</v>
      </c>
      <c r="D5" s="22">
        <v>4.5999999999999999E-3</v>
      </c>
      <c r="E5" s="45"/>
      <c r="F5" s="21" t="s">
        <v>471</v>
      </c>
      <c r="G5" s="23">
        <v>26577</v>
      </c>
      <c r="H5" s="21">
        <v>1.04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2477</v>
      </c>
      <c r="Y5" s="24">
        <v>44971</v>
      </c>
      <c r="Z5" s="21" t="s">
        <v>517</v>
      </c>
      <c r="AA5" s="21" t="s">
        <v>493</v>
      </c>
      <c r="AB5" s="21">
        <v>9.6999999999999993</v>
      </c>
      <c r="AC5" s="21" t="s">
        <v>464</v>
      </c>
      <c r="AD5" s="21">
        <v>55</v>
      </c>
    </row>
    <row r="6" spans="1:30" ht="17.25" customHeight="1" thickBot="1" x14ac:dyDescent="0.25">
      <c r="A6" s="21">
        <v>1</v>
      </c>
      <c r="B6" s="22">
        <v>1.416015625E-3</v>
      </c>
      <c r="C6" s="22">
        <v>1.3816406250000003E-3</v>
      </c>
      <c r="D6" s="22">
        <v>2.8E-3</v>
      </c>
      <c r="E6" s="45"/>
      <c r="F6" s="21" t="s">
        <v>473</v>
      </c>
      <c r="G6" s="23">
        <v>28390</v>
      </c>
      <c r="H6" s="21">
        <v>1.1100000000000001</v>
      </c>
      <c r="I6" s="45"/>
      <c r="J6" s="107" t="s">
        <v>474</v>
      </c>
      <c r="K6" s="108">
        <f>LARGE((K8,K9),1)</f>
        <v>0.7511735694337156</v>
      </c>
      <c r="L6" s="45"/>
      <c r="M6" s="45"/>
      <c r="N6" s="108" t="s">
        <v>465</v>
      </c>
      <c r="W6" s="21">
        <v>5</v>
      </c>
      <c r="X6" s="21">
        <v>2459</v>
      </c>
      <c r="Y6" s="24">
        <v>45000</v>
      </c>
      <c r="Z6" s="21" t="s">
        <v>517</v>
      </c>
      <c r="AA6" s="21" t="s">
        <v>494</v>
      </c>
      <c r="AB6" s="21">
        <v>9.6</v>
      </c>
      <c r="AC6" s="21" t="s">
        <v>464</v>
      </c>
      <c r="AD6" s="21">
        <v>58</v>
      </c>
    </row>
    <row r="7" spans="1:30" ht="17.25" customHeight="1" thickBot="1" x14ac:dyDescent="0.25">
      <c r="A7" s="21">
        <v>2</v>
      </c>
      <c r="B7" s="22">
        <v>1.025390625E-3</v>
      </c>
      <c r="C7" s="22">
        <v>1.12578125E-3</v>
      </c>
      <c r="D7" s="22">
        <v>2.2000000000000001E-3</v>
      </c>
      <c r="E7" s="45"/>
      <c r="F7" s="21" t="s">
        <v>475</v>
      </c>
      <c r="G7" s="23">
        <v>29116</v>
      </c>
      <c r="H7" s="21">
        <v>1.1399999999999999</v>
      </c>
      <c r="I7" s="45"/>
      <c r="J7" s="12" t="s">
        <v>476</v>
      </c>
      <c r="K7" s="108">
        <f>LARGE((K10,K11),1)</f>
        <v>0.60989380363651646</v>
      </c>
      <c r="L7" s="45"/>
      <c r="M7" s="45"/>
      <c r="N7" s="108" t="s">
        <v>464</v>
      </c>
      <c r="W7" s="21">
        <v>6</v>
      </c>
      <c r="X7" s="21">
        <v>2459</v>
      </c>
      <c r="Y7" s="24">
        <v>45015</v>
      </c>
      <c r="Z7" s="21" t="s">
        <v>517</v>
      </c>
      <c r="AA7" s="21" t="s">
        <v>495</v>
      </c>
      <c r="AB7" s="21">
        <v>9.6</v>
      </c>
      <c r="AC7" s="21" t="s">
        <v>464</v>
      </c>
      <c r="AD7" s="21">
        <v>59</v>
      </c>
    </row>
    <row r="8" spans="1:30" ht="17.25" customHeight="1" thickBot="1" x14ac:dyDescent="0.25">
      <c r="A8" s="21">
        <v>3</v>
      </c>
      <c r="B8" s="22">
        <v>8.7890625000000002E-4</v>
      </c>
      <c r="C8" s="22">
        <v>1.3304687499999998E-3</v>
      </c>
      <c r="D8" s="22">
        <v>2.2000000000000001E-3</v>
      </c>
      <c r="E8" s="45"/>
      <c r="F8" s="21" t="s">
        <v>477</v>
      </c>
      <c r="G8" s="23">
        <v>27114</v>
      </c>
      <c r="H8" s="21">
        <v>1.06</v>
      </c>
      <c r="I8" s="45"/>
      <c r="J8" s="45"/>
      <c r="K8" s="340">
        <f>LARGE(B11:C11,1)/(B11+C11)</f>
        <v>0.7511735694337156</v>
      </c>
      <c r="L8" s="45"/>
      <c r="M8" s="45"/>
      <c r="N8" s="45"/>
      <c r="W8" s="21">
        <v>7</v>
      </c>
      <c r="X8" s="21">
        <v>2458</v>
      </c>
      <c r="Y8" s="24">
        <v>44951</v>
      </c>
      <c r="Z8" s="21" t="s">
        <v>515</v>
      </c>
      <c r="AA8" s="21" t="s">
        <v>494</v>
      </c>
      <c r="AB8" s="21">
        <v>9.6</v>
      </c>
      <c r="AC8" s="21" t="s">
        <v>464</v>
      </c>
      <c r="AD8" s="21">
        <v>61</v>
      </c>
    </row>
    <row r="9" spans="1:30" ht="17.25" customHeight="1" thickBot="1" x14ac:dyDescent="0.25">
      <c r="A9" s="21">
        <v>4</v>
      </c>
      <c r="B9" s="22">
        <v>1.46484375E-3</v>
      </c>
      <c r="C9" s="22">
        <v>2.8144531249999997E-3</v>
      </c>
      <c r="D9" s="22">
        <v>4.3E-3</v>
      </c>
      <c r="E9" s="45"/>
      <c r="F9" s="21" t="s">
        <v>478</v>
      </c>
      <c r="G9" s="23">
        <v>25645</v>
      </c>
      <c r="H9" s="21">
        <v>1</v>
      </c>
      <c r="I9" s="45"/>
      <c r="J9" s="45"/>
      <c r="K9" s="340">
        <f>LARGE(B12:C12,1)/(B12+C12)</f>
        <v>0.69097000302006584</v>
      </c>
      <c r="L9" s="45"/>
      <c r="M9" s="45"/>
      <c r="N9" s="45"/>
      <c r="W9" s="21">
        <v>8</v>
      </c>
      <c r="X9" s="21">
        <v>2456</v>
      </c>
      <c r="Y9" s="24">
        <v>44994</v>
      </c>
      <c r="Z9" s="21" t="s">
        <v>517</v>
      </c>
      <c r="AA9" s="21" t="s">
        <v>495</v>
      </c>
      <c r="AB9" s="21">
        <v>9.6</v>
      </c>
      <c r="AC9" s="21" t="s">
        <v>464</v>
      </c>
      <c r="AD9" s="21">
        <v>56</v>
      </c>
    </row>
    <row r="10" spans="1:30" ht="17.25" customHeight="1" thickBot="1" x14ac:dyDescent="0.25">
      <c r="A10" s="21">
        <v>5</v>
      </c>
      <c r="B10" s="22">
        <v>3.41796875E-3</v>
      </c>
      <c r="C10" s="22">
        <v>1.0490234375000001E-2</v>
      </c>
      <c r="D10" s="22">
        <v>1.3899999999999999E-2</v>
      </c>
      <c r="E10" s="45"/>
      <c r="F10" s="21" t="s">
        <v>479</v>
      </c>
      <c r="G10" s="23">
        <v>24680</v>
      </c>
      <c r="H10" s="21">
        <v>0.96</v>
      </c>
      <c r="I10" s="45"/>
      <c r="J10" s="45"/>
      <c r="K10" s="340">
        <f>LARGE(B20:C20,1)/(B20+C20)</f>
        <v>0.59510456392233102</v>
      </c>
      <c r="L10" s="45"/>
      <c r="M10" s="45"/>
      <c r="N10" s="45"/>
      <c r="W10" s="21">
        <v>9</v>
      </c>
      <c r="X10" s="21">
        <v>2455</v>
      </c>
      <c r="Y10" s="24">
        <v>44995</v>
      </c>
      <c r="Z10" s="21" t="s">
        <v>517</v>
      </c>
      <c r="AA10" s="21" t="s">
        <v>496</v>
      </c>
      <c r="AB10" s="21">
        <v>9.6</v>
      </c>
      <c r="AC10" s="21" t="s">
        <v>464</v>
      </c>
      <c r="AD10" s="21">
        <v>55</v>
      </c>
    </row>
    <row r="11" spans="1:30" ht="17.25" customHeight="1" thickBot="1" x14ac:dyDescent="0.25">
      <c r="A11" s="21">
        <v>6</v>
      </c>
      <c r="B11" s="22">
        <v>9.8144531250000007E-3</v>
      </c>
      <c r="C11" s="22">
        <v>2.9628515625000001E-2</v>
      </c>
      <c r="D11" s="22">
        <v>3.95E-2</v>
      </c>
      <c r="E11" s="45"/>
      <c r="F11" s="21" t="s">
        <v>480</v>
      </c>
      <c r="G11" s="23">
        <v>23606</v>
      </c>
      <c r="H11" s="21">
        <v>0.92</v>
      </c>
      <c r="I11" s="45"/>
      <c r="J11" s="45"/>
      <c r="K11" s="340">
        <f>LARGE(B21:C21,1)/(B21+C21)</f>
        <v>0.60989380363651646</v>
      </c>
      <c r="L11" s="45"/>
      <c r="M11" s="45"/>
      <c r="N11" s="45"/>
      <c r="W11" s="21">
        <v>10</v>
      </c>
      <c r="X11" s="21">
        <v>2451</v>
      </c>
      <c r="Y11" s="24">
        <v>44944</v>
      </c>
      <c r="Z11" s="21" t="s">
        <v>515</v>
      </c>
      <c r="AA11" s="21" t="s">
        <v>494</v>
      </c>
      <c r="AB11" s="21">
        <v>9.6</v>
      </c>
      <c r="AC11" s="21" t="s">
        <v>464</v>
      </c>
      <c r="AD11" s="21">
        <v>58</v>
      </c>
    </row>
    <row r="12" spans="1:30" ht="17.25" customHeight="1" thickBot="1" x14ac:dyDescent="0.25">
      <c r="A12" s="21">
        <v>7</v>
      </c>
      <c r="B12" s="22">
        <v>1.7187500000000001E-2</v>
      </c>
      <c r="C12" s="22">
        <v>3.8430078124999996E-2</v>
      </c>
      <c r="D12" s="22">
        <v>5.57E-2</v>
      </c>
      <c r="E12" s="45"/>
      <c r="F12" s="21" t="s">
        <v>481</v>
      </c>
      <c r="G12" s="23">
        <v>23179</v>
      </c>
      <c r="H12" s="21">
        <v>0.9</v>
      </c>
      <c r="I12" s="45"/>
      <c r="J12" s="45"/>
      <c r="K12" s="45"/>
      <c r="L12" s="45"/>
      <c r="M12" s="45"/>
      <c r="N12" s="45"/>
      <c r="W12" s="21">
        <v>20</v>
      </c>
      <c r="X12" s="21">
        <v>2431</v>
      </c>
      <c r="Y12" s="24">
        <v>45016</v>
      </c>
      <c r="Z12" s="21" t="s">
        <v>518</v>
      </c>
      <c r="AA12" s="21" t="s">
        <v>496</v>
      </c>
      <c r="AB12" s="21">
        <v>9.5</v>
      </c>
      <c r="AC12" s="21" t="s">
        <v>464</v>
      </c>
      <c r="AD12" s="21">
        <v>56</v>
      </c>
    </row>
    <row r="13" spans="1:30" ht="17.25" customHeight="1" thickBot="1" x14ac:dyDescent="0.25">
      <c r="A13" s="21">
        <v>8</v>
      </c>
      <c r="B13" s="22">
        <v>1.9580078124999997E-2</v>
      </c>
      <c r="C13" s="22">
        <v>4.0988671875000007E-2</v>
      </c>
      <c r="D13" s="22">
        <v>6.0600000000000001E-2</v>
      </c>
      <c r="E13" s="45"/>
      <c r="F13" s="21" t="s">
        <v>482</v>
      </c>
      <c r="G13" s="23">
        <v>23238</v>
      </c>
      <c r="H13" s="21">
        <v>0.91</v>
      </c>
      <c r="I13" s="45"/>
      <c r="J13" s="45"/>
      <c r="K13" s="45"/>
      <c r="L13" s="45"/>
      <c r="M13" s="45"/>
      <c r="N13" s="45"/>
      <c r="W13" s="21">
        <v>25</v>
      </c>
      <c r="X13" s="21">
        <v>2415</v>
      </c>
      <c r="Y13" s="24">
        <v>44937</v>
      </c>
      <c r="Z13" s="21" t="s">
        <v>515</v>
      </c>
      <c r="AA13" s="21" t="s">
        <v>494</v>
      </c>
      <c r="AB13" s="21">
        <v>9.4</v>
      </c>
      <c r="AC13" s="21" t="s">
        <v>464</v>
      </c>
      <c r="AD13" s="21">
        <v>61</v>
      </c>
    </row>
    <row r="14" spans="1:30" ht="17.25" customHeight="1" thickBot="1" x14ac:dyDescent="0.25">
      <c r="A14" s="21">
        <v>9</v>
      </c>
      <c r="B14" s="22">
        <v>2.392578125E-2</v>
      </c>
      <c r="C14" s="22">
        <v>3.8992968750000002E-2</v>
      </c>
      <c r="D14" s="22">
        <v>6.3E-2</v>
      </c>
      <c r="E14" s="45"/>
      <c r="F14" s="21" t="s">
        <v>483</v>
      </c>
      <c r="G14" s="23">
        <v>24898</v>
      </c>
      <c r="H14" s="21">
        <v>0.97</v>
      </c>
      <c r="I14" s="45"/>
      <c r="J14" s="45"/>
      <c r="K14" s="45"/>
      <c r="L14" s="45"/>
      <c r="M14" s="45"/>
      <c r="N14" s="45"/>
      <c r="W14" s="21">
        <v>30</v>
      </c>
      <c r="X14" s="21">
        <v>2404</v>
      </c>
      <c r="Y14" s="24">
        <v>45007</v>
      </c>
      <c r="Z14" s="21" t="s">
        <v>520</v>
      </c>
      <c r="AA14" s="21" t="s">
        <v>494</v>
      </c>
      <c r="AB14" s="21">
        <v>9.4</v>
      </c>
      <c r="AC14" s="21" t="s">
        <v>464</v>
      </c>
      <c r="AD14" s="21">
        <v>50</v>
      </c>
    </row>
    <row r="15" spans="1:30" ht="17.25" customHeight="1" thickBot="1" x14ac:dyDescent="0.25">
      <c r="A15" s="21">
        <v>10</v>
      </c>
      <c r="B15" s="22">
        <v>2.8759765624999999E-2</v>
      </c>
      <c r="C15" s="22">
        <v>3.8583593749999999E-2</v>
      </c>
      <c r="D15" s="22">
        <v>6.7400000000000002E-2</v>
      </c>
      <c r="E15" s="45"/>
      <c r="F15" s="21" t="s">
        <v>484</v>
      </c>
      <c r="G15" s="23">
        <v>25412</v>
      </c>
      <c r="H15" s="21">
        <v>0.99</v>
      </c>
      <c r="I15" s="45"/>
      <c r="J15" s="45"/>
      <c r="K15" s="45"/>
      <c r="L15" s="45"/>
      <c r="M15" s="45"/>
      <c r="N15" s="45"/>
      <c r="W15" s="21">
        <v>35</v>
      </c>
      <c r="X15" s="21">
        <v>2394</v>
      </c>
      <c r="Y15" s="24">
        <v>45005</v>
      </c>
      <c r="Z15" s="21" t="s">
        <v>517</v>
      </c>
      <c r="AA15" s="21" t="s">
        <v>492</v>
      </c>
      <c r="AB15" s="21">
        <v>9.4</v>
      </c>
      <c r="AC15" s="21" t="s">
        <v>464</v>
      </c>
      <c r="AD15" s="21">
        <v>58</v>
      </c>
    </row>
    <row r="16" spans="1:30" ht="17.25" customHeight="1" thickBot="1" x14ac:dyDescent="0.25">
      <c r="A16" s="21">
        <v>11</v>
      </c>
      <c r="B16" s="22">
        <v>3.2617187499999999E-2</v>
      </c>
      <c r="C16" s="22">
        <v>3.9248828125000003E-2</v>
      </c>
      <c r="D16" s="22">
        <v>7.1900000000000006E-2</v>
      </c>
      <c r="E16" s="45"/>
      <c r="F16" s="21" t="s">
        <v>485</v>
      </c>
      <c r="G16" s="23">
        <v>25107</v>
      </c>
      <c r="H16" s="21">
        <v>0.98</v>
      </c>
      <c r="I16" s="45"/>
      <c r="J16" s="45"/>
      <c r="K16" s="45"/>
      <c r="L16" s="45"/>
      <c r="M16" s="45"/>
      <c r="N16" s="45"/>
      <c r="W16" s="21">
        <v>40</v>
      </c>
      <c r="X16" s="21">
        <v>2387</v>
      </c>
      <c r="Y16" s="24">
        <v>44986</v>
      </c>
      <c r="Z16" s="21" t="s">
        <v>520</v>
      </c>
      <c r="AA16" s="21" t="s">
        <v>494</v>
      </c>
      <c r="AB16" s="21">
        <v>9.3000000000000007</v>
      </c>
      <c r="AC16" s="21" t="s">
        <v>465</v>
      </c>
      <c r="AD16" s="21">
        <v>54</v>
      </c>
    </row>
    <row r="17" spans="1:30" ht="17.25" customHeight="1" thickBot="1" x14ac:dyDescent="0.25">
      <c r="A17" s="21">
        <v>12</v>
      </c>
      <c r="B17" s="22">
        <v>3.6083984374999996E-2</v>
      </c>
      <c r="C17" s="22">
        <v>3.7918359375000002E-2</v>
      </c>
      <c r="D17" s="22">
        <v>7.3999999999999996E-2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2381</v>
      </c>
      <c r="Y17" s="24">
        <v>44967</v>
      </c>
      <c r="Z17" s="21" t="s">
        <v>517</v>
      </c>
      <c r="AA17" s="21" t="s">
        <v>496</v>
      </c>
      <c r="AB17" s="21">
        <v>9.3000000000000007</v>
      </c>
      <c r="AC17" s="21" t="s">
        <v>464</v>
      </c>
      <c r="AD17" s="21">
        <v>58</v>
      </c>
    </row>
    <row r="18" spans="1:30" ht="17.25" customHeight="1" thickBot="1" x14ac:dyDescent="0.25">
      <c r="A18" s="21">
        <v>13</v>
      </c>
      <c r="B18" s="22">
        <v>3.8378906249999997E-2</v>
      </c>
      <c r="C18" s="22">
        <v>3.5462109375000002E-2</v>
      </c>
      <c r="D18" s="22">
        <v>7.3899999999999993E-2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2375</v>
      </c>
      <c r="Y18" s="24">
        <v>44986</v>
      </c>
      <c r="Z18" s="21" t="s">
        <v>515</v>
      </c>
      <c r="AA18" s="21" t="s">
        <v>494</v>
      </c>
      <c r="AB18" s="21">
        <v>9.3000000000000007</v>
      </c>
      <c r="AC18" s="21" t="s">
        <v>464</v>
      </c>
      <c r="AD18" s="21">
        <v>59</v>
      </c>
    </row>
    <row r="19" spans="1:30" ht="17.25" customHeight="1" thickBot="1" x14ac:dyDescent="0.25">
      <c r="A19" s="21">
        <v>14</v>
      </c>
      <c r="B19" s="22">
        <v>4.248046875E-2</v>
      </c>
      <c r="C19" s="22">
        <v>3.3619921875E-2</v>
      </c>
      <c r="D19" s="22">
        <v>7.5999999999999998E-2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2351</v>
      </c>
      <c r="Y19" s="24">
        <v>44980</v>
      </c>
      <c r="Z19" s="21" t="s">
        <v>515</v>
      </c>
      <c r="AA19" s="21" t="s">
        <v>495</v>
      </c>
      <c r="AB19" s="21">
        <v>9.1999999999999993</v>
      </c>
      <c r="AC19" s="21" t="s">
        <v>464</v>
      </c>
      <c r="AD19" s="21">
        <v>62</v>
      </c>
    </row>
    <row r="20" spans="1:30" ht="17.25" customHeight="1" thickBot="1" x14ac:dyDescent="0.25">
      <c r="A20" s="21">
        <v>15</v>
      </c>
      <c r="B20" s="22">
        <v>4.6630859375E-2</v>
      </c>
      <c r="C20" s="22">
        <v>3.17265625E-2</v>
      </c>
      <c r="D20" s="22">
        <v>7.8299999999999995E-2</v>
      </c>
      <c r="E20" s="45"/>
      <c r="F20" s="21" t="s">
        <v>488</v>
      </c>
      <c r="G20" s="23">
        <v>19260</v>
      </c>
      <c r="H20" s="21">
        <v>0.75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2332</v>
      </c>
      <c r="Y20" s="24">
        <v>45232</v>
      </c>
      <c r="Z20" s="21" t="s">
        <v>517</v>
      </c>
      <c r="AA20" s="21" t="s">
        <v>495</v>
      </c>
      <c r="AB20" s="21">
        <v>9.1</v>
      </c>
      <c r="AC20" s="21" t="s">
        <v>464</v>
      </c>
      <c r="AD20" s="21">
        <v>62</v>
      </c>
    </row>
    <row r="21" spans="1:30" ht="17.25" customHeight="1" thickBot="1" x14ac:dyDescent="0.25">
      <c r="A21" s="21">
        <v>16</v>
      </c>
      <c r="B21" s="22">
        <v>4.5361328125000003E-2</v>
      </c>
      <c r="C21" s="22">
        <v>2.9014453124999999E-2</v>
      </c>
      <c r="D21" s="22">
        <v>7.4300000000000005E-2</v>
      </c>
      <c r="E21" s="45"/>
      <c r="F21" s="21" t="s">
        <v>492</v>
      </c>
      <c r="G21" s="23">
        <v>25750</v>
      </c>
      <c r="H21" s="21">
        <v>1</v>
      </c>
      <c r="I21" s="45"/>
      <c r="J21" s="12">
        <v>5</v>
      </c>
      <c r="K21" s="12">
        <f>X6</f>
        <v>2459</v>
      </c>
      <c r="L21" s="18"/>
      <c r="M21" s="12"/>
      <c r="N21" s="114">
        <f>K21/$F$2</f>
        <v>9.6054687499999999E-2</v>
      </c>
      <c r="W21" s="21">
        <v>125</v>
      </c>
      <c r="X21" s="21">
        <v>2318</v>
      </c>
      <c r="Y21" s="24">
        <v>44980</v>
      </c>
      <c r="Z21" s="21" t="s">
        <v>518</v>
      </c>
      <c r="AA21" s="21" t="s">
        <v>495</v>
      </c>
      <c r="AB21" s="21">
        <v>9.1</v>
      </c>
      <c r="AC21" s="21" t="s">
        <v>464</v>
      </c>
      <c r="AD21" s="21">
        <v>54</v>
      </c>
    </row>
    <row r="22" spans="1:30" ht="17.25" customHeight="1" thickBot="1" x14ac:dyDescent="0.25">
      <c r="A22" s="21">
        <v>17</v>
      </c>
      <c r="B22" s="22">
        <v>3.9306640625E-2</v>
      </c>
      <c r="C22" s="22">
        <v>2.7274609375000002E-2</v>
      </c>
      <c r="D22" s="22">
        <v>6.6500000000000004E-2</v>
      </c>
      <c r="E22" s="45"/>
      <c r="F22" s="21" t="s">
        <v>493</v>
      </c>
      <c r="G22" s="23">
        <v>27184</v>
      </c>
      <c r="H22" s="21">
        <v>1.06</v>
      </c>
      <c r="I22" s="45"/>
      <c r="J22" s="12">
        <v>10</v>
      </c>
      <c r="K22" s="12">
        <f>X11</f>
        <v>2451</v>
      </c>
      <c r="L22" s="18"/>
      <c r="M22" s="12"/>
      <c r="N22" s="114">
        <f t="shared" ref="N22:N28" si="0">K22/$F$2</f>
        <v>9.5742187500000006E-2</v>
      </c>
      <c r="W22" s="21">
        <v>150</v>
      </c>
      <c r="X22" s="21">
        <v>2305</v>
      </c>
      <c r="Y22" s="24">
        <v>44995</v>
      </c>
      <c r="Z22" s="21" t="s">
        <v>518</v>
      </c>
      <c r="AA22" s="21" t="s">
        <v>496</v>
      </c>
      <c r="AB22" s="21">
        <v>9</v>
      </c>
      <c r="AC22" s="21" t="s">
        <v>464</v>
      </c>
      <c r="AD22" s="21">
        <v>53</v>
      </c>
    </row>
    <row r="23" spans="1:30" ht="17.25" customHeight="1" thickBot="1" x14ac:dyDescent="0.25">
      <c r="A23" s="21">
        <v>18</v>
      </c>
      <c r="B23" s="22">
        <v>3.0859375000000005E-2</v>
      </c>
      <c r="C23" s="22">
        <v>2.2157421875E-2</v>
      </c>
      <c r="D23" s="22">
        <v>5.2900000000000003E-2</v>
      </c>
      <c r="E23" s="45"/>
      <c r="F23" s="21" t="s">
        <v>494</v>
      </c>
      <c r="G23" s="23">
        <v>27581</v>
      </c>
      <c r="H23" s="21">
        <v>1.08</v>
      </c>
      <c r="I23" s="45"/>
      <c r="J23" s="12">
        <v>20</v>
      </c>
      <c r="K23" s="12">
        <f>X12</f>
        <v>2431</v>
      </c>
      <c r="L23" s="18"/>
      <c r="M23" s="12"/>
      <c r="N23" s="114">
        <f t="shared" si="0"/>
        <v>9.4960937499999995E-2</v>
      </c>
      <c r="W23" s="21">
        <v>175</v>
      </c>
      <c r="X23" s="21">
        <v>2293</v>
      </c>
      <c r="Y23" s="24">
        <v>45002</v>
      </c>
      <c r="Z23" s="21" t="s">
        <v>516</v>
      </c>
      <c r="AA23" s="21" t="s">
        <v>496</v>
      </c>
      <c r="AB23" s="21">
        <v>9</v>
      </c>
      <c r="AC23" s="21" t="s">
        <v>464</v>
      </c>
      <c r="AD23" s="21">
        <v>52</v>
      </c>
    </row>
    <row r="24" spans="1:30" ht="17.25" customHeight="1" thickBot="1" x14ac:dyDescent="0.25">
      <c r="A24" s="21">
        <v>19</v>
      </c>
      <c r="B24" s="22">
        <v>2.2119140624999999E-2</v>
      </c>
      <c r="C24" s="22">
        <v>1.6733203124999999E-2</v>
      </c>
      <c r="D24" s="22">
        <v>3.8800000000000001E-2</v>
      </c>
      <c r="E24" s="45"/>
      <c r="F24" s="21" t="s">
        <v>495</v>
      </c>
      <c r="G24" s="23">
        <v>27602</v>
      </c>
      <c r="H24" s="21">
        <v>1.08</v>
      </c>
      <c r="I24" s="45"/>
      <c r="J24" s="12">
        <v>30</v>
      </c>
      <c r="K24" s="12">
        <f>X14</f>
        <v>2404</v>
      </c>
      <c r="L24" s="18"/>
      <c r="M24" s="12"/>
      <c r="N24" s="114">
        <f t="shared" si="0"/>
        <v>9.3906249999999997E-2</v>
      </c>
      <c r="W24" s="21">
        <v>200</v>
      </c>
      <c r="X24" s="21">
        <v>2278</v>
      </c>
      <c r="Y24" s="24">
        <v>45023</v>
      </c>
      <c r="Z24" s="21" t="s">
        <v>517</v>
      </c>
      <c r="AA24" s="21" t="s">
        <v>496</v>
      </c>
      <c r="AB24" s="21">
        <v>8.9</v>
      </c>
      <c r="AC24" s="21" t="s">
        <v>464</v>
      </c>
      <c r="AD24" s="21">
        <v>54</v>
      </c>
    </row>
    <row r="25" spans="1:30" ht="17.25" customHeight="1" thickBot="1" x14ac:dyDescent="0.25">
      <c r="A25" s="21">
        <v>20</v>
      </c>
      <c r="B25" s="22">
        <v>1.7236328124999999E-2</v>
      </c>
      <c r="C25" s="22">
        <v>1.2690625000000001E-2</v>
      </c>
      <c r="D25" s="22">
        <v>2.9899999999999999E-2</v>
      </c>
      <c r="E25" s="45"/>
      <c r="F25" s="21" t="s">
        <v>496</v>
      </c>
      <c r="G25" s="23">
        <v>28517</v>
      </c>
      <c r="H25" s="21">
        <v>1.1100000000000001</v>
      </c>
      <c r="I25" s="45"/>
      <c r="J25" s="12">
        <v>50</v>
      </c>
      <c r="K25" s="12">
        <f>X18</f>
        <v>2375</v>
      </c>
      <c r="L25" s="18"/>
      <c r="M25" s="12"/>
      <c r="N25" s="114">
        <f t="shared" si="0"/>
        <v>9.27734375E-2</v>
      </c>
    </row>
    <row r="26" spans="1:30" ht="17.25" customHeight="1" thickBot="1" x14ac:dyDescent="0.25">
      <c r="A26" s="21">
        <v>21</v>
      </c>
      <c r="B26" s="22">
        <v>1.318359375E-2</v>
      </c>
      <c r="C26" s="22">
        <v>9.7226562499999995E-3</v>
      </c>
      <c r="D26" s="22">
        <v>2.29E-2</v>
      </c>
      <c r="E26" s="45"/>
      <c r="F26" s="21" t="s">
        <v>497</v>
      </c>
      <c r="G26" s="23">
        <v>23499</v>
      </c>
      <c r="H26" s="21">
        <v>0.92</v>
      </c>
      <c r="I26" s="45"/>
      <c r="J26" s="12">
        <v>100</v>
      </c>
      <c r="K26" s="12">
        <f>X20</f>
        <v>2332</v>
      </c>
      <c r="L26" s="18"/>
      <c r="M26" s="12"/>
      <c r="N26" s="114">
        <f t="shared" si="0"/>
        <v>9.1093750000000001E-2</v>
      </c>
    </row>
    <row r="27" spans="1:30" ht="17.25" customHeight="1" thickBot="1" x14ac:dyDescent="0.25">
      <c r="A27" s="21">
        <v>22</v>
      </c>
      <c r="B27" s="22">
        <v>9.082031249999999E-3</v>
      </c>
      <c r="C27" s="22">
        <v>6.5500000000000003E-3</v>
      </c>
      <c r="D27" s="22">
        <v>1.5599999999999999E-2</v>
      </c>
      <c r="E27" s="45"/>
      <c r="F27" s="45"/>
      <c r="G27" s="45"/>
      <c r="H27" s="45"/>
      <c r="I27" s="45"/>
      <c r="J27" s="12">
        <v>150</v>
      </c>
      <c r="K27" s="12">
        <f>X22</f>
        <v>2305</v>
      </c>
      <c r="L27" s="18"/>
      <c r="M27" s="12"/>
      <c r="N27" s="114">
        <f t="shared" si="0"/>
        <v>9.0039062500000003E-2</v>
      </c>
    </row>
    <row r="28" spans="1:30" ht="17.25" customHeight="1" thickBot="1" x14ac:dyDescent="0.25">
      <c r="A28" s="21">
        <v>23</v>
      </c>
      <c r="B28" s="22">
        <v>5.0781250000000002E-3</v>
      </c>
      <c r="C28" s="22">
        <v>3.6843749999999997E-3</v>
      </c>
      <c r="D28" s="22">
        <v>8.6999999999999994E-3</v>
      </c>
      <c r="E28" s="45"/>
      <c r="F28" s="45"/>
      <c r="G28" s="45"/>
      <c r="H28" s="45"/>
      <c r="I28" s="45"/>
      <c r="J28" s="12">
        <v>200</v>
      </c>
      <c r="K28" s="12">
        <f>X24</f>
        <v>2278</v>
      </c>
      <c r="L28" s="18"/>
      <c r="M28" s="12"/>
      <c r="N28" s="114">
        <f t="shared" si="0"/>
        <v>8.8984375000000004E-2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7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3.25" customHeight="1" thickBot="1" x14ac:dyDescent="0.4">
      <c r="A1" s="229" t="s">
        <v>506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12600</v>
      </c>
      <c r="H2" s="7" t="s">
        <v>462</v>
      </c>
      <c r="W2" s="21">
        <v>1</v>
      </c>
      <c r="X2" s="21">
        <v>9798</v>
      </c>
      <c r="Y2" s="24">
        <v>45093</v>
      </c>
      <c r="Z2" s="21" t="s">
        <v>525</v>
      </c>
      <c r="AA2" s="21" t="s">
        <v>496</v>
      </c>
      <c r="AB2" s="21">
        <v>77.8</v>
      </c>
      <c r="AC2" s="21" t="s">
        <v>465</v>
      </c>
      <c r="AD2" s="21">
        <v>60</v>
      </c>
    </row>
    <row r="3" spans="1:30" ht="17.25" customHeight="1" thickBot="1" x14ac:dyDescent="0.25">
      <c r="W3" s="21">
        <v>2</v>
      </c>
      <c r="X3" s="21">
        <v>9760</v>
      </c>
      <c r="Y3" s="24">
        <v>45093</v>
      </c>
      <c r="Z3" s="21" t="s">
        <v>623</v>
      </c>
      <c r="AA3" s="21" t="s">
        <v>496</v>
      </c>
      <c r="AB3" s="21">
        <v>77.5</v>
      </c>
      <c r="AC3" s="21" t="s">
        <v>465</v>
      </c>
      <c r="AD3" s="21">
        <v>66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6918</v>
      </c>
      <c r="Y4" s="24">
        <v>45093</v>
      </c>
      <c r="Z4" s="21" t="s">
        <v>676</v>
      </c>
      <c r="AA4" s="21" t="s">
        <v>496</v>
      </c>
      <c r="AB4" s="21">
        <v>54.9</v>
      </c>
      <c r="AC4" s="21" t="s">
        <v>465</v>
      </c>
      <c r="AD4" s="21">
        <v>95</v>
      </c>
    </row>
    <row r="5" spans="1:30" ht="17.25" customHeight="1" thickBot="1" x14ac:dyDescent="0.25">
      <c r="A5" s="21">
        <v>0</v>
      </c>
      <c r="B5" s="22">
        <v>1.4523809523809524E-3</v>
      </c>
      <c r="C5" s="22">
        <v>1.2896825396825397E-3</v>
      </c>
      <c r="D5" s="22">
        <v>2.7000000000000001E-3</v>
      </c>
      <c r="E5" s="45"/>
      <c r="F5" s="21" t="s">
        <v>471</v>
      </c>
      <c r="G5" s="23">
        <v>12979</v>
      </c>
      <c r="H5" s="21">
        <v>1.02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3106</v>
      </c>
      <c r="Y5" s="24">
        <v>45093</v>
      </c>
      <c r="Z5" s="21" t="s">
        <v>514</v>
      </c>
      <c r="AA5" s="21" t="s">
        <v>496</v>
      </c>
      <c r="AB5" s="21">
        <v>24.7</v>
      </c>
      <c r="AC5" s="21" t="s">
        <v>465</v>
      </c>
      <c r="AD5" s="21">
        <v>58</v>
      </c>
    </row>
    <row r="6" spans="1:30" ht="17.25" customHeight="1" thickBot="1" x14ac:dyDescent="0.25">
      <c r="A6" s="21">
        <v>1</v>
      </c>
      <c r="B6" s="22">
        <v>8.2301587301587299E-4</v>
      </c>
      <c r="C6" s="22">
        <v>7.7380952380952384E-4</v>
      </c>
      <c r="D6" s="22">
        <v>1.6000000000000001E-3</v>
      </c>
      <c r="E6" s="45"/>
      <c r="F6" s="21" t="s">
        <v>473</v>
      </c>
      <c r="G6" s="23">
        <v>13655</v>
      </c>
      <c r="H6" s="21">
        <v>1.07</v>
      </c>
      <c r="I6" s="45"/>
      <c r="J6" s="107" t="s">
        <v>474</v>
      </c>
      <c r="K6" s="108">
        <f>LARGE((K8,K9),1)</f>
        <v>0.8314140948871489</v>
      </c>
      <c r="L6" s="45"/>
      <c r="M6" s="45"/>
      <c r="N6" s="108" t="s">
        <v>465</v>
      </c>
      <c r="W6" s="21">
        <v>5</v>
      </c>
      <c r="X6" s="21">
        <v>2392</v>
      </c>
      <c r="Y6" s="24">
        <v>45093</v>
      </c>
      <c r="Z6" s="21" t="s">
        <v>513</v>
      </c>
      <c r="AA6" s="21" t="s">
        <v>496</v>
      </c>
      <c r="AB6" s="21">
        <v>19</v>
      </c>
      <c r="AC6" s="21" t="s">
        <v>465</v>
      </c>
      <c r="AD6" s="21">
        <v>59</v>
      </c>
    </row>
    <row r="7" spans="1:30" ht="17.25" customHeight="1" thickBot="1" x14ac:dyDescent="0.25">
      <c r="A7" s="21">
        <v>2</v>
      </c>
      <c r="B7" s="22">
        <v>5.3253968253968249E-4</v>
      </c>
      <c r="C7" s="22">
        <v>7.7380952380952384E-4</v>
      </c>
      <c r="D7" s="22">
        <v>1.2999999999999999E-3</v>
      </c>
      <c r="E7" s="45"/>
      <c r="F7" s="21" t="s">
        <v>475</v>
      </c>
      <c r="G7" s="23">
        <v>14114</v>
      </c>
      <c r="H7" s="21">
        <v>1.1100000000000001</v>
      </c>
      <c r="I7" s="45"/>
      <c r="J7" s="12" t="s">
        <v>476</v>
      </c>
      <c r="K7" s="108">
        <f>LARGE((K10,K11),1)</f>
        <v>0.65537593533672134</v>
      </c>
      <c r="L7" s="45"/>
      <c r="M7" s="45"/>
      <c r="N7" s="108" t="s">
        <v>464</v>
      </c>
      <c r="W7" s="21">
        <v>6</v>
      </c>
      <c r="X7" s="21">
        <v>1886</v>
      </c>
      <c r="Y7" s="24">
        <v>45093</v>
      </c>
      <c r="Z7" s="21" t="s">
        <v>521</v>
      </c>
      <c r="AA7" s="21" t="s">
        <v>496</v>
      </c>
      <c r="AB7" s="21">
        <v>15</v>
      </c>
      <c r="AC7" s="21" t="s">
        <v>465</v>
      </c>
      <c r="AD7" s="21">
        <v>59</v>
      </c>
    </row>
    <row r="8" spans="1:30" ht="17.25" customHeight="1" thickBot="1" x14ac:dyDescent="0.25">
      <c r="A8" s="21">
        <v>3</v>
      </c>
      <c r="B8" s="22">
        <v>5.3253968253968249E-4</v>
      </c>
      <c r="C8" s="22">
        <v>7.2222222222222219E-4</v>
      </c>
      <c r="D8" s="22">
        <v>1.2999999999999999E-3</v>
      </c>
      <c r="E8" s="45"/>
      <c r="F8" s="21" t="s">
        <v>477</v>
      </c>
      <c r="G8" s="23">
        <v>13679</v>
      </c>
      <c r="H8" s="21">
        <v>1.08</v>
      </c>
      <c r="I8" s="45"/>
      <c r="J8" s="45"/>
      <c r="K8" s="340">
        <f>LARGE(B11:C11,1)/(B11+C11)</f>
        <v>0.8314140948871489</v>
      </c>
      <c r="L8" s="45"/>
      <c r="M8" s="45"/>
      <c r="N8" s="45"/>
      <c r="W8" s="21">
        <v>7</v>
      </c>
      <c r="X8" s="21">
        <v>1662</v>
      </c>
      <c r="Y8" s="24">
        <v>45093</v>
      </c>
      <c r="Z8" s="21" t="s">
        <v>624</v>
      </c>
      <c r="AA8" s="21" t="s">
        <v>496</v>
      </c>
      <c r="AB8" s="21">
        <v>13.2</v>
      </c>
      <c r="AC8" s="21" t="s">
        <v>465</v>
      </c>
      <c r="AD8" s="21">
        <v>60</v>
      </c>
    </row>
    <row r="9" spans="1:30" ht="17.25" customHeight="1" thickBot="1" x14ac:dyDescent="0.25">
      <c r="A9" s="21">
        <v>4</v>
      </c>
      <c r="B9" s="22">
        <v>1.0166666666666666E-3</v>
      </c>
      <c r="C9" s="22">
        <v>2.6825396825396822E-3</v>
      </c>
      <c r="D9" s="22">
        <v>3.7000000000000002E-3</v>
      </c>
      <c r="E9" s="45"/>
      <c r="F9" s="21" t="s">
        <v>478</v>
      </c>
      <c r="G9" s="23">
        <v>12946</v>
      </c>
      <c r="H9" s="21">
        <v>1.02</v>
      </c>
      <c r="I9" s="45"/>
      <c r="J9" s="45"/>
      <c r="K9" s="340">
        <f>LARGE(B12:C12,1)/(B12+C12)</f>
        <v>0.74619009424503713</v>
      </c>
      <c r="L9" s="45"/>
      <c r="M9" s="45"/>
      <c r="N9" s="45"/>
      <c r="W9" s="21">
        <v>8</v>
      </c>
      <c r="X9" s="21">
        <v>1647</v>
      </c>
      <c r="Y9" s="24">
        <v>45093</v>
      </c>
      <c r="Z9" s="21" t="s">
        <v>625</v>
      </c>
      <c r="AA9" s="21" t="s">
        <v>496</v>
      </c>
      <c r="AB9" s="21">
        <v>13.1</v>
      </c>
      <c r="AC9" s="21" t="s">
        <v>465</v>
      </c>
      <c r="AD9" s="21">
        <v>60</v>
      </c>
    </row>
    <row r="10" spans="1:30" ht="17.25" customHeight="1" thickBot="1" x14ac:dyDescent="0.25">
      <c r="A10" s="21">
        <v>5</v>
      </c>
      <c r="B10" s="22">
        <v>2.2269841269841268E-3</v>
      </c>
      <c r="C10" s="22">
        <v>1.1503968253968253E-2</v>
      </c>
      <c r="D10" s="22">
        <v>1.38E-2</v>
      </c>
      <c r="E10" s="45"/>
      <c r="F10" s="21" t="s">
        <v>479</v>
      </c>
      <c r="G10" s="23">
        <v>13616</v>
      </c>
      <c r="H10" s="21">
        <v>1.07</v>
      </c>
      <c r="I10" s="45"/>
      <c r="J10" s="45"/>
      <c r="K10" s="340">
        <f>LARGE(B20:C20,1)/(B20+C20)</f>
        <v>0.63451253618566306</v>
      </c>
      <c r="L10" s="45"/>
      <c r="M10" s="45"/>
      <c r="N10" s="45"/>
      <c r="W10" s="21">
        <v>9</v>
      </c>
      <c r="X10" s="21">
        <v>1450</v>
      </c>
      <c r="Y10" s="24">
        <v>44943</v>
      </c>
      <c r="Z10" s="21" t="s">
        <v>514</v>
      </c>
      <c r="AA10" s="21" t="s">
        <v>493</v>
      </c>
      <c r="AB10" s="21">
        <v>11.5</v>
      </c>
      <c r="AC10" s="21" t="s">
        <v>464</v>
      </c>
      <c r="AD10" s="21">
        <v>68</v>
      </c>
    </row>
    <row r="11" spans="1:30" ht="17.25" customHeight="1" thickBot="1" x14ac:dyDescent="0.25">
      <c r="A11" s="21">
        <v>6</v>
      </c>
      <c r="B11" s="22">
        <v>7.5523809523809519E-3</v>
      </c>
      <c r="C11" s="22">
        <v>3.7246031746031749E-2</v>
      </c>
      <c r="D11" s="22">
        <v>4.4900000000000002E-2</v>
      </c>
      <c r="E11" s="45"/>
      <c r="F11" s="21" t="s">
        <v>480</v>
      </c>
      <c r="G11" s="23">
        <v>11939</v>
      </c>
      <c r="H11" s="21">
        <v>0.94</v>
      </c>
      <c r="I11" s="45"/>
      <c r="J11" s="45"/>
      <c r="K11" s="340">
        <f>LARGE(B21:C21,1)/(B21+C21)</f>
        <v>0.65537593533672134</v>
      </c>
      <c r="L11" s="45"/>
      <c r="M11" s="45"/>
      <c r="N11" s="45"/>
      <c r="W11" s="21">
        <v>10</v>
      </c>
      <c r="X11" s="21">
        <v>1424</v>
      </c>
      <c r="Y11" s="24">
        <v>45001</v>
      </c>
      <c r="Z11" s="21" t="s">
        <v>515</v>
      </c>
      <c r="AA11" s="21" t="s">
        <v>495</v>
      </c>
      <c r="AB11" s="21">
        <v>11.3</v>
      </c>
      <c r="AC11" s="21" t="s">
        <v>464</v>
      </c>
      <c r="AD11" s="21">
        <v>66</v>
      </c>
    </row>
    <row r="12" spans="1:30" ht="17.25" customHeight="1" thickBot="1" x14ac:dyDescent="0.25">
      <c r="A12" s="21">
        <v>7</v>
      </c>
      <c r="B12" s="22">
        <v>1.6073015873015874E-2</v>
      </c>
      <c r="C12" s="22">
        <v>4.725396825396825E-2</v>
      </c>
      <c r="D12" s="22">
        <v>6.3500000000000001E-2</v>
      </c>
      <c r="E12" s="45"/>
      <c r="F12" s="21" t="s">
        <v>481</v>
      </c>
      <c r="G12" s="23">
        <v>11666</v>
      </c>
      <c r="H12" s="21">
        <v>0.92</v>
      </c>
      <c r="I12" s="45"/>
      <c r="J12" s="45"/>
      <c r="K12" s="45"/>
      <c r="L12" s="45"/>
      <c r="M12" s="45"/>
      <c r="N12" s="45"/>
      <c r="W12" s="21">
        <v>20</v>
      </c>
      <c r="X12" s="21">
        <v>1358</v>
      </c>
      <c r="Y12" s="24">
        <v>44974</v>
      </c>
      <c r="Z12" s="21" t="s">
        <v>514</v>
      </c>
      <c r="AA12" s="21" t="s">
        <v>496</v>
      </c>
      <c r="AB12" s="21">
        <v>10.8</v>
      </c>
      <c r="AC12" s="21" t="s">
        <v>464</v>
      </c>
      <c r="AD12" s="21">
        <v>67</v>
      </c>
    </row>
    <row r="13" spans="1:30" ht="17.25" customHeight="1" thickBot="1" x14ac:dyDescent="0.25">
      <c r="A13" s="21">
        <v>8</v>
      </c>
      <c r="B13" s="22">
        <v>1.8784126984126983E-2</v>
      </c>
      <c r="C13" s="22">
        <v>4.5448412698412696E-2</v>
      </c>
      <c r="D13" s="22">
        <v>6.4299999999999996E-2</v>
      </c>
      <c r="E13" s="45"/>
      <c r="F13" s="21" t="s">
        <v>482</v>
      </c>
      <c r="G13" s="23">
        <v>11167</v>
      </c>
      <c r="H13" s="21">
        <v>0.88</v>
      </c>
      <c r="I13" s="45"/>
      <c r="J13" s="45"/>
      <c r="K13" s="45"/>
      <c r="L13" s="45"/>
      <c r="M13" s="45"/>
      <c r="N13" s="45"/>
      <c r="W13" s="21">
        <v>25</v>
      </c>
      <c r="X13" s="21">
        <v>1350</v>
      </c>
      <c r="Y13" s="24">
        <v>44971</v>
      </c>
      <c r="Z13" s="21" t="s">
        <v>514</v>
      </c>
      <c r="AA13" s="21" t="s">
        <v>493</v>
      </c>
      <c r="AB13" s="21">
        <v>10.7</v>
      </c>
      <c r="AC13" s="21" t="s">
        <v>464</v>
      </c>
      <c r="AD13" s="21">
        <v>68</v>
      </c>
    </row>
    <row r="14" spans="1:30" ht="17.25" customHeight="1" thickBot="1" x14ac:dyDescent="0.25">
      <c r="A14" s="21">
        <v>9</v>
      </c>
      <c r="B14" s="22">
        <v>2.3819047619047618E-2</v>
      </c>
      <c r="C14" s="22">
        <v>4.0805555555555553E-2</v>
      </c>
      <c r="D14" s="22">
        <v>6.4699999999999994E-2</v>
      </c>
      <c r="E14" s="45"/>
      <c r="F14" s="21" t="s">
        <v>483</v>
      </c>
      <c r="G14" s="23">
        <v>12033</v>
      </c>
      <c r="H14" s="21">
        <v>0.95</v>
      </c>
      <c r="I14" s="45"/>
      <c r="J14" s="45"/>
      <c r="K14" s="45"/>
      <c r="L14" s="45"/>
      <c r="M14" s="45"/>
      <c r="N14" s="45"/>
      <c r="W14" s="21">
        <v>30</v>
      </c>
      <c r="X14" s="21">
        <v>1340</v>
      </c>
      <c r="Y14" s="24">
        <v>44978</v>
      </c>
      <c r="Z14" s="21" t="s">
        <v>514</v>
      </c>
      <c r="AA14" s="21" t="s">
        <v>493</v>
      </c>
      <c r="AB14" s="21">
        <v>10.6</v>
      </c>
      <c r="AC14" s="21" t="s">
        <v>464</v>
      </c>
      <c r="AD14" s="21">
        <v>68</v>
      </c>
    </row>
    <row r="15" spans="1:30" ht="17.25" customHeight="1" thickBot="1" x14ac:dyDescent="0.25">
      <c r="A15" s="21">
        <v>10</v>
      </c>
      <c r="B15" s="22">
        <v>2.7740476190476187E-2</v>
      </c>
      <c r="C15" s="22">
        <v>3.7710317460317458E-2</v>
      </c>
      <c r="D15" s="22">
        <v>6.5500000000000003E-2</v>
      </c>
      <c r="E15" s="45"/>
      <c r="F15" s="21" t="s">
        <v>484</v>
      </c>
      <c r="G15" s="23">
        <v>12391</v>
      </c>
      <c r="H15" s="21">
        <v>0.97</v>
      </c>
      <c r="I15" s="45"/>
      <c r="J15" s="45"/>
      <c r="K15" s="45"/>
      <c r="L15" s="45"/>
      <c r="M15" s="45"/>
      <c r="N15" s="45"/>
      <c r="W15" s="21">
        <v>35</v>
      </c>
      <c r="X15" s="21">
        <v>1326</v>
      </c>
      <c r="Y15" s="24">
        <v>44960</v>
      </c>
      <c r="Z15" s="21" t="s">
        <v>514</v>
      </c>
      <c r="AA15" s="21" t="s">
        <v>496</v>
      </c>
      <c r="AB15" s="21">
        <v>10.5</v>
      </c>
      <c r="AC15" s="21" t="s">
        <v>464</v>
      </c>
      <c r="AD15" s="21">
        <v>70</v>
      </c>
    </row>
    <row r="16" spans="1:30" ht="17.25" customHeight="1" thickBot="1" x14ac:dyDescent="0.25">
      <c r="A16" s="21">
        <v>11</v>
      </c>
      <c r="B16" s="22">
        <v>3.2436507936507937E-2</v>
      </c>
      <c r="C16" s="22">
        <v>3.7503968253968255E-2</v>
      </c>
      <c r="D16" s="22">
        <v>6.9900000000000004E-2</v>
      </c>
      <c r="E16" s="45"/>
      <c r="F16" s="21" t="s">
        <v>485</v>
      </c>
      <c r="G16" s="23">
        <v>11926</v>
      </c>
      <c r="H16" s="21">
        <v>0.94</v>
      </c>
      <c r="I16" s="45"/>
      <c r="J16" s="45"/>
      <c r="K16" s="45"/>
      <c r="L16" s="45"/>
      <c r="M16" s="45"/>
      <c r="N16" s="45"/>
      <c r="W16" s="21">
        <v>40</v>
      </c>
      <c r="X16" s="21">
        <v>1305</v>
      </c>
      <c r="Y16" s="24">
        <v>45006</v>
      </c>
      <c r="Z16" s="21" t="s">
        <v>515</v>
      </c>
      <c r="AA16" s="21" t="s">
        <v>493</v>
      </c>
      <c r="AB16" s="21">
        <v>10.4</v>
      </c>
      <c r="AC16" s="21" t="s">
        <v>464</v>
      </c>
      <c r="AD16" s="21">
        <v>65</v>
      </c>
    </row>
    <row r="17" spans="1:30" ht="17.25" customHeight="1" thickBot="1" x14ac:dyDescent="0.25">
      <c r="A17" s="21">
        <v>12</v>
      </c>
      <c r="B17" s="22">
        <v>3.5776984126984122E-2</v>
      </c>
      <c r="C17" s="22">
        <v>3.6523809523809521E-2</v>
      </c>
      <c r="D17" s="22">
        <v>7.2300000000000003E-2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1299</v>
      </c>
      <c r="Y17" s="24">
        <v>45000</v>
      </c>
      <c r="Z17" s="21" t="s">
        <v>517</v>
      </c>
      <c r="AA17" s="21" t="s">
        <v>494</v>
      </c>
      <c r="AB17" s="21">
        <v>10.3</v>
      </c>
      <c r="AC17" s="21" t="s">
        <v>464</v>
      </c>
      <c r="AD17" s="21">
        <v>61</v>
      </c>
    </row>
    <row r="18" spans="1:30" ht="17.25" customHeight="1" thickBot="1" x14ac:dyDescent="0.25">
      <c r="A18" s="21">
        <v>13</v>
      </c>
      <c r="B18" s="22">
        <v>3.771349206349206E-2</v>
      </c>
      <c r="C18" s="22">
        <v>3.3841269841269846E-2</v>
      </c>
      <c r="D18" s="22">
        <v>7.1499999999999994E-2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1294</v>
      </c>
      <c r="Y18" s="24">
        <v>44946</v>
      </c>
      <c r="Z18" s="21" t="s">
        <v>515</v>
      </c>
      <c r="AA18" s="21" t="s">
        <v>496</v>
      </c>
      <c r="AB18" s="21">
        <v>10.3</v>
      </c>
      <c r="AC18" s="21" t="s">
        <v>464</v>
      </c>
      <c r="AD18" s="21">
        <v>65</v>
      </c>
    </row>
    <row r="19" spans="1:30" ht="17.25" customHeight="1" thickBot="1" x14ac:dyDescent="0.25">
      <c r="A19" s="21">
        <v>14</v>
      </c>
      <c r="B19" s="22">
        <v>4.4588095238095246E-2</v>
      </c>
      <c r="C19" s="22">
        <v>3.2293650793650798E-2</v>
      </c>
      <c r="D19" s="22">
        <v>7.6799999999999993E-2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1266</v>
      </c>
      <c r="Y19" s="24">
        <v>44959</v>
      </c>
      <c r="Z19" s="21" t="s">
        <v>517</v>
      </c>
      <c r="AA19" s="21" t="s">
        <v>495</v>
      </c>
      <c r="AB19" s="21">
        <v>10</v>
      </c>
      <c r="AC19" s="21" t="s">
        <v>464</v>
      </c>
      <c r="AD19" s="21">
        <v>58</v>
      </c>
    </row>
    <row r="20" spans="1:30" ht="17.25" customHeight="1" thickBot="1" x14ac:dyDescent="0.25">
      <c r="A20" s="21">
        <v>15</v>
      </c>
      <c r="B20" s="22">
        <v>5.1317460317460317E-2</v>
      </c>
      <c r="C20" s="22">
        <v>2.955952380952381E-2</v>
      </c>
      <c r="D20" s="22">
        <v>8.0699999999999994E-2</v>
      </c>
      <c r="E20" s="45"/>
      <c r="F20" s="21" t="s">
        <v>488</v>
      </c>
      <c r="G20" s="23">
        <v>8454</v>
      </c>
      <c r="H20" s="21">
        <v>0.66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1230</v>
      </c>
      <c r="Y20" s="24">
        <v>45001</v>
      </c>
      <c r="Z20" s="21" t="s">
        <v>518</v>
      </c>
      <c r="AA20" s="21" t="s">
        <v>495</v>
      </c>
      <c r="AB20" s="21">
        <v>9.8000000000000007</v>
      </c>
      <c r="AC20" s="21" t="s">
        <v>464</v>
      </c>
      <c r="AD20" s="21">
        <v>57</v>
      </c>
    </row>
    <row r="21" spans="1:30" ht="17.25" customHeight="1" thickBot="1" x14ac:dyDescent="0.25">
      <c r="A21" s="21">
        <v>16</v>
      </c>
      <c r="B21" s="22">
        <v>5.1995238095238094E-2</v>
      </c>
      <c r="C21" s="22">
        <v>2.734126984126984E-2</v>
      </c>
      <c r="D21" s="22">
        <v>7.9200000000000007E-2</v>
      </c>
      <c r="E21" s="45"/>
      <c r="F21" s="21" t="s">
        <v>492</v>
      </c>
      <c r="G21" s="23">
        <v>13197</v>
      </c>
      <c r="H21" s="21">
        <v>1.04</v>
      </c>
      <c r="I21" s="45"/>
      <c r="J21" s="12">
        <v>5</v>
      </c>
      <c r="K21" s="12">
        <f>X6</f>
        <v>2392</v>
      </c>
      <c r="L21" s="18"/>
      <c r="M21" s="12"/>
      <c r="N21" s="114">
        <f>K21/$F$2</f>
        <v>0.18984126984126984</v>
      </c>
      <c r="W21" s="21">
        <v>125</v>
      </c>
      <c r="X21" s="21">
        <v>1209</v>
      </c>
      <c r="Y21" s="24">
        <v>45048</v>
      </c>
      <c r="Z21" s="21" t="s">
        <v>515</v>
      </c>
      <c r="AA21" s="21" t="s">
        <v>493</v>
      </c>
      <c r="AB21" s="21">
        <v>9.6</v>
      </c>
      <c r="AC21" s="21" t="s">
        <v>464</v>
      </c>
      <c r="AD21" s="21">
        <v>65</v>
      </c>
    </row>
    <row r="22" spans="1:30" ht="17.25" customHeight="1" thickBot="1" x14ac:dyDescent="0.25">
      <c r="A22" s="21">
        <v>17</v>
      </c>
      <c r="B22" s="22">
        <v>4.1344444444444448E-2</v>
      </c>
      <c r="C22" s="22">
        <v>2.4400793650793649E-2</v>
      </c>
      <c r="D22" s="22">
        <v>6.5600000000000006E-2</v>
      </c>
      <c r="E22" s="45"/>
      <c r="F22" s="21" t="s">
        <v>493</v>
      </c>
      <c r="G22" s="23">
        <v>13842</v>
      </c>
      <c r="H22" s="21">
        <v>1.0900000000000001</v>
      </c>
      <c r="I22" s="45"/>
      <c r="J22" s="12">
        <v>10</v>
      </c>
      <c r="K22" s="12">
        <f>X11</f>
        <v>1424</v>
      </c>
      <c r="L22" s="18"/>
      <c r="M22" s="12"/>
      <c r="N22" s="114">
        <f t="shared" ref="N22:N28" si="0">K22/$F$2</f>
        <v>0.11301587301587301</v>
      </c>
      <c r="W22" s="21">
        <v>150</v>
      </c>
      <c r="X22" s="21">
        <v>1183</v>
      </c>
      <c r="Y22" s="24">
        <v>45056</v>
      </c>
      <c r="Z22" s="21" t="s">
        <v>515</v>
      </c>
      <c r="AA22" s="21" t="s">
        <v>494</v>
      </c>
      <c r="AB22" s="21">
        <v>9.4</v>
      </c>
      <c r="AC22" s="21" t="s">
        <v>464</v>
      </c>
      <c r="AD22" s="21">
        <v>66</v>
      </c>
    </row>
    <row r="23" spans="1:30" ht="17.25" customHeight="1" thickBot="1" x14ac:dyDescent="0.25">
      <c r="A23" s="21">
        <v>18</v>
      </c>
      <c r="B23" s="22">
        <v>2.9580158730158734E-2</v>
      </c>
      <c r="C23" s="22">
        <v>1.9861111111111111E-2</v>
      </c>
      <c r="D23" s="22">
        <v>4.9399999999999999E-2</v>
      </c>
      <c r="E23" s="45"/>
      <c r="F23" s="21" t="s">
        <v>494</v>
      </c>
      <c r="G23" s="23">
        <v>13859</v>
      </c>
      <c r="H23" s="21">
        <v>1.0900000000000001</v>
      </c>
      <c r="I23" s="45"/>
      <c r="J23" s="12">
        <v>20</v>
      </c>
      <c r="K23" s="12">
        <f>X12</f>
        <v>1358</v>
      </c>
      <c r="L23" s="18"/>
      <c r="M23" s="12"/>
      <c r="N23" s="114">
        <f t="shared" si="0"/>
        <v>0.10777777777777778</v>
      </c>
      <c r="W23" s="21">
        <v>175</v>
      </c>
      <c r="X23" s="21">
        <v>1170</v>
      </c>
      <c r="Y23" s="24">
        <v>45218</v>
      </c>
      <c r="Z23" s="21" t="s">
        <v>515</v>
      </c>
      <c r="AA23" s="21" t="s">
        <v>495</v>
      </c>
      <c r="AB23" s="21">
        <v>9.3000000000000007</v>
      </c>
      <c r="AC23" s="21" t="s">
        <v>464</v>
      </c>
      <c r="AD23" s="21">
        <v>67</v>
      </c>
    </row>
    <row r="24" spans="1:30" ht="17.25" customHeight="1" thickBot="1" x14ac:dyDescent="0.25">
      <c r="A24" s="21">
        <v>19</v>
      </c>
      <c r="B24" s="22">
        <v>1.951031746031746E-2</v>
      </c>
      <c r="C24" s="22">
        <v>1.496031746031746E-2</v>
      </c>
      <c r="D24" s="22">
        <v>3.4500000000000003E-2</v>
      </c>
      <c r="E24" s="45"/>
      <c r="F24" s="21" t="s">
        <v>495</v>
      </c>
      <c r="G24" s="23">
        <v>13950</v>
      </c>
      <c r="H24" s="21">
        <v>1.1000000000000001</v>
      </c>
      <c r="I24" s="45"/>
      <c r="J24" s="12">
        <v>30</v>
      </c>
      <c r="K24" s="12">
        <f>X14</f>
        <v>1340</v>
      </c>
      <c r="L24" s="18"/>
      <c r="M24" s="12"/>
      <c r="N24" s="114">
        <f t="shared" si="0"/>
        <v>0.10634920634920635</v>
      </c>
      <c r="W24" s="21">
        <v>200</v>
      </c>
      <c r="X24" s="21">
        <v>1157</v>
      </c>
      <c r="Y24" s="24">
        <v>45016</v>
      </c>
      <c r="Z24" s="21" t="s">
        <v>520</v>
      </c>
      <c r="AA24" s="21" t="s">
        <v>496</v>
      </c>
      <c r="AB24" s="21">
        <v>9.1999999999999993</v>
      </c>
      <c r="AC24" s="21" t="s">
        <v>465</v>
      </c>
      <c r="AD24" s="21">
        <v>54</v>
      </c>
    </row>
    <row r="25" spans="1:30" ht="17.25" customHeight="1" thickBot="1" x14ac:dyDescent="0.25">
      <c r="A25" s="21">
        <v>20</v>
      </c>
      <c r="B25" s="22">
        <v>1.4184920634920634E-2</v>
      </c>
      <c r="C25" s="22">
        <v>1.0936507936507937E-2</v>
      </c>
      <c r="D25" s="22">
        <v>2.5100000000000001E-2</v>
      </c>
      <c r="E25" s="45"/>
      <c r="F25" s="21" t="s">
        <v>496</v>
      </c>
      <c r="G25" s="23">
        <v>14852</v>
      </c>
      <c r="H25" s="21">
        <v>1.17</v>
      </c>
      <c r="I25" s="45"/>
      <c r="J25" s="12">
        <v>50</v>
      </c>
      <c r="K25" s="12">
        <f>X18</f>
        <v>1294</v>
      </c>
      <c r="L25" s="18"/>
      <c r="M25" s="12"/>
      <c r="N25" s="114">
        <f t="shared" si="0"/>
        <v>0.10269841269841269</v>
      </c>
    </row>
    <row r="26" spans="1:30" ht="17.25" customHeight="1" thickBot="1" x14ac:dyDescent="0.25">
      <c r="A26" s="21">
        <v>21</v>
      </c>
      <c r="B26" s="22">
        <v>1.2006349206349206E-2</v>
      </c>
      <c r="C26" s="22">
        <v>1.0007936507936509E-2</v>
      </c>
      <c r="D26" s="22">
        <v>2.1999999999999999E-2</v>
      </c>
      <c r="E26" s="45"/>
      <c r="F26" s="21" t="s">
        <v>497</v>
      </c>
      <c r="G26" s="23">
        <v>10327</v>
      </c>
      <c r="H26" s="21">
        <v>0.81</v>
      </c>
      <c r="I26" s="45"/>
      <c r="J26" s="12">
        <v>100</v>
      </c>
      <c r="K26" s="12">
        <f>X20</f>
        <v>1230</v>
      </c>
      <c r="L26" s="18"/>
      <c r="M26" s="12"/>
      <c r="N26" s="114">
        <f t="shared" si="0"/>
        <v>9.7619047619047619E-2</v>
      </c>
    </row>
    <row r="27" spans="1:30" ht="17.25" customHeight="1" thickBot="1" x14ac:dyDescent="0.25">
      <c r="A27" s="21">
        <v>22</v>
      </c>
      <c r="B27" s="22">
        <v>8.9079365079365071E-3</v>
      </c>
      <c r="C27" s="22">
        <v>7.6865079365079358E-3</v>
      </c>
      <c r="D27" s="22">
        <v>1.66E-2</v>
      </c>
      <c r="E27" s="45"/>
      <c r="F27" s="45"/>
      <c r="G27" s="45"/>
      <c r="H27" s="45"/>
      <c r="I27" s="45"/>
      <c r="J27" s="12">
        <v>150</v>
      </c>
      <c r="K27" s="12">
        <f>X22</f>
        <v>1183</v>
      </c>
      <c r="L27" s="18"/>
      <c r="M27" s="12"/>
      <c r="N27" s="114">
        <f t="shared" si="0"/>
        <v>9.3888888888888883E-2</v>
      </c>
    </row>
    <row r="28" spans="1:30" ht="17.25" customHeight="1" thickBot="1" x14ac:dyDescent="0.25">
      <c r="A28" s="21">
        <v>23</v>
      </c>
      <c r="B28" s="22">
        <v>4.1634920634920636E-3</v>
      </c>
      <c r="C28" s="22">
        <v>4.7976190476190471E-3</v>
      </c>
      <c r="D28" s="22">
        <v>8.9999999999999993E-3</v>
      </c>
      <c r="E28" s="45"/>
      <c r="F28" s="45"/>
      <c r="G28" s="45"/>
      <c r="H28" s="45"/>
      <c r="I28" s="45"/>
      <c r="J28" s="12">
        <v>200</v>
      </c>
      <c r="K28" s="12">
        <f>X24</f>
        <v>1157</v>
      </c>
      <c r="L28" s="18"/>
      <c r="M28" s="12"/>
      <c r="N28" s="114">
        <f t="shared" si="0"/>
        <v>9.1825396825396824E-2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554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22300</v>
      </c>
      <c r="H2" s="7" t="s">
        <v>462</v>
      </c>
      <c r="W2" s="21">
        <v>1</v>
      </c>
      <c r="X2" s="21">
        <v>3328</v>
      </c>
      <c r="Y2" s="24">
        <v>44974</v>
      </c>
      <c r="Z2" s="21" t="s">
        <v>514</v>
      </c>
      <c r="AA2" s="21" t="s">
        <v>496</v>
      </c>
      <c r="AB2" s="21">
        <v>14.9</v>
      </c>
      <c r="AC2" s="21" t="s">
        <v>498</v>
      </c>
      <c r="AD2" s="21">
        <v>53</v>
      </c>
    </row>
    <row r="3" spans="1:30" ht="17.25" customHeight="1" thickBot="1" x14ac:dyDescent="0.25">
      <c r="W3" s="21">
        <v>2</v>
      </c>
      <c r="X3" s="21">
        <v>3008</v>
      </c>
      <c r="Y3" s="24">
        <v>44945</v>
      </c>
      <c r="Z3" s="21" t="s">
        <v>515</v>
      </c>
      <c r="AA3" s="21" t="s">
        <v>495</v>
      </c>
      <c r="AB3" s="21">
        <v>13.5</v>
      </c>
      <c r="AC3" s="21" t="s">
        <v>498</v>
      </c>
      <c r="AD3" s="21">
        <v>52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2985</v>
      </c>
      <c r="Y4" s="24">
        <v>44937</v>
      </c>
      <c r="Z4" s="21" t="s">
        <v>514</v>
      </c>
      <c r="AA4" s="21" t="s">
        <v>494</v>
      </c>
      <c r="AB4" s="21">
        <v>13.4</v>
      </c>
      <c r="AC4" s="21" t="s">
        <v>498</v>
      </c>
      <c r="AD4" s="21">
        <v>56</v>
      </c>
    </row>
    <row r="5" spans="1:30" ht="17.25" customHeight="1" thickBot="1" x14ac:dyDescent="0.25">
      <c r="A5" s="21">
        <v>0</v>
      </c>
      <c r="B5" s="22">
        <v>1.7228699551569504E-3</v>
      </c>
      <c r="C5" s="22">
        <v>2.4663677130044841E-3</v>
      </c>
      <c r="D5" s="22">
        <v>4.1999999999999997E-3</v>
      </c>
      <c r="E5" s="45"/>
      <c r="F5" s="21" t="s">
        <v>471</v>
      </c>
      <c r="G5" s="23">
        <v>25159</v>
      </c>
      <c r="H5" s="21">
        <v>1.1299999999999999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2943</v>
      </c>
      <c r="Y5" s="24">
        <v>44965</v>
      </c>
      <c r="Z5" s="21" t="s">
        <v>514</v>
      </c>
      <c r="AA5" s="21" t="s">
        <v>494</v>
      </c>
      <c r="AB5" s="21">
        <v>13.2</v>
      </c>
      <c r="AC5" s="21" t="s">
        <v>498</v>
      </c>
      <c r="AD5" s="21">
        <v>58</v>
      </c>
    </row>
    <row r="6" spans="1:30" ht="17.25" customHeight="1" thickBot="1" x14ac:dyDescent="0.25">
      <c r="A6" s="21">
        <v>1</v>
      </c>
      <c r="B6" s="22">
        <v>1.114798206278027E-3</v>
      </c>
      <c r="C6" s="22">
        <v>1.6771300448430492E-3</v>
      </c>
      <c r="D6" s="22">
        <v>2.8E-3</v>
      </c>
      <c r="E6" s="45"/>
      <c r="F6" s="21" t="s">
        <v>473</v>
      </c>
      <c r="G6" s="23">
        <v>27223</v>
      </c>
      <c r="H6" s="21">
        <v>1.22</v>
      </c>
      <c r="I6" s="45"/>
      <c r="J6" s="107" t="s">
        <v>474</v>
      </c>
      <c r="K6" s="108">
        <f>LARGE((K8,K9),1)</f>
        <v>0.62896937362130001</v>
      </c>
      <c r="L6" s="45"/>
      <c r="M6" s="45"/>
      <c r="N6" s="108" t="s">
        <v>498</v>
      </c>
      <c r="W6" s="21">
        <v>5</v>
      </c>
      <c r="X6" s="21">
        <v>2897</v>
      </c>
      <c r="Y6" s="24">
        <v>44944</v>
      </c>
      <c r="Z6" s="21" t="s">
        <v>514</v>
      </c>
      <c r="AA6" s="21" t="s">
        <v>494</v>
      </c>
      <c r="AB6" s="21">
        <v>13</v>
      </c>
      <c r="AC6" s="21" t="s">
        <v>498</v>
      </c>
      <c r="AD6" s="21">
        <v>55</v>
      </c>
    </row>
    <row r="7" spans="1:30" ht="17.25" customHeight="1" thickBot="1" x14ac:dyDescent="0.25">
      <c r="A7" s="21">
        <v>2</v>
      </c>
      <c r="B7" s="22">
        <v>9.6278026905829593E-4</v>
      </c>
      <c r="C7" s="22">
        <v>1.2331838565022421E-3</v>
      </c>
      <c r="D7" s="22">
        <v>2.2000000000000001E-3</v>
      </c>
      <c r="E7" s="45"/>
      <c r="F7" s="21" t="s">
        <v>475</v>
      </c>
      <c r="G7" s="23">
        <v>26493</v>
      </c>
      <c r="H7" s="21">
        <v>1.19</v>
      </c>
      <c r="I7" s="45"/>
      <c r="J7" s="12" t="s">
        <v>476</v>
      </c>
      <c r="K7" s="108">
        <f>LARGE((K10,K11),1)</f>
        <v>0.50476549522272363</v>
      </c>
      <c r="L7" s="45"/>
      <c r="M7" s="45"/>
      <c r="N7" s="108" t="s">
        <v>499</v>
      </c>
      <c r="W7" s="21">
        <v>6</v>
      </c>
      <c r="X7" s="21">
        <v>2897</v>
      </c>
      <c r="Y7" s="24">
        <v>44957</v>
      </c>
      <c r="Z7" s="21" t="s">
        <v>520</v>
      </c>
      <c r="AA7" s="21" t="s">
        <v>493</v>
      </c>
      <c r="AB7" s="21">
        <v>13</v>
      </c>
      <c r="AC7" s="21" t="s">
        <v>499</v>
      </c>
      <c r="AD7" s="21">
        <v>54</v>
      </c>
    </row>
    <row r="8" spans="1:30" ht="17.25" customHeight="1" thickBot="1" x14ac:dyDescent="0.25">
      <c r="A8" s="21">
        <v>3</v>
      </c>
      <c r="B8" s="22">
        <v>1.2161434977578474E-3</v>
      </c>
      <c r="C8" s="22">
        <v>1.0852017937219732E-3</v>
      </c>
      <c r="D8" s="22">
        <v>2.3E-3</v>
      </c>
      <c r="E8" s="45"/>
      <c r="F8" s="21" t="s">
        <v>477</v>
      </c>
      <c r="G8" s="23">
        <v>24137</v>
      </c>
      <c r="H8" s="21">
        <v>1.08</v>
      </c>
      <c r="I8" s="45"/>
      <c r="J8" s="45"/>
      <c r="K8" s="340">
        <f>LARGE(B11:C11,1)/(B11+C11)</f>
        <v>0.62896937362130001</v>
      </c>
      <c r="L8" s="45"/>
      <c r="M8" s="45"/>
      <c r="N8" s="45"/>
      <c r="W8" s="21">
        <v>7</v>
      </c>
      <c r="X8" s="21">
        <v>2896</v>
      </c>
      <c r="Y8" s="24">
        <v>45260</v>
      </c>
      <c r="Z8" s="21" t="s">
        <v>514</v>
      </c>
      <c r="AA8" s="21" t="s">
        <v>495</v>
      </c>
      <c r="AB8" s="21">
        <v>13</v>
      </c>
      <c r="AC8" s="21" t="s">
        <v>498</v>
      </c>
      <c r="AD8" s="21">
        <v>62</v>
      </c>
    </row>
    <row r="9" spans="1:30" ht="17.25" customHeight="1" thickBot="1" x14ac:dyDescent="0.25">
      <c r="A9" s="21">
        <v>4</v>
      </c>
      <c r="B9" s="22">
        <v>2.3816143497757849E-3</v>
      </c>
      <c r="C9" s="22">
        <v>1.0852017937219732E-3</v>
      </c>
      <c r="D9" s="22">
        <v>3.5000000000000001E-3</v>
      </c>
      <c r="E9" s="45"/>
      <c r="F9" s="21" t="s">
        <v>478</v>
      </c>
      <c r="G9" s="23">
        <v>22212</v>
      </c>
      <c r="H9" s="21">
        <v>1</v>
      </c>
      <c r="I9" s="45"/>
      <c r="J9" s="45"/>
      <c r="K9" s="340">
        <f>LARGE(B12:C12,1)/(B12+C12)</f>
        <v>0.53602020270962025</v>
      </c>
      <c r="L9" s="45"/>
      <c r="M9" s="45"/>
      <c r="N9" s="45"/>
      <c r="W9" s="21">
        <v>8</v>
      </c>
      <c r="X9" s="21">
        <v>2856</v>
      </c>
      <c r="Y9" s="24">
        <v>44957</v>
      </c>
      <c r="Z9" s="21" t="s">
        <v>515</v>
      </c>
      <c r="AA9" s="21" t="s">
        <v>493</v>
      </c>
      <c r="AB9" s="21">
        <v>12.8</v>
      </c>
      <c r="AC9" s="21" t="s">
        <v>498</v>
      </c>
      <c r="AD9" s="21">
        <v>50</v>
      </c>
    </row>
    <row r="10" spans="1:30" ht="17.25" customHeight="1" thickBot="1" x14ac:dyDescent="0.25">
      <c r="A10" s="21">
        <v>5</v>
      </c>
      <c r="B10" s="22">
        <v>6.6887892376681609E-3</v>
      </c>
      <c r="C10" s="22">
        <v>3.5022421524663681E-3</v>
      </c>
      <c r="D10" s="22">
        <v>1.0200000000000001E-2</v>
      </c>
      <c r="E10" s="45"/>
      <c r="F10" s="21" t="s">
        <v>479</v>
      </c>
      <c r="G10" s="23">
        <v>20121</v>
      </c>
      <c r="H10" s="21">
        <v>0.9</v>
      </c>
      <c r="I10" s="45"/>
      <c r="J10" s="45"/>
      <c r="K10" s="347">
        <f>LARGE(B20:C20,1)/(B20+C20)</f>
        <v>0.50476549522272363</v>
      </c>
      <c r="L10" s="45"/>
      <c r="M10" s="45"/>
      <c r="N10" s="45"/>
      <c r="W10" s="21">
        <v>9</v>
      </c>
      <c r="X10" s="21">
        <v>2840</v>
      </c>
      <c r="Y10" s="24">
        <v>44951</v>
      </c>
      <c r="Z10" s="21" t="s">
        <v>514</v>
      </c>
      <c r="AA10" s="21" t="s">
        <v>494</v>
      </c>
      <c r="AB10" s="21">
        <v>12.7</v>
      </c>
      <c r="AC10" s="21" t="s">
        <v>498</v>
      </c>
      <c r="AD10" s="21">
        <v>54</v>
      </c>
    </row>
    <row r="11" spans="1:30" ht="17.25" customHeight="1" thickBot="1" x14ac:dyDescent="0.25">
      <c r="A11" s="21">
        <v>6</v>
      </c>
      <c r="B11" s="22">
        <v>2.1991928251121076E-2</v>
      </c>
      <c r="C11" s="22">
        <v>1.2973094170403588E-2</v>
      </c>
      <c r="D11" s="22">
        <v>3.5000000000000003E-2</v>
      </c>
      <c r="E11" s="45"/>
      <c r="F11" s="21" t="s">
        <v>480</v>
      </c>
      <c r="G11" s="23">
        <v>18358</v>
      </c>
      <c r="H11" s="21">
        <v>0.82</v>
      </c>
      <c r="I11" s="45"/>
      <c r="J11" s="45"/>
      <c r="K11" s="347">
        <f>LARGE(B21:C21,1)/(B21+C21)</f>
        <v>0.50212266878107603</v>
      </c>
      <c r="L11" s="45"/>
      <c r="M11" s="45"/>
      <c r="N11" s="45"/>
      <c r="W11" s="21">
        <v>10</v>
      </c>
      <c r="X11" s="21">
        <v>2838</v>
      </c>
      <c r="Y11" s="24">
        <v>44959</v>
      </c>
      <c r="Z11" s="21" t="s">
        <v>514</v>
      </c>
      <c r="AA11" s="21" t="s">
        <v>495</v>
      </c>
      <c r="AB11" s="21">
        <v>12.7</v>
      </c>
      <c r="AC11" s="21" t="s">
        <v>498</v>
      </c>
      <c r="AD11" s="21">
        <v>56</v>
      </c>
    </row>
    <row r="12" spans="1:30" ht="17.25" customHeight="1" thickBot="1" x14ac:dyDescent="0.25">
      <c r="A12" s="21">
        <v>7</v>
      </c>
      <c r="B12" s="22">
        <v>3.5217488789237666E-2</v>
      </c>
      <c r="C12" s="22">
        <v>3.0484304932735424E-2</v>
      </c>
      <c r="D12" s="22">
        <v>6.5699999999999995E-2</v>
      </c>
      <c r="E12" s="45"/>
      <c r="F12" s="21" t="s">
        <v>481</v>
      </c>
      <c r="G12" s="23">
        <v>19547</v>
      </c>
      <c r="H12" s="21">
        <v>0.88</v>
      </c>
      <c r="I12" s="45"/>
      <c r="J12" s="45"/>
      <c r="K12" s="45"/>
      <c r="L12" s="45"/>
      <c r="M12" s="45"/>
      <c r="N12" s="45"/>
      <c r="W12" s="21">
        <v>20</v>
      </c>
      <c r="X12" s="21">
        <v>2753</v>
      </c>
      <c r="Y12" s="24">
        <v>44958</v>
      </c>
      <c r="Z12" s="21" t="s">
        <v>514</v>
      </c>
      <c r="AA12" s="21" t="s">
        <v>494</v>
      </c>
      <c r="AB12" s="21">
        <v>12.3</v>
      </c>
      <c r="AC12" s="21" t="s">
        <v>498</v>
      </c>
      <c r="AD12" s="21">
        <v>53</v>
      </c>
    </row>
    <row r="13" spans="1:30" ht="17.25" customHeight="1" thickBot="1" x14ac:dyDescent="0.25">
      <c r="A13" s="21">
        <v>8</v>
      </c>
      <c r="B13" s="22">
        <v>3.0859641255605384E-2</v>
      </c>
      <c r="C13" s="22">
        <v>2.7623318385650224E-2</v>
      </c>
      <c r="D13" s="22">
        <v>5.8500000000000003E-2</v>
      </c>
      <c r="E13" s="45"/>
      <c r="F13" s="21" t="s">
        <v>482</v>
      </c>
      <c r="G13" s="23">
        <v>19964</v>
      </c>
      <c r="H13" s="21">
        <v>0.9</v>
      </c>
      <c r="I13" s="45"/>
      <c r="J13" s="45"/>
      <c r="K13" s="45"/>
      <c r="L13" s="45"/>
      <c r="M13" s="45"/>
      <c r="N13" s="45"/>
      <c r="W13" s="21">
        <v>25</v>
      </c>
      <c r="X13" s="21">
        <v>2708</v>
      </c>
      <c r="Y13" s="24">
        <v>44960</v>
      </c>
      <c r="Z13" s="21" t="s">
        <v>514</v>
      </c>
      <c r="AA13" s="21" t="s">
        <v>496</v>
      </c>
      <c r="AB13" s="21">
        <v>12.1</v>
      </c>
      <c r="AC13" s="21" t="s">
        <v>498</v>
      </c>
      <c r="AD13" s="21">
        <v>51</v>
      </c>
    </row>
    <row r="14" spans="1:30" ht="17.25" customHeight="1" thickBot="1" x14ac:dyDescent="0.25">
      <c r="A14" s="21">
        <v>9</v>
      </c>
      <c r="B14" s="22">
        <v>3.2126457399103137E-2</v>
      </c>
      <c r="C14" s="22">
        <v>3.0286995515695071E-2</v>
      </c>
      <c r="D14" s="22">
        <v>6.2399999999999997E-2</v>
      </c>
      <c r="E14" s="45"/>
      <c r="F14" s="21" t="s">
        <v>483</v>
      </c>
      <c r="G14" s="23">
        <v>21458</v>
      </c>
      <c r="H14" s="21">
        <v>0.96</v>
      </c>
      <c r="I14" s="45"/>
      <c r="J14" s="45"/>
      <c r="K14" s="45"/>
      <c r="L14" s="45"/>
      <c r="M14" s="45"/>
      <c r="N14" s="45"/>
      <c r="W14" s="21">
        <v>30</v>
      </c>
      <c r="X14" s="21">
        <v>2676</v>
      </c>
      <c r="Y14" s="24">
        <v>44986</v>
      </c>
      <c r="Z14" s="21" t="s">
        <v>514</v>
      </c>
      <c r="AA14" s="21" t="s">
        <v>494</v>
      </c>
      <c r="AB14" s="21">
        <v>12</v>
      </c>
      <c r="AC14" s="21" t="s">
        <v>499</v>
      </c>
      <c r="AD14" s="21">
        <v>50</v>
      </c>
    </row>
    <row r="15" spans="1:30" ht="17.25" customHeight="1" thickBot="1" x14ac:dyDescent="0.25">
      <c r="A15" s="21">
        <v>10</v>
      </c>
      <c r="B15" s="22">
        <v>3.4052017937219729E-2</v>
      </c>
      <c r="C15" s="22">
        <v>3.1569506726457398E-2</v>
      </c>
      <c r="D15" s="22">
        <v>6.5600000000000006E-2</v>
      </c>
      <c r="E15" s="45"/>
      <c r="F15" s="21" t="s">
        <v>484</v>
      </c>
      <c r="G15" s="23">
        <v>21322</v>
      </c>
      <c r="H15" s="21">
        <v>0.96</v>
      </c>
      <c r="I15" s="45"/>
      <c r="J15" s="45"/>
      <c r="K15" s="45"/>
      <c r="L15" s="45"/>
      <c r="M15" s="45"/>
      <c r="N15" s="45"/>
      <c r="W15" s="21">
        <v>35</v>
      </c>
      <c r="X15" s="21">
        <v>2612</v>
      </c>
      <c r="Y15" s="24">
        <v>44946</v>
      </c>
      <c r="Z15" s="21" t="s">
        <v>514</v>
      </c>
      <c r="AA15" s="21" t="s">
        <v>496</v>
      </c>
      <c r="AB15" s="21">
        <v>11.7</v>
      </c>
      <c r="AC15" s="21" t="s">
        <v>498</v>
      </c>
      <c r="AD15" s="21">
        <v>51</v>
      </c>
    </row>
    <row r="16" spans="1:30" ht="17.25" customHeight="1" thickBot="1" x14ac:dyDescent="0.25">
      <c r="A16" s="21">
        <v>11</v>
      </c>
      <c r="B16" s="22">
        <v>3.5369506726457396E-2</v>
      </c>
      <c r="C16" s="22">
        <v>3.4578475336322863E-2</v>
      </c>
      <c r="D16" s="22">
        <v>6.9900000000000004E-2</v>
      </c>
      <c r="E16" s="45"/>
      <c r="F16" s="21" t="s">
        <v>485</v>
      </c>
      <c r="G16" s="23">
        <v>21680</v>
      </c>
      <c r="H16" s="21">
        <v>0.97</v>
      </c>
      <c r="I16" s="45"/>
      <c r="J16" s="45"/>
      <c r="K16" s="45"/>
      <c r="L16" s="45"/>
      <c r="M16" s="45"/>
      <c r="N16" s="45"/>
      <c r="W16" s="21">
        <v>40</v>
      </c>
      <c r="X16" s="21">
        <v>2580</v>
      </c>
      <c r="Y16" s="24">
        <v>44987</v>
      </c>
      <c r="Z16" s="21" t="s">
        <v>514</v>
      </c>
      <c r="AA16" s="21" t="s">
        <v>495</v>
      </c>
      <c r="AB16" s="21">
        <v>11.6</v>
      </c>
      <c r="AC16" s="21" t="s">
        <v>498</v>
      </c>
      <c r="AD16" s="21">
        <v>50</v>
      </c>
    </row>
    <row r="17" spans="1:30" ht="17.25" customHeight="1" thickBot="1" x14ac:dyDescent="0.25">
      <c r="A17" s="21">
        <v>12</v>
      </c>
      <c r="B17" s="22">
        <v>3.6230941704035874E-2</v>
      </c>
      <c r="C17" s="22">
        <v>3.5713004484304936E-2</v>
      </c>
      <c r="D17" s="22">
        <v>7.1900000000000006E-2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2545</v>
      </c>
      <c r="Y17" s="24">
        <v>44952</v>
      </c>
      <c r="Z17" s="21" t="s">
        <v>513</v>
      </c>
      <c r="AA17" s="21" t="s">
        <v>495</v>
      </c>
      <c r="AB17" s="21">
        <v>11.4</v>
      </c>
      <c r="AC17" s="21" t="s">
        <v>498</v>
      </c>
      <c r="AD17" s="21">
        <v>56</v>
      </c>
    </row>
    <row r="18" spans="1:30" ht="17.25" customHeight="1" thickBot="1" x14ac:dyDescent="0.25">
      <c r="A18" s="21">
        <v>13</v>
      </c>
      <c r="B18" s="22">
        <v>3.4964125560538122E-2</v>
      </c>
      <c r="C18" s="22">
        <v>3.6798206278026907E-2</v>
      </c>
      <c r="D18" s="22">
        <v>7.1800000000000003E-2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2518</v>
      </c>
      <c r="Y18" s="24">
        <v>44993</v>
      </c>
      <c r="Z18" s="21" t="s">
        <v>514</v>
      </c>
      <c r="AA18" s="21" t="s">
        <v>494</v>
      </c>
      <c r="AB18" s="21">
        <v>11.3</v>
      </c>
      <c r="AC18" s="21" t="s">
        <v>498</v>
      </c>
      <c r="AD18" s="21">
        <v>53</v>
      </c>
    </row>
    <row r="19" spans="1:30" ht="17.25" customHeight="1" thickBot="1" x14ac:dyDescent="0.25">
      <c r="A19" s="21">
        <v>14</v>
      </c>
      <c r="B19" s="22">
        <v>3.9372645739910318E-2</v>
      </c>
      <c r="C19" s="22">
        <v>3.6896860986547091E-2</v>
      </c>
      <c r="D19" s="22">
        <v>7.6300000000000007E-2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2446</v>
      </c>
      <c r="Y19" s="24">
        <v>44939</v>
      </c>
      <c r="Z19" s="21" t="s">
        <v>517</v>
      </c>
      <c r="AA19" s="21" t="s">
        <v>496</v>
      </c>
      <c r="AB19" s="21">
        <v>11</v>
      </c>
      <c r="AC19" s="21" t="s">
        <v>498</v>
      </c>
      <c r="AD19" s="21">
        <v>52</v>
      </c>
    </row>
    <row r="20" spans="1:30" ht="17.25" customHeight="1" thickBot="1" x14ac:dyDescent="0.25">
      <c r="A20" s="21">
        <v>15</v>
      </c>
      <c r="B20" s="22">
        <v>3.770044843049327E-2</v>
      </c>
      <c r="C20" s="22">
        <v>3.8426008968609864E-2</v>
      </c>
      <c r="D20" s="22">
        <v>7.6100000000000001E-2</v>
      </c>
      <c r="E20" s="45"/>
      <c r="F20" s="21" t="s">
        <v>488</v>
      </c>
      <c r="G20" s="23">
        <v>14138</v>
      </c>
      <c r="H20" s="21">
        <v>0.63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2397</v>
      </c>
      <c r="Y20" s="24">
        <v>44938</v>
      </c>
      <c r="Z20" s="21" t="s">
        <v>513</v>
      </c>
      <c r="AA20" s="21" t="s">
        <v>495</v>
      </c>
      <c r="AB20" s="21">
        <v>10.7</v>
      </c>
      <c r="AC20" s="21" t="s">
        <v>498</v>
      </c>
      <c r="AD20" s="21">
        <v>53</v>
      </c>
    </row>
    <row r="21" spans="1:30" ht="17.25" customHeight="1" thickBot="1" x14ac:dyDescent="0.25">
      <c r="A21" s="21">
        <v>16</v>
      </c>
      <c r="B21" s="22">
        <v>4.0892825112107622E-2</v>
      </c>
      <c r="C21" s="22">
        <v>4.0547085201793717E-2</v>
      </c>
      <c r="D21" s="22">
        <v>8.14E-2</v>
      </c>
      <c r="E21" s="45"/>
      <c r="F21" s="21" t="s">
        <v>492</v>
      </c>
      <c r="G21" s="23">
        <v>23498</v>
      </c>
      <c r="H21" s="21">
        <v>1.06</v>
      </c>
      <c r="I21" s="45"/>
      <c r="J21" s="12">
        <v>5</v>
      </c>
      <c r="K21" s="12">
        <f>X6</f>
        <v>2897</v>
      </c>
      <c r="L21" s="18"/>
      <c r="M21" s="12"/>
      <c r="N21" s="114">
        <f>K21/$F$2</f>
        <v>0.1299103139013453</v>
      </c>
      <c r="W21" s="21">
        <v>125</v>
      </c>
      <c r="X21" s="21">
        <v>2368</v>
      </c>
      <c r="Y21" s="24">
        <v>44971</v>
      </c>
      <c r="Z21" s="21" t="s">
        <v>515</v>
      </c>
      <c r="AA21" s="21" t="s">
        <v>493</v>
      </c>
      <c r="AB21" s="21">
        <v>10.6</v>
      </c>
      <c r="AC21" s="21" t="s">
        <v>498</v>
      </c>
      <c r="AD21" s="21">
        <v>52</v>
      </c>
    </row>
    <row r="22" spans="1:30" ht="17.25" customHeight="1" thickBot="1" x14ac:dyDescent="0.25">
      <c r="A22" s="21">
        <v>17</v>
      </c>
      <c r="B22" s="22">
        <v>3.572421524663677E-2</v>
      </c>
      <c r="C22" s="22">
        <v>3.6452914798206275E-2</v>
      </c>
      <c r="D22" s="22">
        <v>7.22E-2</v>
      </c>
      <c r="E22" s="45"/>
      <c r="F22" s="21" t="s">
        <v>493</v>
      </c>
      <c r="G22" s="23">
        <v>24982</v>
      </c>
      <c r="H22" s="21">
        <v>1.1200000000000001</v>
      </c>
      <c r="I22" s="45"/>
      <c r="J22" s="12">
        <v>10</v>
      </c>
      <c r="K22" s="12">
        <f>X11</f>
        <v>2838</v>
      </c>
      <c r="L22" s="18"/>
      <c r="M22" s="12"/>
      <c r="N22" s="114">
        <f t="shared" ref="N22:N28" si="0">K22/$F$2</f>
        <v>0.12726457399103139</v>
      </c>
      <c r="W22" s="21">
        <v>150</v>
      </c>
      <c r="X22" s="21">
        <v>2329</v>
      </c>
      <c r="Y22" s="24">
        <v>44978</v>
      </c>
      <c r="Z22" s="21" t="s">
        <v>524</v>
      </c>
      <c r="AA22" s="21" t="s">
        <v>493</v>
      </c>
      <c r="AB22" s="21">
        <v>10.4</v>
      </c>
      <c r="AC22" s="21" t="s">
        <v>498</v>
      </c>
      <c r="AD22" s="21">
        <v>51</v>
      </c>
    </row>
    <row r="23" spans="1:30" ht="17.25" customHeight="1" thickBot="1" x14ac:dyDescent="0.25">
      <c r="A23" s="21">
        <v>18</v>
      </c>
      <c r="B23" s="22">
        <v>2.7717937219730943E-2</v>
      </c>
      <c r="C23" s="22">
        <v>2.7278026905829599E-2</v>
      </c>
      <c r="D23" s="22">
        <v>5.5E-2</v>
      </c>
      <c r="E23" s="45"/>
      <c r="F23" s="21" t="s">
        <v>494</v>
      </c>
      <c r="G23" s="23">
        <v>25479</v>
      </c>
      <c r="H23" s="21">
        <v>1.1399999999999999</v>
      </c>
      <c r="I23" s="45"/>
      <c r="J23" s="12">
        <v>20</v>
      </c>
      <c r="K23" s="12">
        <f>X12</f>
        <v>2753</v>
      </c>
      <c r="L23" s="18"/>
      <c r="M23" s="12"/>
      <c r="N23" s="114">
        <f t="shared" si="0"/>
        <v>0.12345291479820628</v>
      </c>
      <c r="W23" s="21">
        <v>175</v>
      </c>
      <c r="X23" s="21">
        <v>2307</v>
      </c>
      <c r="Y23" s="24">
        <v>44964</v>
      </c>
      <c r="Z23" s="21" t="s">
        <v>515</v>
      </c>
      <c r="AA23" s="21" t="s">
        <v>493</v>
      </c>
      <c r="AB23" s="21">
        <v>10.3</v>
      </c>
      <c r="AC23" s="21" t="s">
        <v>498</v>
      </c>
      <c r="AD23" s="21">
        <v>51</v>
      </c>
    </row>
    <row r="24" spans="1:30" ht="17.25" customHeight="1" thickBot="1" x14ac:dyDescent="0.25">
      <c r="A24" s="21">
        <v>19</v>
      </c>
      <c r="B24" s="22">
        <v>1.8242152466367709E-2</v>
      </c>
      <c r="C24" s="22">
        <v>2.3923766816143499E-2</v>
      </c>
      <c r="D24" s="22">
        <v>4.2099999999999999E-2</v>
      </c>
      <c r="E24" s="45"/>
      <c r="F24" s="21" t="s">
        <v>495</v>
      </c>
      <c r="G24" s="23">
        <v>24943</v>
      </c>
      <c r="H24" s="21">
        <v>1.1200000000000001</v>
      </c>
      <c r="I24" s="45"/>
      <c r="J24" s="12">
        <v>30</v>
      </c>
      <c r="K24" s="12">
        <f>X14</f>
        <v>2676</v>
      </c>
      <c r="L24" s="18"/>
      <c r="M24" s="12"/>
      <c r="N24" s="114">
        <f t="shared" si="0"/>
        <v>0.12</v>
      </c>
      <c r="W24" s="21">
        <v>200</v>
      </c>
      <c r="X24" s="21">
        <v>2287</v>
      </c>
      <c r="Y24" s="24">
        <v>44930</v>
      </c>
      <c r="Z24" s="21" t="s">
        <v>514</v>
      </c>
      <c r="AA24" s="21" t="s">
        <v>494</v>
      </c>
      <c r="AB24" s="21">
        <v>10.3</v>
      </c>
      <c r="AC24" s="21" t="s">
        <v>498</v>
      </c>
      <c r="AD24" s="21">
        <v>51</v>
      </c>
    </row>
    <row r="25" spans="1:30" ht="17.25" customHeight="1" thickBot="1" x14ac:dyDescent="0.25">
      <c r="A25" s="21">
        <v>20</v>
      </c>
      <c r="B25" s="22">
        <v>1.3529596412556055E-2</v>
      </c>
      <c r="C25" s="22">
        <v>1.5538116591928251E-2</v>
      </c>
      <c r="D25" s="22">
        <v>2.9000000000000001E-2</v>
      </c>
      <c r="E25" s="45"/>
      <c r="F25" s="21" t="s">
        <v>496</v>
      </c>
      <c r="G25" s="23">
        <v>25244</v>
      </c>
      <c r="H25" s="21">
        <v>1.1299999999999999</v>
      </c>
      <c r="I25" s="45"/>
      <c r="J25" s="12">
        <v>50</v>
      </c>
      <c r="K25" s="12">
        <f>X18</f>
        <v>2518</v>
      </c>
      <c r="L25" s="18"/>
      <c r="M25" s="12"/>
      <c r="N25" s="114">
        <f t="shared" si="0"/>
        <v>0.11291479820627803</v>
      </c>
      <c r="W25" s="21"/>
      <c r="X25" s="21"/>
      <c r="Y25" s="24"/>
      <c r="Z25" s="21"/>
      <c r="AA25" s="21"/>
      <c r="AB25" s="21"/>
      <c r="AC25" s="21"/>
      <c r="AD25" s="21"/>
    </row>
    <row r="26" spans="1:30" ht="17.25" customHeight="1" thickBot="1" x14ac:dyDescent="0.25">
      <c r="A26" s="21">
        <v>21</v>
      </c>
      <c r="B26" s="22">
        <v>9.4757847533632287E-3</v>
      </c>
      <c r="C26" s="22">
        <v>1.0802690582959641E-2</v>
      </c>
      <c r="D26" s="22">
        <v>2.0299999999999999E-2</v>
      </c>
      <c r="E26" s="45"/>
      <c r="F26" s="21" t="s">
        <v>497</v>
      </c>
      <c r="G26" s="23">
        <v>17783</v>
      </c>
      <c r="H26" s="21">
        <v>0.8</v>
      </c>
      <c r="I26" s="45"/>
      <c r="J26" s="12">
        <v>100</v>
      </c>
      <c r="K26" s="12">
        <f>X20</f>
        <v>2397</v>
      </c>
      <c r="L26" s="18"/>
      <c r="M26" s="12"/>
      <c r="N26" s="114">
        <f t="shared" si="0"/>
        <v>0.10748878923766816</v>
      </c>
    </row>
    <row r="27" spans="1:30" ht="17.25" customHeight="1" thickBot="1" x14ac:dyDescent="0.25">
      <c r="A27" s="21">
        <v>22</v>
      </c>
      <c r="B27" s="22">
        <v>6.1313901345291478E-3</v>
      </c>
      <c r="C27" s="22">
        <v>7.4977578475336317E-3</v>
      </c>
      <c r="D27" s="22">
        <v>1.37E-2</v>
      </c>
      <c r="E27" s="45"/>
      <c r="F27" s="45"/>
      <c r="G27" s="45"/>
      <c r="H27" s="45"/>
      <c r="I27" s="45"/>
      <c r="J27" s="12">
        <v>150</v>
      </c>
      <c r="K27" s="12">
        <f>X22</f>
        <v>2329</v>
      </c>
      <c r="L27" s="18"/>
      <c r="M27" s="12"/>
      <c r="N27" s="114">
        <f t="shared" si="0"/>
        <v>0.10443946188340807</v>
      </c>
    </row>
    <row r="28" spans="1:30" ht="17.25" customHeight="1" thickBot="1" x14ac:dyDescent="0.25">
      <c r="A28" s="21">
        <v>23</v>
      </c>
      <c r="B28" s="22">
        <v>3.1417040358744396E-3</v>
      </c>
      <c r="C28" s="22">
        <v>4.7847533632286998E-3</v>
      </c>
      <c r="D28" s="22">
        <v>7.9000000000000008E-3</v>
      </c>
      <c r="E28" s="45"/>
      <c r="F28" s="45"/>
      <c r="G28" s="45"/>
      <c r="H28" s="45"/>
      <c r="I28" s="45"/>
      <c r="J28" s="12">
        <v>200</v>
      </c>
      <c r="K28" s="12">
        <f>X24</f>
        <v>2287</v>
      </c>
      <c r="L28" s="18"/>
      <c r="M28" s="12"/>
      <c r="N28" s="114">
        <f t="shared" si="0"/>
        <v>0.10255605381165919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9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537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737</v>
      </c>
      <c r="F2" s="6">
        <v>44100</v>
      </c>
      <c r="H2" s="7" t="s">
        <v>462</v>
      </c>
      <c r="W2" s="21">
        <v>1</v>
      </c>
      <c r="X2" s="21">
        <v>4162</v>
      </c>
      <c r="Y2" s="24">
        <v>45005</v>
      </c>
      <c r="Z2" s="21" t="s">
        <v>515</v>
      </c>
      <c r="AA2" s="21" t="s">
        <v>492</v>
      </c>
      <c r="AB2" s="21">
        <v>9.4</v>
      </c>
      <c r="AC2" s="21" t="s">
        <v>464</v>
      </c>
      <c r="AD2" s="21">
        <v>53</v>
      </c>
    </row>
    <row r="3" spans="1:30" ht="17.25" customHeight="1" thickBot="1" x14ac:dyDescent="0.25">
      <c r="W3" s="21">
        <v>2</v>
      </c>
      <c r="X3" s="21">
        <v>4157</v>
      </c>
      <c r="Y3" s="24">
        <v>44960</v>
      </c>
      <c r="Z3" s="21" t="s">
        <v>516</v>
      </c>
      <c r="AA3" s="21" t="s">
        <v>496</v>
      </c>
      <c r="AB3" s="21">
        <v>9.4</v>
      </c>
      <c r="AC3" s="21" t="s">
        <v>464</v>
      </c>
      <c r="AD3" s="21">
        <v>51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4156</v>
      </c>
      <c r="Y4" s="24">
        <v>44971</v>
      </c>
      <c r="Z4" s="21" t="s">
        <v>515</v>
      </c>
      <c r="AA4" s="21" t="s">
        <v>493</v>
      </c>
      <c r="AB4" s="21">
        <v>9.4</v>
      </c>
      <c r="AC4" s="21" t="s">
        <v>464</v>
      </c>
      <c r="AD4" s="21">
        <v>53</v>
      </c>
    </row>
    <row r="5" spans="1:30" ht="17.25" customHeight="1" thickBot="1" x14ac:dyDescent="0.25">
      <c r="A5" s="21">
        <v>0</v>
      </c>
      <c r="B5" s="22">
        <v>3.4126984126984128E-3</v>
      </c>
      <c r="C5" s="22">
        <v>3.0235827664399093E-3</v>
      </c>
      <c r="D5" s="22">
        <v>6.4999999999999997E-3</v>
      </c>
      <c r="E5" s="45"/>
      <c r="F5" s="21" t="s">
        <v>471</v>
      </c>
      <c r="G5" s="23">
        <v>45425</v>
      </c>
      <c r="H5" s="21">
        <v>1.03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4144</v>
      </c>
      <c r="Y5" s="24">
        <v>44967</v>
      </c>
      <c r="Z5" s="21" t="s">
        <v>516</v>
      </c>
      <c r="AA5" s="21" t="s">
        <v>496</v>
      </c>
      <c r="AB5" s="21">
        <v>9.4</v>
      </c>
      <c r="AC5" s="21" t="s">
        <v>465</v>
      </c>
      <c r="AD5" s="21">
        <v>53</v>
      </c>
    </row>
    <row r="6" spans="1:30" ht="17.25" customHeight="1" thickBot="1" x14ac:dyDescent="0.25">
      <c r="A6" s="21">
        <v>1</v>
      </c>
      <c r="B6" s="22">
        <v>2.0963718820861676E-3</v>
      </c>
      <c r="C6" s="22">
        <v>1.8448979591836735E-3</v>
      </c>
      <c r="D6" s="22">
        <v>4.0000000000000001E-3</v>
      </c>
      <c r="E6" s="45"/>
      <c r="F6" s="21" t="s">
        <v>473</v>
      </c>
      <c r="G6" s="23">
        <v>48255</v>
      </c>
      <c r="H6" s="21">
        <v>1.0900000000000001</v>
      </c>
      <c r="I6" s="45"/>
      <c r="J6" s="107" t="s">
        <v>474</v>
      </c>
      <c r="K6" s="108">
        <f>LARGE((K8,K9),1)</f>
        <v>0.62058923611385897</v>
      </c>
      <c r="L6" s="45"/>
      <c r="M6" s="45"/>
      <c r="N6" s="108" t="s">
        <v>465</v>
      </c>
      <c r="W6" s="21">
        <v>5</v>
      </c>
      <c r="X6" s="21">
        <v>4141</v>
      </c>
      <c r="Y6" s="24">
        <v>44971</v>
      </c>
      <c r="Z6" s="21" t="s">
        <v>514</v>
      </c>
      <c r="AA6" s="21" t="s">
        <v>493</v>
      </c>
      <c r="AB6" s="21">
        <v>9.4</v>
      </c>
      <c r="AC6" s="21" t="s">
        <v>464</v>
      </c>
      <c r="AD6" s="21">
        <v>53</v>
      </c>
    </row>
    <row r="7" spans="1:30" ht="17.25" customHeight="1" thickBot="1" x14ac:dyDescent="0.25">
      <c r="A7" s="21">
        <v>2</v>
      </c>
      <c r="B7" s="22">
        <v>1.852607709750567E-3</v>
      </c>
      <c r="C7" s="22">
        <v>1.5886621315192744E-3</v>
      </c>
      <c r="D7" s="22">
        <v>3.5000000000000001E-3</v>
      </c>
      <c r="E7" s="45"/>
      <c r="F7" s="21" t="s">
        <v>475</v>
      </c>
      <c r="G7" s="23">
        <v>48166</v>
      </c>
      <c r="H7" s="21">
        <v>1.0900000000000001</v>
      </c>
      <c r="I7" s="45"/>
      <c r="J7" s="12" t="s">
        <v>476</v>
      </c>
      <c r="K7" s="108">
        <f>LARGE((K10,K11),1)</f>
        <v>0.51838772528007804</v>
      </c>
      <c r="L7" s="45"/>
      <c r="M7" s="45"/>
      <c r="N7" s="108" t="s">
        <v>464</v>
      </c>
      <c r="W7" s="21">
        <v>6</v>
      </c>
      <c r="X7" s="21">
        <v>4124</v>
      </c>
      <c r="Y7" s="24">
        <v>44960</v>
      </c>
      <c r="Z7" s="21" t="s">
        <v>513</v>
      </c>
      <c r="AA7" s="21" t="s">
        <v>496</v>
      </c>
      <c r="AB7" s="21">
        <v>9.4</v>
      </c>
      <c r="AC7" s="21" t="s">
        <v>464</v>
      </c>
      <c r="AD7" s="21">
        <v>54</v>
      </c>
    </row>
    <row r="8" spans="1:30" ht="17.25" customHeight="1" thickBot="1" x14ac:dyDescent="0.25">
      <c r="A8" s="21">
        <v>3</v>
      </c>
      <c r="B8" s="22">
        <v>1.5600907029478456E-3</v>
      </c>
      <c r="C8" s="22">
        <v>1.6399092970521543E-3</v>
      </c>
      <c r="D8" s="22">
        <v>3.2000000000000002E-3</v>
      </c>
      <c r="E8" s="45"/>
      <c r="F8" s="21" t="s">
        <v>477</v>
      </c>
      <c r="G8" s="23">
        <v>45217</v>
      </c>
      <c r="H8" s="21">
        <v>1.02</v>
      </c>
      <c r="I8" s="45"/>
      <c r="J8" s="45"/>
      <c r="K8" s="340">
        <f>LARGE(B11:C11,1)/(B11+C11)</f>
        <v>0.62058923611385897</v>
      </c>
      <c r="L8" s="45"/>
      <c r="M8" s="45"/>
      <c r="N8" s="45"/>
      <c r="W8" s="21">
        <v>7</v>
      </c>
      <c r="X8" s="21">
        <v>4124</v>
      </c>
      <c r="Y8" s="24">
        <v>45282</v>
      </c>
      <c r="Z8" s="21" t="s">
        <v>515</v>
      </c>
      <c r="AA8" s="21" t="s">
        <v>496</v>
      </c>
      <c r="AB8" s="21">
        <v>9.4</v>
      </c>
      <c r="AC8" s="21" t="s">
        <v>464</v>
      </c>
      <c r="AD8" s="21">
        <v>52</v>
      </c>
    </row>
    <row r="9" spans="1:30" ht="17.25" customHeight="1" thickBot="1" x14ac:dyDescent="0.25">
      <c r="A9" s="21">
        <v>4</v>
      </c>
      <c r="B9" s="22">
        <v>1.657596371882086E-3</v>
      </c>
      <c r="C9" s="22">
        <v>2.4598639455782312E-3</v>
      </c>
      <c r="D9" s="22">
        <v>4.1999999999999997E-3</v>
      </c>
      <c r="E9" s="45"/>
      <c r="F9" s="21" t="s">
        <v>478</v>
      </c>
      <c r="G9" s="23">
        <v>43840</v>
      </c>
      <c r="H9" s="21">
        <v>0.99</v>
      </c>
      <c r="I9" s="45"/>
      <c r="J9" s="45"/>
      <c r="K9" s="340">
        <f>LARGE(B12:C12,1)/(B12+C12)</f>
        <v>0.58345151845851329</v>
      </c>
      <c r="L9" s="45"/>
      <c r="M9" s="45"/>
      <c r="N9" s="45"/>
      <c r="W9" s="21">
        <v>8</v>
      </c>
      <c r="X9" s="21">
        <v>4121</v>
      </c>
      <c r="Y9" s="24">
        <v>44986</v>
      </c>
      <c r="Z9" s="21" t="s">
        <v>514</v>
      </c>
      <c r="AA9" s="21" t="s">
        <v>494</v>
      </c>
      <c r="AB9" s="21">
        <v>9.3000000000000007</v>
      </c>
      <c r="AC9" s="21" t="s">
        <v>464</v>
      </c>
      <c r="AD9" s="21">
        <v>52</v>
      </c>
    </row>
    <row r="10" spans="1:30" ht="17.25" customHeight="1" thickBot="1" x14ac:dyDescent="0.25">
      <c r="A10" s="21">
        <v>5</v>
      </c>
      <c r="B10" s="22">
        <v>3.7539682539682543E-3</v>
      </c>
      <c r="C10" s="22">
        <v>6.3034013605442179E-3</v>
      </c>
      <c r="D10" s="22">
        <v>0.01</v>
      </c>
      <c r="E10" s="45"/>
      <c r="F10" s="21" t="s">
        <v>479</v>
      </c>
      <c r="G10" s="23">
        <v>43601</v>
      </c>
      <c r="H10" s="21">
        <v>0.99</v>
      </c>
      <c r="I10" s="45"/>
      <c r="J10" s="45"/>
      <c r="K10" s="340">
        <f>LARGE(B20:C20,1)/(B20+C20)</f>
        <v>0.51755461688695092</v>
      </c>
      <c r="L10" s="45"/>
      <c r="M10" s="45"/>
      <c r="N10" s="45"/>
      <c r="W10" s="21">
        <v>9</v>
      </c>
      <c r="X10" s="21">
        <v>4119</v>
      </c>
      <c r="Y10" s="24">
        <v>45281</v>
      </c>
      <c r="Z10" s="21" t="s">
        <v>514</v>
      </c>
      <c r="AA10" s="21" t="s">
        <v>495</v>
      </c>
      <c r="AB10" s="21">
        <v>9.3000000000000007</v>
      </c>
      <c r="AC10" s="21" t="s">
        <v>464</v>
      </c>
      <c r="AD10" s="21">
        <v>51</v>
      </c>
    </row>
    <row r="11" spans="1:30" ht="17.25" customHeight="1" thickBot="1" x14ac:dyDescent="0.25">
      <c r="A11" s="21">
        <v>6</v>
      </c>
      <c r="B11" s="22">
        <v>1.08718820861678E-2</v>
      </c>
      <c r="C11" s="22">
        <v>1.7782766439909298E-2</v>
      </c>
      <c r="D11" s="22">
        <v>2.86E-2</v>
      </c>
      <c r="E11" s="45"/>
      <c r="F11" s="21" t="s">
        <v>480</v>
      </c>
      <c r="G11" s="23">
        <v>42634</v>
      </c>
      <c r="H11" s="21">
        <v>0.96</v>
      </c>
      <c r="I11" s="45"/>
      <c r="J11" s="45"/>
      <c r="K11" s="340">
        <f>LARGE(B21:C21,1)/(B21+C21)</f>
        <v>0.51838772528007804</v>
      </c>
      <c r="L11" s="45"/>
      <c r="M11" s="45"/>
      <c r="N11" s="45"/>
      <c r="W11" s="21">
        <v>10</v>
      </c>
      <c r="X11" s="21">
        <v>4118</v>
      </c>
      <c r="Y11" s="24">
        <v>44950</v>
      </c>
      <c r="Z11" s="21" t="s">
        <v>514</v>
      </c>
      <c r="AA11" s="21" t="s">
        <v>493</v>
      </c>
      <c r="AB11" s="21">
        <v>9.3000000000000007</v>
      </c>
      <c r="AC11" s="21" t="s">
        <v>464</v>
      </c>
      <c r="AD11" s="21">
        <v>54</v>
      </c>
    </row>
    <row r="12" spans="1:30" ht="17.25" customHeight="1" thickBot="1" x14ac:dyDescent="0.25">
      <c r="A12" s="21">
        <v>7</v>
      </c>
      <c r="B12" s="22">
        <v>1.9647392290249435E-2</v>
      </c>
      <c r="C12" s="22">
        <v>2.7519727891156458E-2</v>
      </c>
      <c r="D12" s="22">
        <v>4.7199999999999999E-2</v>
      </c>
      <c r="E12" s="45"/>
      <c r="F12" s="21" t="s">
        <v>481</v>
      </c>
      <c r="G12" s="23">
        <v>42123</v>
      </c>
      <c r="H12" s="21">
        <v>0.95</v>
      </c>
      <c r="I12" s="45"/>
      <c r="J12" s="45"/>
      <c r="K12" s="45"/>
      <c r="L12" s="45"/>
      <c r="M12" s="45"/>
      <c r="N12" s="45"/>
      <c r="W12" s="21">
        <v>20</v>
      </c>
      <c r="X12" s="21">
        <v>4070</v>
      </c>
      <c r="Y12" s="24">
        <v>44932</v>
      </c>
      <c r="Z12" s="21" t="s">
        <v>516</v>
      </c>
      <c r="AA12" s="21" t="s">
        <v>496</v>
      </c>
      <c r="AB12" s="21">
        <v>9.1999999999999993</v>
      </c>
      <c r="AC12" s="21" t="s">
        <v>465</v>
      </c>
      <c r="AD12" s="21">
        <v>51</v>
      </c>
    </row>
    <row r="13" spans="1:30" ht="17.25" customHeight="1" thickBot="1" x14ac:dyDescent="0.25">
      <c r="A13" s="21">
        <v>8</v>
      </c>
      <c r="B13" s="22">
        <v>2.3450113378684804E-2</v>
      </c>
      <c r="C13" s="22">
        <v>3.079954648526077E-2</v>
      </c>
      <c r="D13" s="22">
        <v>5.4199999999999998E-2</v>
      </c>
      <c r="E13" s="45"/>
      <c r="F13" s="21" t="s">
        <v>482</v>
      </c>
      <c r="G13" s="23">
        <v>42341</v>
      </c>
      <c r="H13" s="21">
        <v>0.96</v>
      </c>
      <c r="I13" s="45"/>
      <c r="J13" s="45"/>
      <c r="K13" s="45"/>
      <c r="L13" s="45"/>
      <c r="M13" s="45"/>
      <c r="N13" s="45"/>
      <c r="W13" s="21">
        <v>25</v>
      </c>
      <c r="X13" s="21">
        <v>4050</v>
      </c>
      <c r="Y13" s="24">
        <v>45019</v>
      </c>
      <c r="Z13" s="21" t="s">
        <v>514</v>
      </c>
      <c r="AA13" s="21" t="s">
        <v>492</v>
      </c>
      <c r="AB13" s="21">
        <v>9.1999999999999993</v>
      </c>
      <c r="AC13" s="21" t="s">
        <v>464</v>
      </c>
      <c r="AD13" s="21">
        <v>53</v>
      </c>
    </row>
    <row r="14" spans="1:30" ht="17.25" customHeight="1" thickBot="1" x14ac:dyDescent="0.25">
      <c r="A14" s="21">
        <v>9</v>
      </c>
      <c r="B14" s="22">
        <v>2.7447845804988664E-2</v>
      </c>
      <c r="C14" s="22">
        <v>3.2490702947845805E-2</v>
      </c>
      <c r="D14" s="22">
        <v>5.9900000000000002E-2</v>
      </c>
      <c r="E14" s="45"/>
      <c r="F14" s="21" t="s">
        <v>483</v>
      </c>
      <c r="G14" s="23">
        <v>43154</v>
      </c>
      <c r="H14" s="21">
        <v>0.98</v>
      </c>
      <c r="I14" s="45"/>
      <c r="J14" s="45"/>
      <c r="K14" s="45"/>
      <c r="L14" s="45"/>
      <c r="M14" s="45"/>
      <c r="N14" s="45"/>
      <c r="W14" s="21">
        <v>30</v>
      </c>
      <c r="X14" s="21">
        <v>4043</v>
      </c>
      <c r="Y14" s="24">
        <v>44995</v>
      </c>
      <c r="Z14" s="21" t="s">
        <v>514</v>
      </c>
      <c r="AA14" s="21" t="s">
        <v>496</v>
      </c>
      <c r="AB14" s="21">
        <v>9.1999999999999993</v>
      </c>
      <c r="AC14" s="21" t="s">
        <v>464</v>
      </c>
      <c r="AD14" s="21">
        <v>52</v>
      </c>
    </row>
    <row r="15" spans="1:30" ht="17.25" customHeight="1" thickBot="1" x14ac:dyDescent="0.25">
      <c r="A15" s="21">
        <v>10</v>
      </c>
      <c r="B15" s="22">
        <v>3.1396825396825395E-2</v>
      </c>
      <c r="C15" s="22">
        <v>3.5309297052154194E-2</v>
      </c>
      <c r="D15" s="22">
        <v>6.6699999999999995E-2</v>
      </c>
      <c r="E15" s="45"/>
      <c r="F15" s="21" t="s">
        <v>484</v>
      </c>
      <c r="G15" s="23">
        <v>42663</v>
      </c>
      <c r="H15" s="21">
        <v>0.97</v>
      </c>
      <c r="I15" s="45"/>
      <c r="J15" s="45"/>
      <c r="K15" s="45"/>
      <c r="L15" s="45"/>
      <c r="M15" s="45"/>
      <c r="N15" s="45"/>
      <c r="W15" s="21">
        <v>35</v>
      </c>
      <c r="X15" s="21">
        <v>4031</v>
      </c>
      <c r="Y15" s="24">
        <v>45029</v>
      </c>
      <c r="Z15" s="21" t="s">
        <v>514</v>
      </c>
      <c r="AA15" s="21" t="s">
        <v>495</v>
      </c>
      <c r="AB15" s="21">
        <v>9.1</v>
      </c>
      <c r="AC15" s="21" t="s">
        <v>465</v>
      </c>
      <c r="AD15" s="21">
        <v>51</v>
      </c>
    </row>
    <row r="16" spans="1:30" ht="17.25" customHeight="1" thickBot="1" x14ac:dyDescent="0.25">
      <c r="A16" s="21">
        <v>11</v>
      </c>
      <c r="B16" s="22">
        <v>3.4419501133786848E-2</v>
      </c>
      <c r="C16" s="22">
        <v>3.7000453514739233E-2</v>
      </c>
      <c r="D16" s="22">
        <v>7.1400000000000005E-2</v>
      </c>
      <c r="E16" s="45"/>
      <c r="F16" s="21" t="s">
        <v>485</v>
      </c>
      <c r="G16" s="23">
        <v>42944</v>
      </c>
      <c r="H16" s="21">
        <v>0.97</v>
      </c>
      <c r="I16" s="45"/>
      <c r="J16" s="45"/>
      <c r="K16" s="45"/>
      <c r="L16" s="45"/>
      <c r="M16" s="45"/>
      <c r="N16" s="45"/>
      <c r="W16" s="21">
        <v>40</v>
      </c>
      <c r="X16" s="21">
        <v>4015</v>
      </c>
      <c r="Y16" s="24">
        <v>44980</v>
      </c>
      <c r="Z16" s="21" t="s">
        <v>514</v>
      </c>
      <c r="AA16" s="21" t="s">
        <v>495</v>
      </c>
      <c r="AB16" s="21">
        <v>9.1</v>
      </c>
      <c r="AC16" s="21" t="s">
        <v>464</v>
      </c>
      <c r="AD16" s="21">
        <v>52</v>
      </c>
    </row>
    <row r="17" spans="1:30" ht="17.25" customHeight="1" thickBot="1" x14ac:dyDescent="0.25">
      <c r="A17" s="21">
        <v>12</v>
      </c>
      <c r="B17" s="22">
        <v>3.6077097505668933E-2</v>
      </c>
      <c r="C17" s="22">
        <v>3.7717913832199544E-2</v>
      </c>
      <c r="D17" s="22">
        <v>7.3800000000000004E-2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4005</v>
      </c>
      <c r="Y17" s="24">
        <v>45030</v>
      </c>
      <c r="Z17" s="21" t="s">
        <v>515</v>
      </c>
      <c r="AA17" s="21" t="s">
        <v>496</v>
      </c>
      <c r="AB17" s="21">
        <v>9.1</v>
      </c>
      <c r="AC17" s="21" t="s">
        <v>464</v>
      </c>
      <c r="AD17" s="21">
        <v>53</v>
      </c>
    </row>
    <row r="18" spans="1:30" ht="17.25" customHeight="1" thickBot="1" x14ac:dyDescent="0.25">
      <c r="A18" s="21">
        <v>13</v>
      </c>
      <c r="B18" s="22">
        <v>3.6272108843537411E-2</v>
      </c>
      <c r="C18" s="22">
        <v>3.6795464852607714E-2</v>
      </c>
      <c r="D18" s="22">
        <v>7.3099999999999998E-2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3996</v>
      </c>
      <c r="Y18" s="24">
        <v>44998</v>
      </c>
      <c r="Z18" s="21" t="s">
        <v>514</v>
      </c>
      <c r="AA18" s="21" t="s">
        <v>492</v>
      </c>
      <c r="AB18" s="21">
        <v>9.1</v>
      </c>
      <c r="AC18" s="21" t="s">
        <v>464</v>
      </c>
      <c r="AD18" s="21">
        <v>52</v>
      </c>
    </row>
    <row r="19" spans="1:30" ht="17.25" customHeight="1" thickBot="1" x14ac:dyDescent="0.25">
      <c r="A19" s="21">
        <v>14</v>
      </c>
      <c r="B19" s="22">
        <v>3.6954648526077098E-2</v>
      </c>
      <c r="C19" s="22">
        <v>3.664172335600907E-2</v>
      </c>
      <c r="D19" s="22">
        <v>7.3599999999999999E-2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3949</v>
      </c>
      <c r="Y19" s="24">
        <v>44956</v>
      </c>
      <c r="Z19" s="21" t="s">
        <v>514</v>
      </c>
      <c r="AA19" s="21" t="s">
        <v>492</v>
      </c>
      <c r="AB19" s="21">
        <v>9</v>
      </c>
      <c r="AC19" s="21" t="s">
        <v>464</v>
      </c>
      <c r="AD19" s="21">
        <v>53</v>
      </c>
    </row>
    <row r="20" spans="1:30" ht="17.25" customHeight="1" thickBot="1" x14ac:dyDescent="0.25">
      <c r="A20" s="21">
        <v>15</v>
      </c>
      <c r="B20" s="22">
        <v>3.8758503401360542E-2</v>
      </c>
      <c r="C20" s="22">
        <v>3.6129251700680272E-2</v>
      </c>
      <c r="D20" s="22">
        <v>7.4899999999999994E-2</v>
      </c>
      <c r="E20" s="45"/>
      <c r="F20" s="21" t="s">
        <v>488</v>
      </c>
      <c r="G20" s="23">
        <v>32297</v>
      </c>
      <c r="H20" s="21">
        <v>0.73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3915</v>
      </c>
      <c r="Y20" s="24">
        <v>45281</v>
      </c>
      <c r="Z20" s="21" t="s">
        <v>518</v>
      </c>
      <c r="AA20" s="21" t="s">
        <v>495</v>
      </c>
      <c r="AB20" s="21">
        <v>8.9</v>
      </c>
      <c r="AC20" s="21" t="s">
        <v>465</v>
      </c>
      <c r="AD20" s="21">
        <v>50</v>
      </c>
    </row>
    <row r="21" spans="1:30" ht="17.25" customHeight="1" thickBot="1" x14ac:dyDescent="0.25">
      <c r="A21" s="21">
        <v>16</v>
      </c>
      <c r="B21" s="22">
        <v>3.861224489795919E-2</v>
      </c>
      <c r="C21" s="22">
        <v>3.5873015873015876E-2</v>
      </c>
      <c r="D21" s="22">
        <v>7.4499999999999997E-2</v>
      </c>
      <c r="E21" s="45"/>
      <c r="F21" s="21" t="s">
        <v>492</v>
      </c>
      <c r="G21" s="23">
        <v>46155</v>
      </c>
      <c r="H21" s="21">
        <v>1.04</v>
      </c>
      <c r="I21" s="45"/>
      <c r="J21" s="12">
        <v>5</v>
      </c>
      <c r="K21" s="12">
        <f>X6</f>
        <v>4141</v>
      </c>
      <c r="L21" s="18"/>
      <c r="M21" s="12"/>
      <c r="N21" s="114">
        <f>K21/$F$2</f>
        <v>9.3900226757369615E-2</v>
      </c>
      <c r="W21" s="21">
        <v>125</v>
      </c>
      <c r="X21" s="21">
        <v>3888</v>
      </c>
      <c r="Y21" s="24">
        <v>44939</v>
      </c>
      <c r="Z21" s="21" t="s">
        <v>513</v>
      </c>
      <c r="AA21" s="21" t="s">
        <v>496</v>
      </c>
      <c r="AB21" s="21">
        <v>8.8000000000000007</v>
      </c>
      <c r="AC21" s="21" t="s">
        <v>464</v>
      </c>
      <c r="AD21" s="21">
        <v>54</v>
      </c>
    </row>
    <row r="22" spans="1:30" ht="17.25" customHeight="1" thickBot="1" x14ac:dyDescent="0.25">
      <c r="A22" s="21">
        <v>17</v>
      </c>
      <c r="B22" s="22">
        <v>3.8563492063492064E-2</v>
      </c>
      <c r="C22" s="22">
        <v>3.3925623582766434E-2</v>
      </c>
      <c r="D22" s="22">
        <v>7.2499999999999995E-2</v>
      </c>
      <c r="E22" s="45"/>
      <c r="F22" s="21" t="s">
        <v>493</v>
      </c>
      <c r="G22" s="23">
        <v>46597</v>
      </c>
      <c r="H22" s="21">
        <v>1.05</v>
      </c>
      <c r="I22" s="45"/>
      <c r="J22" s="12">
        <v>10</v>
      </c>
      <c r="K22" s="12">
        <f>X11</f>
        <v>4118</v>
      </c>
      <c r="L22" s="18"/>
      <c r="M22" s="12"/>
      <c r="N22" s="114">
        <f t="shared" ref="N22:N28" si="0">K22/$F$2</f>
        <v>9.3378684807256238E-2</v>
      </c>
      <c r="W22" s="21">
        <v>150</v>
      </c>
      <c r="X22" s="21">
        <v>3865</v>
      </c>
      <c r="Y22" s="24">
        <v>45015</v>
      </c>
      <c r="Z22" s="21" t="s">
        <v>514</v>
      </c>
      <c r="AA22" s="21" t="s">
        <v>495</v>
      </c>
      <c r="AB22" s="21">
        <v>8.8000000000000007</v>
      </c>
      <c r="AC22" s="21" t="s">
        <v>464</v>
      </c>
      <c r="AD22" s="21">
        <v>52</v>
      </c>
    </row>
    <row r="23" spans="1:30" ht="17.25" customHeight="1" thickBot="1" x14ac:dyDescent="0.25">
      <c r="A23" s="21">
        <v>18</v>
      </c>
      <c r="B23" s="22">
        <v>3.008049886621315E-2</v>
      </c>
      <c r="C23" s="22">
        <v>2.9415873015873017E-2</v>
      </c>
      <c r="D23" s="22">
        <v>5.9499999999999997E-2</v>
      </c>
      <c r="E23" s="45"/>
      <c r="F23" s="21" t="s">
        <v>494</v>
      </c>
      <c r="G23" s="23">
        <v>46585</v>
      </c>
      <c r="H23" s="21">
        <v>1.05</v>
      </c>
      <c r="I23" s="45"/>
      <c r="J23" s="12">
        <v>20</v>
      </c>
      <c r="K23" s="12">
        <f>X12</f>
        <v>4070</v>
      </c>
      <c r="L23" s="18"/>
      <c r="M23" s="12"/>
      <c r="N23" s="114">
        <f t="shared" si="0"/>
        <v>9.2290249433106569E-2</v>
      </c>
      <c r="W23" s="21">
        <v>175</v>
      </c>
      <c r="X23" s="21">
        <v>3850</v>
      </c>
      <c r="Y23" s="24">
        <v>45278</v>
      </c>
      <c r="Z23" s="21" t="s">
        <v>515</v>
      </c>
      <c r="AA23" s="21" t="s">
        <v>492</v>
      </c>
      <c r="AB23" s="21">
        <v>8.6999999999999993</v>
      </c>
      <c r="AC23" s="21" t="s">
        <v>464</v>
      </c>
      <c r="AD23" s="21">
        <v>52</v>
      </c>
    </row>
    <row r="24" spans="1:30" ht="17.25" customHeight="1" thickBot="1" x14ac:dyDescent="0.25">
      <c r="A24" s="21">
        <v>19</v>
      </c>
      <c r="B24" s="22">
        <v>2.3157596371882087E-2</v>
      </c>
      <c r="C24" s="22">
        <v>2.3624943310657599E-2</v>
      </c>
      <c r="D24" s="22">
        <v>4.6800000000000001E-2</v>
      </c>
      <c r="E24" s="45"/>
      <c r="F24" s="21" t="s">
        <v>495</v>
      </c>
      <c r="G24" s="23">
        <v>46920</v>
      </c>
      <c r="H24" s="21">
        <v>1.06</v>
      </c>
      <c r="I24" s="45"/>
      <c r="J24" s="12">
        <v>30</v>
      </c>
      <c r="K24" s="12">
        <f>X14</f>
        <v>4043</v>
      </c>
      <c r="L24" s="18"/>
      <c r="M24" s="12"/>
      <c r="N24" s="114">
        <f t="shared" si="0"/>
        <v>9.1678004535147392E-2</v>
      </c>
      <c r="W24" s="21">
        <v>200</v>
      </c>
      <c r="X24" s="21">
        <v>3834</v>
      </c>
      <c r="Y24" s="24">
        <v>44938</v>
      </c>
      <c r="Z24" s="21" t="s">
        <v>514</v>
      </c>
      <c r="AA24" s="21" t="s">
        <v>495</v>
      </c>
      <c r="AB24" s="21">
        <v>8.6999999999999993</v>
      </c>
      <c r="AC24" s="21" t="s">
        <v>464</v>
      </c>
      <c r="AD24" s="21">
        <v>52</v>
      </c>
    </row>
    <row r="25" spans="1:30" ht="17.25" customHeight="1" thickBot="1" x14ac:dyDescent="0.25">
      <c r="A25" s="21">
        <v>20</v>
      </c>
      <c r="B25" s="22">
        <v>1.8233560090702948E-2</v>
      </c>
      <c r="C25" s="22">
        <v>1.7731519274376415E-2</v>
      </c>
      <c r="D25" s="22">
        <v>3.5999999999999997E-2</v>
      </c>
      <c r="E25" s="45"/>
      <c r="F25" s="21" t="s">
        <v>496</v>
      </c>
      <c r="G25" s="23">
        <v>49568</v>
      </c>
      <c r="H25" s="21">
        <v>1.1200000000000001</v>
      </c>
      <c r="I25" s="45"/>
      <c r="J25" s="12">
        <v>50</v>
      </c>
      <c r="K25" s="12">
        <f>X18</f>
        <v>3996</v>
      </c>
      <c r="L25" s="18"/>
      <c r="M25" s="12"/>
      <c r="N25" s="114">
        <f t="shared" si="0"/>
        <v>9.0612244897959188E-2</v>
      </c>
    </row>
    <row r="26" spans="1:30" ht="17.25" customHeight="1" thickBot="1" x14ac:dyDescent="0.25">
      <c r="A26" s="21">
        <v>21</v>
      </c>
      <c r="B26" s="22">
        <v>1.4138321995464852E-2</v>
      </c>
      <c r="C26" s="22">
        <v>1.3016780045351473E-2</v>
      </c>
      <c r="D26" s="22">
        <v>2.7099999999999999E-2</v>
      </c>
      <c r="E26" s="45"/>
      <c r="F26" s="21" t="s">
        <v>497</v>
      </c>
      <c r="G26" s="23">
        <v>40801</v>
      </c>
      <c r="H26" s="21">
        <v>0.92</v>
      </c>
      <c r="I26" s="45"/>
      <c r="J26" s="12">
        <v>100</v>
      </c>
      <c r="K26" s="12">
        <f>X20</f>
        <v>3915</v>
      </c>
      <c r="L26" s="18"/>
      <c r="M26" s="12"/>
      <c r="N26" s="114">
        <f t="shared" si="0"/>
        <v>8.8775510204081629E-2</v>
      </c>
    </row>
    <row r="27" spans="1:30" ht="17.25" customHeight="1" thickBot="1" x14ac:dyDescent="0.25">
      <c r="A27" s="21">
        <v>22</v>
      </c>
      <c r="B27" s="22">
        <v>9.3605442176870734E-3</v>
      </c>
      <c r="C27" s="22">
        <v>8.6095238095238082E-3</v>
      </c>
      <c r="D27" s="22">
        <v>1.7999999999999999E-2</v>
      </c>
      <c r="E27" s="45"/>
      <c r="F27" s="45"/>
      <c r="G27" s="45"/>
      <c r="H27" s="45"/>
      <c r="I27" s="45"/>
      <c r="J27" s="12">
        <v>150</v>
      </c>
      <c r="K27" s="12">
        <f>X22</f>
        <v>3865</v>
      </c>
      <c r="L27" s="18"/>
      <c r="M27" s="12"/>
      <c r="N27" s="114">
        <f t="shared" si="0"/>
        <v>8.7641723356009074E-2</v>
      </c>
    </row>
    <row r="28" spans="1:30" ht="17.25" customHeight="1" thickBot="1" x14ac:dyDescent="0.25">
      <c r="A28" s="21">
        <v>23</v>
      </c>
      <c r="B28" s="22">
        <v>5.8015873015873024E-3</v>
      </c>
      <c r="C28" s="22">
        <v>5.2784580498866215E-3</v>
      </c>
      <c r="D28" s="22">
        <v>1.11E-2</v>
      </c>
      <c r="E28" s="45"/>
      <c r="F28" s="45"/>
      <c r="G28" s="45"/>
      <c r="H28" s="45"/>
      <c r="I28" s="45"/>
      <c r="J28" s="12">
        <v>200</v>
      </c>
      <c r="K28" s="12">
        <f>X24</f>
        <v>3834</v>
      </c>
      <c r="L28" s="18"/>
      <c r="M28" s="12"/>
      <c r="N28" s="114">
        <f t="shared" si="0"/>
        <v>8.6938775510204083E-2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0F68A-D775-4FAE-BD14-5DFBD6BA7D54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55" customWidth="1"/>
    <col min="2" max="2" width="5.75" style="155" customWidth="1"/>
    <col min="3" max="3" width="5.375" style="155" customWidth="1"/>
    <col min="4" max="4" width="5.25" style="155" customWidth="1"/>
    <col min="5" max="5" width="1.875" style="155" customWidth="1"/>
    <col min="6" max="6" width="10.625" style="155" customWidth="1"/>
    <col min="7" max="7" width="6.625" style="155" hidden="1" customWidth="1"/>
    <col min="8" max="8" width="6.5" style="155" customWidth="1"/>
    <col min="9" max="9" width="1.625" style="155" customWidth="1"/>
    <col min="10" max="10" width="6.25" style="155" customWidth="1"/>
    <col min="11" max="11" width="6" style="155" customWidth="1"/>
    <col min="12" max="13" width="6.25" style="155" hidden="1" customWidth="1"/>
    <col min="14" max="14" width="5.625" style="155" customWidth="1"/>
    <col min="15" max="15" width="4.375" style="155" customWidth="1"/>
    <col min="16" max="18" width="9" style="155"/>
    <col min="19" max="19" width="8.375" style="155" customWidth="1"/>
    <col min="20" max="20" width="11" style="155" customWidth="1"/>
    <col min="21" max="22" width="9" style="155"/>
    <col min="23" max="30" width="0" style="155" hidden="1" customWidth="1"/>
    <col min="31" max="16384" width="9" style="155"/>
  </cols>
  <sheetData>
    <row r="1" spans="1:30" ht="24" thickBot="1" x14ac:dyDescent="0.4">
      <c r="A1" s="269" t="s">
        <v>578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W1" s="162" t="s">
        <v>489</v>
      </c>
      <c r="X1" s="162" t="s">
        <v>490</v>
      </c>
      <c r="Y1" s="162" t="s">
        <v>491</v>
      </c>
      <c r="Z1" s="162" t="s">
        <v>508</v>
      </c>
      <c r="AA1" s="162" t="s">
        <v>509</v>
      </c>
      <c r="AB1" s="162" t="s">
        <v>510</v>
      </c>
      <c r="AC1" s="162" t="s">
        <v>511</v>
      </c>
      <c r="AD1" s="162" t="s">
        <v>512</v>
      </c>
    </row>
    <row r="2" spans="1:30" ht="21.75" thickBot="1" x14ac:dyDescent="0.4">
      <c r="D2" s="166" t="s">
        <v>737</v>
      </c>
      <c r="F2" s="165">
        <v>44300</v>
      </c>
      <c r="H2" s="164" t="s">
        <v>462</v>
      </c>
      <c r="W2" s="159">
        <v>1</v>
      </c>
      <c r="X2" s="159">
        <v>8280</v>
      </c>
      <c r="Y2" s="161">
        <v>45149</v>
      </c>
      <c r="Z2" s="159" t="s">
        <v>524</v>
      </c>
      <c r="AA2" s="159" t="s">
        <v>496</v>
      </c>
      <c r="AB2" s="159">
        <v>18.7</v>
      </c>
      <c r="AC2" s="159" t="s">
        <v>465</v>
      </c>
      <c r="AD2" s="159">
        <v>67</v>
      </c>
    </row>
    <row r="3" spans="1:30" ht="17.25" customHeight="1" thickBot="1" x14ac:dyDescent="0.3">
      <c r="W3" s="159">
        <v>2</v>
      </c>
      <c r="X3" s="159">
        <v>7784</v>
      </c>
      <c r="Y3" s="161">
        <v>45148</v>
      </c>
      <c r="Z3" s="159" t="s">
        <v>513</v>
      </c>
      <c r="AA3" s="159" t="s">
        <v>495</v>
      </c>
      <c r="AB3" s="159">
        <v>17.600000000000001</v>
      </c>
      <c r="AC3" s="159" t="s">
        <v>464</v>
      </c>
      <c r="AD3" s="159">
        <v>66</v>
      </c>
    </row>
    <row r="4" spans="1:30" ht="17.25" customHeight="1" thickBot="1" x14ac:dyDescent="0.3">
      <c r="A4" s="163" t="s">
        <v>463</v>
      </c>
      <c r="B4" s="163" t="s">
        <v>464</v>
      </c>
      <c r="C4" s="163" t="s">
        <v>465</v>
      </c>
      <c r="D4" s="207" t="s">
        <v>466</v>
      </c>
      <c r="E4" s="227"/>
      <c r="F4" s="162" t="s">
        <v>467</v>
      </c>
      <c r="G4" s="162" t="s">
        <v>468</v>
      </c>
      <c r="H4" s="162" t="s">
        <v>469</v>
      </c>
      <c r="I4" s="227"/>
      <c r="J4" s="333" t="s">
        <v>470</v>
      </c>
      <c r="K4" s="334"/>
      <c r="L4" s="334"/>
      <c r="M4" s="334"/>
      <c r="N4" s="335"/>
      <c r="W4" s="159">
        <v>3</v>
      </c>
      <c r="X4" s="159">
        <v>7722</v>
      </c>
      <c r="Y4" s="161">
        <v>45148</v>
      </c>
      <c r="Z4" s="159" t="s">
        <v>514</v>
      </c>
      <c r="AA4" s="159" t="s">
        <v>495</v>
      </c>
      <c r="AB4" s="159">
        <v>17.399999999999999</v>
      </c>
      <c r="AC4" s="159" t="s">
        <v>464</v>
      </c>
      <c r="AD4" s="159">
        <v>63</v>
      </c>
    </row>
    <row r="5" spans="1:30" ht="17.25" customHeight="1" thickBot="1" x14ac:dyDescent="0.3">
      <c r="A5" s="159">
        <v>0</v>
      </c>
      <c r="B5" s="158">
        <v>4.2979683972911966E-3</v>
      </c>
      <c r="C5" s="158">
        <v>2.9167042889390519E-3</v>
      </c>
      <c r="D5" s="158">
        <v>7.1999999999999998E-3</v>
      </c>
      <c r="E5" s="227"/>
      <c r="F5" s="159" t="s">
        <v>471</v>
      </c>
      <c r="G5" s="160">
        <v>43662</v>
      </c>
      <c r="H5" s="159">
        <v>0.99</v>
      </c>
      <c r="I5" s="227"/>
      <c r="J5" s="336" t="s">
        <v>472</v>
      </c>
      <c r="K5" s="337"/>
      <c r="L5" s="337"/>
      <c r="M5" s="337"/>
      <c r="N5" s="338"/>
      <c r="W5" s="159">
        <v>4</v>
      </c>
      <c r="X5" s="159">
        <v>6488</v>
      </c>
      <c r="Y5" s="161">
        <v>45149</v>
      </c>
      <c r="Z5" s="159" t="s">
        <v>533</v>
      </c>
      <c r="AA5" s="159" t="s">
        <v>496</v>
      </c>
      <c r="AB5" s="159">
        <v>14.6</v>
      </c>
      <c r="AC5" s="159" t="s">
        <v>465</v>
      </c>
      <c r="AD5" s="159">
        <v>64</v>
      </c>
    </row>
    <row r="6" spans="1:30" ht="17.25" customHeight="1" thickBot="1" x14ac:dyDescent="0.3">
      <c r="A6" s="159">
        <v>1</v>
      </c>
      <c r="B6" s="158">
        <v>2.8821670428893905E-3</v>
      </c>
      <c r="C6" s="158">
        <v>2.0268623024830702E-3</v>
      </c>
      <c r="D6" s="158">
        <v>4.8999999999999998E-3</v>
      </c>
      <c r="E6" s="227"/>
      <c r="F6" s="159" t="s">
        <v>473</v>
      </c>
      <c r="G6" s="160">
        <v>47100</v>
      </c>
      <c r="H6" s="159">
        <v>1.06</v>
      </c>
      <c r="I6" s="227"/>
      <c r="J6" s="225" t="s">
        <v>474</v>
      </c>
      <c r="K6" s="226">
        <f>LARGE((K8,K9),1)</f>
        <v>0.66140558858755438</v>
      </c>
      <c r="L6" s="227"/>
      <c r="M6" s="227"/>
      <c r="N6" s="226" t="s">
        <v>465</v>
      </c>
      <c r="W6" s="159">
        <v>5</v>
      </c>
      <c r="X6" s="159">
        <v>6302</v>
      </c>
      <c r="Y6" s="161">
        <v>45149</v>
      </c>
      <c r="Z6" s="159" t="s">
        <v>522</v>
      </c>
      <c r="AA6" s="159" t="s">
        <v>496</v>
      </c>
      <c r="AB6" s="159">
        <v>14.2</v>
      </c>
      <c r="AC6" s="159" t="s">
        <v>465</v>
      </c>
      <c r="AD6" s="159">
        <v>60</v>
      </c>
    </row>
    <row r="7" spans="1:30" ht="17.25" customHeight="1" thickBot="1" x14ac:dyDescent="0.3">
      <c r="A7" s="159">
        <v>2</v>
      </c>
      <c r="B7" s="158">
        <v>2.4776523702031601E-3</v>
      </c>
      <c r="C7" s="158">
        <v>2.1257336343115125E-3</v>
      </c>
      <c r="D7" s="158">
        <v>4.5999999999999999E-3</v>
      </c>
      <c r="E7" s="227"/>
      <c r="F7" s="159" t="s">
        <v>475</v>
      </c>
      <c r="G7" s="160">
        <v>46851</v>
      </c>
      <c r="H7" s="159">
        <v>1.06</v>
      </c>
      <c r="I7" s="227"/>
      <c r="J7" s="156" t="s">
        <v>476</v>
      </c>
      <c r="K7" s="226">
        <f>LARGE((K10,K11),1)</f>
        <v>0.61098502309221325</v>
      </c>
      <c r="L7" s="227"/>
      <c r="M7" s="227"/>
      <c r="N7" s="226" t="s">
        <v>464</v>
      </c>
      <c r="W7" s="159">
        <v>6</v>
      </c>
      <c r="X7" s="159">
        <v>5460</v>
      </c>
      <c r="Y7" s="161">
        <v>45148</v>
      </c>
      <c r="Z7" s="159" t="s">
        <v>521</v>
      </c>
      <c r="AA7" s="159" t="s">
        <v>495</v>
      </c>
      <c r="AB7" s="159">
        <v>12.3</v>
      </c>
      <c r="AC7" s="159" t="s">
        <v>464</v>
      </c>
      <c r="AD7" s="159">
        <v>57</v>
      </c>
    </row>
    <row r="8" spans="1:30" ht="17.25" customHeight="1" thickBot="1" x14ac:dyDescent="0.3">
      <c r="A8" s="159">
        <v>3</v>
      </c>
      <c r="B8" s="158">
        <v>2.0225733634311512E-3</v>
      </c>
      <c r="C8" s="158">
        <v>3.2133182844243792E-3</v>
      </c>
      <c r="D8" s="158">
        <v>5.3E-3</v>
      </c>
      <c r="E8" s="227"/>
      <c r="F8" s="159" t="s">
        <v>477</v>
      </c>
      <c r="G8" s="160">
        <v>45218</v>
      </c>
      <c r="H8" s="159">
        <v>1.02</v>
      </c>
      <c r="I8" s="227"/>
      <c r="J8" s="227"/>
      <c r="K8" s="352">
        <f>LARGE(B11:C11,1)/(B11+C11)</f>
        <v>0.64311152764761015</v>
      </c>
      <c r="L8" s="227"/>
      <c r="M8" s="227"/>
      <c r="N8" s="227"/>
      <c r="W8" s="159">
        <v>7</v>
      </c>
      <c r="X8" s="159">
        <v>5130</v>
      </c>
      <c r="Y8" s="161">
        <v>45208</v>
      </c>
      <c r="Z8" s="159" t="s">
        <v>514</v>
      </c>
      <c r="AA8" s="159" t="s">
        <v>492</v>
      </c>
      <c r="AB8" s="159">
        <v>11.6</v>
      </c>
      <c r="AC8" s="159" t="s">
        <v>464</v>
      </c>
      <c r="AD8" s="159">
        <v>64</v>
      </c>
    </row>
    <row r="9" spans="1:30" ht="17.25" customHeight="1" thickBot="1" x14ac:dyDescent="0.3">
      <c r="A9" s="159">
        <v>4</v>
      </c>
      <c r="B9" s="158">
        <v>3.0338600451467268E-3</v>
      </c>
      <c r="C9" s="158">
        <v>6.7726862302483074E-3</v>
      </c>
      <c r="D9" s="158">
        <v>9.7999999999999997E-3</v>
      </c>
      <c r="E9" s="227"/>
      <c r="F9" s="159" t="s">
        <v>478</v>
      </c>
      <c r="G9" s="160">
        <v>43859</v>
      </c>
      <c r="H9" s="159">
        <v>0.99</v>
      </c>
      <c r="I9" s="227"/>
      <c r="J9" s="227"/>
      <c r="K9" s="352">
        <f>LARGE(B12:C12,1)/(B12+C12)</f>
        <v>0.66140558858755438</v>
      </c>
      <c r="L9" s="227"/>
      <c r="M9" s="227"/>
      <c r="N9" s="227"/>
      <c r="W9" s="159">
        <v>8</v>
      </c>
      <c r="X9" s="159">
        <v>4995</v>
      </c>
      <c r="Y9" s="161">
        <v>45120</v>
      </c>
      <c r="Z9" s="159" t="s">
        <v>513</v>
      </c>
      <c r="AA9" s="159" t="s">
        <v>495</v>
      </c>
      <c r="AB9" s="159">
        <v>11.3</v>
      </c>
      <c r="AC9" s="159" t="s">
        <v>464</v>
      </c>
      <c r="AD9" s="159">
        <v>66</v>
      </c>
    </row>
    <row r="10" spans="1:30" ht="17.25" customHeight="1" thickBot="1" x14ac:dyDescent="0.3">
      <c r="A10" s="159">
        <v>5</v>
      </c>
      <c r="B10" s="158">
        <v>7.5340857787810382E-3</v>
      </c>
      <c r="C10" s="158">
        <v>1.6808126410835216E-2</v>
      </c>
      <c r="D10" s="158">
        <v>2.4400000000000002E-2</v>
      </c>
      <c r="E10" s="227"/>
      <c r="F10" s="159" t="s">
        <v>479</v>
      </c>
      <c r="G10" s="160">
        <v>43949</v>
      </c>
      <c r="H10" s="159">
        <v>0.99</v>
      </c>
      <c r="I10" s="227"/>
      <c r="J10" s="227"/>
      <c r="K10" s="352">
        <f>LARGE(B20:C20,1)/(B20+C20)</f>
        <v>0.57827463651050082</v>
      </c>
      <c r="L10" s="227"/>
      <c r="M10" s="227"/>
      <c r="N10" s="227"/>
      <c r="W10" s="159">
        <v>9</v>
      </c>
      <c r="X10" s="159">
        <v>4840</v>
      </c>
      <c r="Y10" s="161">
        <v>45140</v>
      </c>
      <c r="Z10" s="159" t="s">
        <v>513</v>
      </c>
      <c r="AA10" s="159" t="s">
        <v>494</v>
      </c>
      <c r="AB10" s="159">
        <v>10.9</v>
      </c>
      <c r="AC10" s="159" t="s">
        <v>464</v>
      </c>
      <c r="AD10" s="159">
        <v>63</v>
      </c>
    </row>
    <row r="11" spans="1:30" ht="17.25" customHeight="1" thickBot="1" x14ac:dyDescent="0.3">
      <c r="A11" s="159">
        <v>6</v>
      </c>
      <c r="B11" s="158">
        <v>2.0630248306997744E-2</v>
      </c>
      <c r="C11" s="158">
        <v>3.7175620767494359E-2</v>
      </c>
      <c r="D11" s="158">
        <v>5.79E-2</v>
      </c>
      <c r="E11" s="227"/>
      <c r="F11" s="159" t="s">
        <v>480</v>
      </c>
      <c r="G11" s="160">
        <v>41351</v>
      </c>
      <c r="H11" s="159">
        <v>0.93</v>
      </c>
      <c r="I11" s="227"/>
      <c r="J11" s="227"/>
      <c r="K11" s="352">
        <f>LARGE(B21:C21,1)/(B21+C21)</f>
        <v>0.61098502309221325</v>
      </c>
      <c r="L11" s="227"/>
      <c r="M11" s="227"/>
      <c r="N11" s="227"/>
      <c r="W11" s="159">
        <v>10</v>
      </c>
      <c r="X11" s="159">
        <v>4701</v>
      </c>
      <c r="Y11" s="161">
        <v>45117</v>
      </c>
      <c r="Z11" s="159" t="s">
        <v>514</v>
      </c>
      <c r="AA11" s="159" t="s">
        <v>492</v>
      </c>
      <c r="AB11" s="159">
        <v>10.6</v>
      </c>
      <c r="AC11" s="159" t="s">
        <v>464</v>
      </c>
      <c r="AD11" s="159">
        <v>63</v>
      </c>
    </row>
    <row r="12" spans="1:30" ht="17.25" customHeight="1" thickBot="1" x14ac:dyDescent="0.3">
      <c r="A12" s="159">
        <v>7</v>
      </c>
      <c r="B12" s="158">
        <v>2.5079909706546274E-2</v>
      </c>
      <c r="C12" s="158">
        <v>4.8990744920993229E-2</v>
      </c>
      <c r="D12" s="158">
        <v>7.4200000000000002E-2</v>
      </c>
      <c r="E12" s="227"/>
      <c r="F12" s="159" t="s">
        <v>481</v>
      </c>
      <c r="G12" s="160">
        <v>44452</v>
      </c>
      <c r="H12" s="159">
        <v>1</v>
      </c>
      <c r="I12" s="227"/>
      <c r="J12" s="227"/>
      <c r="K12" s="227"/>
      <c r="L12" s="227"/>
      <c r="M12" s="227"/>
      <c r="N12" s="227"/>
      <c r="W12" s="159">
        <v>20</v>
      </c>
      <c r="X12" s="159">
        <v>4557</v>
      </c>
      <c r="Y12" s="161">
        <v>44979</v>
      </c>
      <c r="Z12" s="159" t="s">
        <v>524</v>
      </c>
      <c r="AA12" s="159" t="s">
        <v>494</v>
      </c>
      <c r="AB12" s="159">
        <v>10.3</v>
      </c>
      <c r="AC12" s="159" t="s">
        <v>465</v>
      </c>
      <c r="AD12" s="159">
        <v>70</v>
      </c>
    </row>
    <row r="13" spans="1:30" ht="17.25" customHeight="1" thickBot="1" x14ac:dyDescent="0.3">
      <c r="A13" s="159">
        <v>8</v>
      </c>
      <c r="B13" s="158">
        <v>2.5079909706546274E-2</v>
      </c>
      <c r="C13" s="158">
        <v>3.8016027088036114E-2</v>
      </c>
      <c r="D13" s="158">
        <v>6.3100000000000003E-2</v>
      </c>
      <c r="E13" s="227"/>
      <c r="F13" s="159" t="s">
        <v>482</v>
      </c>
      <c r="G13" s="160">
        <v>43819</v>
      </c>
      <c r="H13" s="159">
        <v>0.99</v>
      </c>
      <c r="I13" s="227"/>
      <c r="J13" s="227"/>
      <c r="K13" s="227"/>
      <c r="L13" s="227"/>
      <c r="M13" s="227"/>
      <c r="N13" s="227"/>
      <c r="W13" s="159">
        <v>25</v>
      </c>
      <c r="X13" s="159">
        <v>4526</v>
      </c>
      <c r="Y13" s="161">
        <v>45215</v>
      </c>
      <c r="Z13" s="159" t="s">
        <v>524</v>
      </c>
      <c r="AA13" s="159" t="s">
        <v>492</v>
      </c>
      <c r="AB13" s="159">
        <v>10.199999999999999</v>
      </c>
      <c r="AC13" s="159" t="s">
        <v>465</v>
      </c>
      <c r="AD13" s="159">
        <v>71</v>
      </c>
    </row>
    <row r="14" spans="1:30" ht="17.25" customHeight="1" thickBot="1" x14ac:dyDescent="0.3">
      <c r="A14" s="159">
        <v>9</v>
      </c>
      <c r="B14" s="158">
        <v>2.4928216704288939E-2</v>
      </c>
      <c r="C14" s="158">
        <v>2.9760270880361171E-2</v>
      </c>
      <c r="D14" s="158">
        <v>5.4699999999999999E-2</v>
      </c>
      <c r="E14" s="227"/>
      <c r="F14" s="159" t="s">
        <v>483</v>
      </c>
      <c r="G14" s="160">
        <v>44431</v>
      </c>
      <c r="H14" s="159">
        <v>1</v>
      </c>
      <c r="I14" s="227"/>
      <c r="J14" s="227"/>
      <c r="K14" s="227"/>
      <c r="L14" s="227"/>
      <c r="M14" s="227"/>
      <c r="N14" s="227"/>
      <c r="W14" s="159">
        <v>30</v>
      </c>
      <c r="X14" s="159">
        <v>4505</v>
      </c>
      <c r="Y14" s="161">
        <v>45036</v>
      </c>
      <c r="Z14" s="159" t="s">
        <v>524</v>
      </c>
      <c r="AA14" s="159" t="s">
        <v>495</v>
      </c>
      <c r="AB14" s="159">
        <v>10.199999999999999</v>
      </c>
      <c r="AC14" s="159" t="s">
        <v>465</v>
      </c>
      <c r="AD14" s="159">
        <v>69</v>
      </c>
    </row>
    <row r="15" spans="1:30" ht="17.25" customHeight="1" thickBot="1" x14ac:dyDescent="0.3">
      <c r="A15" s="159">
        <v>10</v>
      </c>
      <c r="B15" s="158">
        <v>2.5332731376975171E-2</v>
      </c>
      <c r="C15" s="158">
        <v>2.7980586907449208E-2</v>
      </c>
      <c r="D15" s="158">
        <v>5.33E-2</v>
      </c>
      <c r="E15" s="227"/>
      <c r="F15" s="159" t="s">
        <v>484</v>
      </c>
      <c r="G15" s="160">
        <v>44308</v>
      </c>
      <c r="H15" s="159">
        <v>1</v>
      </c>
      <c r="I15" s="227"/>
      <c r="J15" s="227"/>
      <c r="K15" s="227"/>
      <c r="L15" s="227"/>
      <c r="M15" s="227"/>
      <c r="N15" s="227"/>
      <c r="W15" s="159">
        <v>35</v>
      </c>
      <c r="X15" s="159">
        <v>4480</v>
      </c>
      <c r="Y15" s="161">
        <v>45209</v>
      </c>
      <c r="Z15" s="159" t="s">
        <v>524</v>
      </c>
      <c r="AA15" s="159" t="s">
        <v>493</v>
      </c>
      <c r="AB15" s="159">
        <v>10.1</v>
      </c>
      <c r="AC15" s="159" t="s">
        <v>465</v>
      </c>
      <c r="AD15" s="159">
        <v>69</v>
      </c>
    </row>
    <row r="16" spans="1:30" ht="17.25" customHeight="1" thickBot="1" x14ac:dyDescent="0.3">
      <c r="A16" s="159">
        <v>11</v>
      </c>
      <c r="B16" s="158">
        <v>2.710248306997743E-2</v>
      </c>
      <c r="C16" s="158">
        <v>2.7239051918735893E-2</v>
      </c>
      <c r="D16" s="158">
        <v>5.4399999999999997E-2</v>
      </c>
      <c r="E16" s="227"/>
      <c r="F16" s="159" t="s">
        <v>485</v>
      </c>
      <c r="G16" s="160">
        <v>42728</v>
      </c>
      <c r="H16" s="159">
        <v>0.96</v>
      </c>
      <c r="I16" s="227"/>
      <c r="J16" s="227"/>
      <c r="K16" s="227"/>
      <c r="L16" s="227"/>
      <c r="M16" s="227"/>
      <c r="N16" s="227"/>
      <c r="W16" s="159">
        <v>40</v>
      </c>
      <c r="X16" s="159">
        <v>4471</v>
      </c>
      <c r="Y16" s="161">
        <v>45063</v>
      </c>
      <c r="Z16" s="159" t="s">
        <v>524</v>
      </c>
      <c r="AA16" s="159" t="s">
        <v>494</v>
      </c>
      <c r="AB16" s="159">
        <v>10.1</v>
      </c>
      <c r="AC16" s="159" t="s">
        <v>465</v>
      </c>
      <c r="AD16" s="159">
        <v>69</v>
      </c>
    </row>
    <row r="17" spans="1:30" ht="17.25" customHeight="1" thickBot="1" x14ac:dyDescent="0.3">
      <c r="A17" s="159">
        <v>12</v>
      </c>
      <c r="B17" s="158">
        <v>2.9883521444695259E-2</v>
      </c>
      <c r="C17" s="158">
        <v>2.8030022573363431E-2</v>
      </c>
      <c r="D17" s="158">
        <v>5.79E-2</v>
      </c>
      <c r="E17" s="227"/>
      <c r="F17" s="227"/>
      <c r="G17" s="227"/>
      <c r="H17" s="227"/>
      <c r="I17" s="227"/>
      <c r="J17" s="227"/>
      <c r="K17" s="227"/>
      <c r="L17" s="227"/>
      <c r="M17" s="227"/>
      <c r="N17" s="227"/>
      <c r="W17" s="159">
        <v>45</v>
      </c>
      <c r="X17" s="159">
        <v>4467</v>
      </c>
      <c r="Y17" s="161">
        <v>44995</v>
      </c>
      <c r="Z17" s="159" t="s">
        <v>524</v>
      </c>
      <c r="AA17" s="159" t="s">
        <v>496</v>
      </c>
      <c r="AB17" s="159">
        <v>10.1</v>
      </c>
      <c r="AC17" s="159" t="s">
        <v>465</v>
      </c>
      <c r="AD17" s="159">
        <v>68</v>
      </c>
    </row>
    <row r="18" spans="1:30" ht="17.25" customHeight="1" thickBot="1" x14ac:dyDescent="0.3">
      <c r="A18" s="159">
        <v>13</v>
      </c>
      <c r="B18" s="158">
        <v>3.0743115124153501E-2</v>
      </c>
      <c r="C18" s="158">
        <v>2.7782844243792324E-2</v>
      </c>
      <c r="D18" s="158">
        <v>5.8500000000000003E-2</v>
      </c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W18" s="159">
        <v>50</v>
      </c>
      <c r="X18" s="159">
        <v>4458</v>
      </c>
      <c r="Y18" s="161">
        <v>45055</v>
      </c>
      <c r="Z18" s="159" t="s">
        <v>524</v>
      </c>
      <c r="AA18" s="159" t="s">
        <v>493</v>
      </c>
      <c r="AB18" s="159">
        <v>10.1</v>
      </c>
      <c r="AC18" s="159" t="s">
        <v>465</v>
      </c>
      <c r="AD18" s="159">
        <v>68</v>
      </c>
    </row>
    <row r="19" spans="1:30" ht="17.25" customHeight="1" thickBot="1" x14ac:dyDescent="0.3">
      <c r="A19" s="159">
        <v>14</v>
      </c>
      <c r="B19" s="158">
        <v>3.3979232505643338E-2</v>
      </c>
      <c r="C19" s="158">
        <v>2.8227765237020315E-2</v>
      </c>
      <c r="D19" s="158">
        <v>6.2199999999999998E-2</v>
      </c>
      <c r="E19" s="227"/>
      <c r="F19" s="162" t="s">
        <v>486</v>
      </c>
      <c r="G19" s="162" t="s">
        <v>468</v>
      </c>
      <c r="H19" s="162" t="s">
        <v>469</v>
      </c>
      <c r="I19" s="227"/>
      <c r="J19" s="270" t="s">
        <v>487</v>
      </c>
      <c r="K19" s="271"/>
      <c r="L19" s="271"/>
      <c r="M19" s="271"/>
      <c r="N19" s="272"/>
      <c r="W19" s="159">
        <v>75</v>
      </c>
      <c r="X19" s="159">
        <v>4416</v>
      </c>
      <c r="Y19" s="161">
        <v>44964</v>
      </c>
      <c r="Z19" s="159" t="s">
        <v>524</v>
      </c>
      <c r="AA19" s="159" t="s">
        <v>493</v>
      </c>
      <c r="AB19" s="159">
        <v>10</v>
      </c>
      <c r="AC19" s="159" t="s">
        <v>465</v>
      </c>
      <c r="AD19" s="159">
        <v>70</v>
      </c>
    </row>
    <row r="20" spans="1:30" ht="17.25" customHeight="1" thickBot="1" x14ac:dyDescent="0.3">
      <c r="A20" s="159">
        <v>15</v>
      </c>
      <c r="B20" s="158">
        <v>4.0400902934537249E-2</v>
      </c>
      <c r="C20" s="158">
        <v>2.9463656884875847E-2</v>
      </c>
      <c r="D20" s="158">
        <v>6.9900000000000004E-2</v>
      </c>
      <c r="E20" s="227"/>
      <c r="F20" s="159" t="s">
        <v>488</v>
      </c>
      <c r="G20" s="160">
        <v>28391</v>
      </c>
      <c r="H20" s="159">
        <v>0.64</v>
      </c>
      <c r="I20" s="227"/>
      <c r="J20" s="162" t="s">
        <v>489</v>
      </c>
      <c r="K20" s="162" t="s">
        <v>490</v>
      </c>
      <c r="L20" s="162" t="s">
        <v>491</v>
      </c>
      <c r="M20" s="162" t="s">
        <v>463</v>
      </c>
      <c r="N20" s="162" t="s">
        <v>472</v>
      </c>
      <c r="W20" s="159">
        <v>100</v>
      </c>
      <c r="X20" s="159">
        <v>4374</v>
      </c>
      <c r="Y20" s="161">
        <v>45034</v>
      </c>
      <c r="Z20" s="159" t="s">
        <v>524</v>
      </c>
      <c r="AA20" s="159" t="s">
        <v>493</v>
      </c>
      <c r="AB20" s="159">
        <v>9.9</v>
      </c>
      <c r="AC20" s="159" t="s">
        <v>465</v>
      </c>
      <c r="AD20" s="159">
        <v>68</v>
      </c>
    </row>
    <row r="21" spans="1:30" ht="17.25" customHeight="1" thickBot="1" x14ac:dyDescent="0.3">
      <c r="A21" s="159">
        <v>16</v>
      </c>
      <c r="B21" s="158">
        <v>4.6974266365688487E-2</v>
      </c>
      <c r="C21" s="158">
        <v>2.9908577878103838E-2</v>
      </c>
      <c r="D21" s="158">
        <v>7.6899999999999996E-2</v>
      </c>
      <c r="E21" s="227"/>
      <c r="F21" s="159" t="s">
        <v>492</v>
      </c>
      <c r="G21" s="160">
        <v>46282</v>
      </c>
      <c r="H21" s="159">
        <v>1.05</v>
      </c>
      <c r="I21" s="227"/>
      <c r="J21" s="156">
        <v>5</v>
      </c>
      <c r="K21" s="156">
        <f>X6</f>
        <v>6302</v>
      </c>
      <c r="L21" s="157"/>
      <c r="M21" s="156"/>
      <c r="N21" s="212">
        <f t="shared" ref="N21:N28" si="0">K21/$F$2</f>
        <v>0.14225733634311513</v>
      </c>
      <c r="W21" s="159">
        <v>125</v>
      </c>
      <c r="X21" s="159">
        <v>4308</v>
      </c>
      <c r="Y21" s="161">
        <v>44974</v>
      </c>
      <c r="Z21" s="159" t="s">
        <v>524</v>
      </c>
      <c r="AA21" s="159" t="s">
        <v>496</v>
      </c>
      <c r="AB21" s="159">
        <v>9.6999999999999993</v>
      </c>
      <c r="AC21" s="159" t="s">
        <v>465</v>
      </c>
      <c r="AD21" s="159">
        <v>67</v>
      </c>
    </row>
    <row r="22" spans="1:30" ht="17.25" customHeight="1" thickBot="1" x14ac:dyDescent="0.3">
      <c r="A22" s="159">
        <v>17</v>
      </c>
      <c r="B22" s="158">
        <v>4.8390067720090288E-2</v>
      </c>
      <c r="C22" s="158">
        <v>2.9018735891647857E-2</v>
      </c>
      <c r="D22" s="158">
        <v>7.7299999999999994E-2</v>
      </c>
      <c r="E22" s="227"/>
      <c r="F22" s="159" t="s">
        <v>493</v>
      </c>
      <c r="G22" s="160">
        <v>48645</v>
      </c>
      <c r="H22" s="159">
        <v>1.1000000000000001</v>
      </c>
      <c r="I22" s="227"/>
      <c r="J22" s="156">
        <v>10</v>
      </c>
      <c r="K22" s="156">
        <f>X11</f>
        <v>4701</v>
      </c>
      <c r="L22" s="157"/>
      <c r="M22" s="156"/>
      <c r="N22" s="212">
        <f t="shared" si="0"/>
        <v>0.10611738148984198</v>
      </c>
      <c r="W22" s="159">
        <v>150</v>
      </c>
      <c r="X22" s="159">
        <v>4263</v>
      </c>
      <c r="Y22" s="161">
        <v>44971</v>
      </c>
      <c r="Z22" s="159" t="s">
        <v>513</v>
      </c>
      <c r="AA22" s="159" t="s">
        <v>493</v>
      </c>
      <c r="AB22" s="159">
        <v>9.6</v>
      </c>
      <c r="AC22" s="159" t="s">
        <v>464</v>
      </c>
      <c r="AD22" s="159">
        <v>66</v>
      </c>
    </row>
    <row r="23" spans="1:30" ht="17.25" customHeight="1" thickBot="1" x14ac:dyDescent="0.3">
      <c r="A23" s="159">
        <v>18</v>
      </c>
      <c r="B23" s="158">
        <v>3.236117381489842E-2</v>
      </c>
      <c r="C23" s="158">
        <v>2.4866139954853272E-2</v>
      </c>
      <c r="D23" s="158">
        <v>5.7200000000000001E-2</v>
      </c>
      <c r="E23" s="227"/>
      <c r="F23" s="159" t="s">
        <v>494</v>
      </c>
      <c r="G23" s="160">
        <v>48910</v>
      </c>
      <c r="H23" s="159">
        <v>1.1000000000000001</v>
      </c>
      <c r="I23" s="227"/>
      <c r="J23" s="156">
        <v>20</v>
      </c>
      <c r="K23" s="156">
        <f>X12</f>
        <v>4557</v>
      </c>
      <c r="L23" s="157"/>
      <c r="M23" s="156"/>
      <c r="N23" s="212">
        <f t="shared" si="0"/>
        <v>0.10286681715575621</v>
      </c>
      <c r="W23" s="159">
        <v>175</v>
      </c>
      <c r="X23" s="159">
        <v>4234</v>
      </c>
      <c r="Y23" s="161">
        <v>45166</v>
      </c>
      <c r="Z23" s="159" t="s">
        <v>524</v>
      </c>
      <c r="AA23" s="159" t="s">
        <v>492</v>
      </c>
      <c r="AB23" s="159">
        <v>9.6</v>
      </c>
      <c r="AC23" s="159" t="s">
        <v>465</v>
      </c>
      <c r="AD23" s="159">
        <v>69</v>
      </c>
    </row>
    <row r="24" spans="1:30" ht="17.25" customHeight="1" thickBot="1" x14ac:dyDescent="0.3">
      <c r="A24" s="159">
        <v>19</v>
      </c>
      <c r="B24" s="158">
        <v>2.341128668171558E-2</v>
      </c>
      <c r="C24" s="158">
        <v>1.8044018058690742E-2</v>
      </c>
      <c r="D24" s="158">
        <v>4.1399999999999999E-2</v>
      </c>
      <c r="E24" s="227"/>
      <c r="F24" s="159" t="s">
        <v>495</v>
      </c>
      <c r="G24" s="160">
        <v>49577</v>
      </c>
      <c r="H24" s="159">
        <v>1.1200000000000001</v>
      </c>
      <c r="I24" s="227"/>
      <c r="J24" s="156">
        <v>30</v>
      </c>
      <c r="K24" s="156">
        <f>X14</f>
        <v>4505</v>
      </c>
      <c r="L24" s="157"/>
      <c r="M24" s="156"/>
      <c r="N24" s="212">
        <f t="shared" si="0"/>
        <v>0.10169300225733634</v>
      </c>
      <c r="W24" s="159">
        <v>200</v>
      </c>
      <c r="X24" s="159">
        <v>4204</v>
      </c>
      <c r="Y24" s="161">
        <v>44946</v>
      </c>
      <c r="Z24" s="159" t="s">
        <v>524</v>
      </c>
      <c r="AA24" s="159" t="s">
        <v>496</v>
      </c>
      <c r="AB24" s="159">
        <v>9.5</v>
      </c>
      <c r="AC24" s="159" t="s">
        <v>465</v>
      </c>
      <c r="AD24" s="159">
        <v>69</v>
      </c>
    </row>
    <row r="25" spans="1:30" ht="17.25" customHeight="1" thickBot="1" x14ac:dyDescent="0.3">
      <c r="A25" s="159">
        <v>20</v>
      </c>
      <c r="B25" s="158">
        <v>1.7798645598194131E-2</v>
      </c>
      <c r="C25" s="158">
        <v>1.3446501128668171E-2</v>
      </c>
      <c r="D25" s="158">
        <v>3.1199999999999999E-2</v>
      </c>
      <c r="E25" s="227"/>
      <c r="F25" s="159" t="s">
        <v>496</v>
      </c>
      <c r="G25" s="160">
        <v>50931</v>
      </c>
      <c r="H25" s="159">
        <v>1.1499999999999999</v>
      </c>
      <c r="I25" s="227"/>
      <c r="J25" s="156">
        <v>50</v>
      </c>
      <c r="K25" s="156">
        <f>X18</f>
        <v>4458</v>
      </c>
      <c r="L25" s="157"/>
      <c r="M25" s="156"/>
      <c r="N25" s="212">
        <f t="shared" si="0"/>
        <v>0.10063205417607224</v>
      </c>
    </row>
    <row r="26" spans="1:30" ht="17.25" customHeight="1" thickBot="1" x14ac:dyDescent="0.3">
      <c r="A26" s="159">
        <v>21</v>
      </c>
      <c r="B26" s="158">
        <v>1.40568848758465E-2</v>
      </c>
      <c r="C26" s="158">
        <v>1.0183747178329572E-2</v>
      </c>
      <c r="D26" s="158">
        <v>2.4199999999999999E-2</v>
      </c>
      <c r="E26" s="227"/>
      <c r="F26" s="159" t="s">
        <v>497</v>
      </c>
      <c r="G26" s="160">
        <v>36881</v>
      </c>
      <c r="H26" s="159">
        <v>0.83</v>
      </c>
      <c r="I26" s="227"/>
      <c r="J26" s="156">
        <v>100</v>
      </c>
      <c r="K26" s="156">
        <f>X20</f>
        <v>4374</v>
      </c>
      <c r="L26" s="157"/>
      <c r="M26" s="156"/>
      <c r="N26" s="212">
        <f t="shared" si="0"/>
        <v>9.8735891647855525E-2</v>
      </c>
    </row>
    <row r="27" spans="1:30" ht="17.25" customHeight="1" thickBot="1" x14ac:dyDescent="0.3">
      <c r="A27" s="159">
        <v>22</v>
      </c>
      <c r="B27" s="158">
        <v>1.0315124153498872E-2</v>
      </c>
      <c r="C27" s="158">
        <v>7.3164785553047401E-3</v>
      </c>
      <c r="D27" s="158">
        <v>1.7600000000000001E-2</v>
      </c>
      <c r="E27" s="227"/>
      <c r="F27" s="227"/>
      <c r="G27" s="227"/>
      <c r="H27" s="227"/>
      <c r="I27" s="227"/>
      <c r="J27" s="156">
        <v>150</v>
      </c>
      <c r="K27" s="156">
        <f>X22</f>
        <v>4263</v>
      </c>
      <c r="L27" s="157"/>
      <c r="M27" s="156"/>
      <c r="N27" s="212">
        <f t="shared" si="0"/>
        <v>9.6230248306997737E-2</v>
      </c>
    </row>
    <row r="28" spans="1:30" ht="17.25" customHeight="1" thickBot="1" x14ac:dyDescent="0.3">
      <c r="A28" s="159">
        <v>23</v>
      </c>
      <c r="B28" s="158">
        <v>6.927313769751693E-3</v>
      </c>
      <c r="C28" s="158">
        <v>4.9930022573363431E-3</v>
      </c>
      <c r="D28" s="158">
        <v>1.1900000000000001E-2</v>
      </c>
      <c r="E28" s="227"/>
      <c r="F28" s="227"/>
      <c r="G28" s="227"/>
      <c r="H28" s="227"/>
      <c r="I28" s="227"/>
      <c r="J28" s="156">
        <v>200</v>
      </c>
      <c r="K28" s="156">
        <f>X24</f>
        <v>4204</v>
      </c>
      <c r="L28" s="157"/>
      <c r="M28" s="156"/>
      <c r="N28" s="212">
        <f t="shared" si="0"/>
        <v>9.4898419864559824E-2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J4:N4"/>
    <mergeCell ref="J5:N5"/>
    <mergeCell ref="A1:U1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1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602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43500</v>
      </c>
      <c r="H2" s="7" t="s">
        <v>462</v>
      </c>
      <c r="W2" s="21">
        <v>1</v>
      </c>
      <c r="X2" s="21">
        <v>5672</v>
      </c>
      <c r="Y2" s="24">
        <v>44936</v>
      </c>
      <c r="Z2" s="21" t="s">
        <v>515</v>
      </c>
      <c r="AA2" s="21" t="s">
        <v>493</v>
      </c>
      <c r="AB2" s="21">
        <v>13</v>
      </c>
      <c r="AC2" s="21" t="s">
        <v>498</v>
      </c>
      <c r="AD2" s="21">
        <v>55</v>
      </c>
    </row>
    <row r="3" spans="1:30" ht="17.25" customHeight="1" thickBot="1" x14ac:dyDescent="0.25">
      <c r="W3" s="21">
        <v>2</v>
      </c>
      <c r="X3" s="21">
        <v>5515</v>
      </c>
      <c r="Y3" s="24">
        <v>44936</v>
      </c>
      <c r="Z3" s="21" t="s">
        <v>513</v>
      </c>
      <c r="AA3" s="21" t="s">
        <v>493</v>
      </c>
      <c r="AB3" s="21">
        <v>12.7</v>
      </c>
      <c r="AC3" s="21" t="s">
        <v>498</v>
      </c>
      <c r="AD3" s="21">
        <v>55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4984</v>
      </c>
      <c r="Y4" s="24">
        <v>45275</v>
      </c>
      <c r="Z4" s="21" t="s">
        <v>518</v>
      </c>
      <c r="AA4" s="21" t="s">
        <v>496</v>
      </c>
      <c r="AB4" s="21">
        <v>11.5</v>
      </c>
      <c r="AC4" s="21" t="s">
        <v>498</v>
      </c>
      <c r="AD4" s="21">
        <v>64</v>
      </c>
    </row>
    <row r="5" spans="1:30" ht="17.25" customHeight="1" thickBot="1" x14ac:dyDescent="0.25">
      <c r="A5" s="21">
        <v>0</v>
      </c>
      <c r="B5" s="22">
        <v>2.8889655172413794E-3</v>
      </c>
      <c r="C5" s="22">
        <v>2.7048275862068963E-3</v>
      </c>
      <c r="D5" s="22">
        <v>5.5999999999999999E-3</v>
      </c>
      <c r="E5" s="45"/>
      <c r="F5" s="21" t="s">
        <v>471</v>
      </c>
      <c r="G5" s="23">
        <v>47754</v>
      </c>
      <c r="H5" s="21">
        <v>1.1000000000000001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4711</v>
      </c>
      <c r="Y5" s="24">
        <v>44936</v>
      </c>
      <c r="Z5" s="21" t="s">
        <v>514</v>
      </c>
      <c r="AA5" s="21" t="s">
        <v>493</v>
      </c>
      <c r="AB5" s="21">
        <v>10.8</v>
      </c>
      <c r="AC5" s="21" t="s">
        <v>498</v>
      </c>
      <c r="AD5" s="21">
        <v>56</v>
      </c>
    </row>
    <row r="6" spans="1:30" ht="17.25" customHeight="1" thickBot="1" x14ac:dyDescent="0.25">
      <c r="A6" s="21">
        <v>1</v>
      </c>
      <c r="B6" s="22">
        <v>2.1055172413793105E-3</v>
      </c>
      <c r="C6" s="22">
        <v>1.7351724137931032E-3</v>
      </c>
      <c r="D6" s="22">
        <v>3.8E-3</v>
      </c>
      <c r="E6" s="45"/>
      <c r="F6" s="21" t="s">
        <v>473</v>
      </c>
      <c r="G6" s="23">
        <v>49898</v>
      </c>
      <c r="H6" s="21">
        <v>1.1399999999999999</v>
      </c>
      <c r="I6" s="45"/>
      <c r="J6" s="107" t="s">
        <v>474</v>
      </c>
      <c r="K6" s="108">
        <f>LARGE((K8,K9),1)</f>
        <v>0.60115257028015212</v>
      </c>
      <c r="L6" s="45"/>
      <c r="M6" s="45"/>
      <c r="N6" s="108" t="s">
        <v>499</v>
      </c>
      <c r="W6" s="21">
        <v>5</v>
      </c>
      <c r="X6" s="21">
        <v>4709</v>
      </c>
      <c r="Y6" s="24">
        <v>44930</v>
      </c>
      <c r="Z6" s="21" t="s">
        <v>515</v>
      </c>
      <c r="AA6" s="21" t="s">
        <v>494</v>
      </c>
      <c r="AB6" s="21">
        <v>10.8</v>
      </c>
      <c r="AC6" s="21" t="s">
        <v>498</v>
      </c>
      <c r="AD6" s="21">
        <v>51</v>
      </c>
    </row>
    <row r="7" spans="1:30" ht="17.25" customHeight="1" thickBot="1" x14ac:dyDescent="0.25">
      <c r="A7" s="21">
        <v>2</v>
      </c>
      <c r="B7" s="22">
        <v>1.762758620689655E-3</v>
      </c>
      <c r="C7" s="22">
        <v>1.3779310344827587E-3</v>
      </c>
      <c r="D7" s="22">
        <v>3.0999999999999999E-3</v>
      </c>
      <c r="E7" s="45"/>
      <c r="F7" s="21" t="s">
        <v>475</v>
      </c>
      <c r="G7" s="23">
        <v>49661</v>
      </c>
      <c r="H7" s="21">
        <v>1.1399999999999999</v>
      </c>
      <c r="I7" s="45"/>
      <c r="J7" s="12" t="s">
        <v>476</v>
      </c>
      <c r="K7" s="108">
        <f>LARGE((K10,K11),1)</f>
        <v>0.55538492547197882</v>
      </c>
      <c r="L7" s="45"/>
      <c r="M7" s="45"/>
      <c r="N7" s="108" t="s">
        <v>498</v>
      </c>
      <c r="W7" s="21">
        <v>6</v>
      </c>
      <c r="X7" s="21">
        <v>4663</v>
      </c>
      <c r="Y7" s="24">
        <v>44929</v>
      </c>
      <c r="Z7" s="21" t="s">
        <v>515</v>
      </c>
      <c r="AA7" s="21" t="s">
        <v>493</v>
      </c>
      <c r="AB7" s="21">
        <v>10.7</v>
      </c>
      <c r="AC7" s="21" t="s">
        <v>498</v>
      </c>
      <c r="AD7" s="21">
        <v>57</v>
      </c>
    </row>
    <row r="8" spans="1:30" ht="17.25" customHeight="1" thickBot="1" x14ac:dyDescent="0.25">
      <c r="A8" s="21">
        <v>3</v>
      </c>
      <c r="B8" s="22">
        <v>1.5179310344827586E-3</v>
      </c>
      <c r="C8" s="22">
        <v>1.2248275862068963E-3</v>
      </c>
      <c r="D8" s="22">
        <v>2.7000000000000001E-3</v>
      </c>
      <c r="E8" s="45"/>
      <c r="F8" s="21" t="s">
        <v>477</v>
      </c>
      <c r="G8" s="23">
        <v>46211</v>
      </c>
      <c r="H8" s="21">
        <v>1.06</v>
      </c>
      <c r="I8" s="45"/>
      <c r="J8" s="45"/>
      <c r="K8" s="340">
        <f>LARGE(B11:C11,1)/(B11+C11)</f>
        <v>0.59664784756527878</v>
      </c>
      <c r="L8" s="45"/>
      <c r="M8" s="45"/>
      <c r="N8" s="45"/>
      <c r="W8" s="21">
        <v>7</v>
      </c>
      <c r="X8" s="21">
        <v>4588</v>
      </c>
      <c r="Y8" s="24">
        <v>44931</v>
      </c>
      <c r="Z8" s="21" t="s">
        <v>515</v>
      </c>
      <c r="AA8" s="21" t="s">
        <v>495</v>
      </c>
      <c r="AB8" s="21">
        <v>10.5</v>
      </c>
      <c r="AC8" s="21" t="s">
        <v>498</v>
      </c>
      <c r="AD8" s="21">
        <v>54</v>
      </c>
    </row>
    <row r="9" spans="1:30" ht="17.25" customHeight="1" thickBot="1" x14ac:dyDescent="0.25">
      <c r="A9" s="21">
        <v>4</v>
      </c>
      <c r="B9" s="22">
        <v>2.4482758620689654E-3</v>
      </c>
      <c r="C9" s="22">
        <v>2.4496551724137927E-3</v>
      </c>
      <c r="D9" s="22">
        <v>4.8999999999999998E-3</v>
      </c>
      <c r="E9" s="45"/>
      <c r="F9" s="21" t="s">
        <v>478</v>
      </c>
      <c r="G9" s="23">
        <v>42389</v>
      </c>
      <c r="H9" s="21">
        <v>0.97</v>
      </c>
      <c r="I9" s="45"/>
      <c r="J9" s="45"/>
      <c r="K9" s="340">
        <f>LARGE(B12:C12,1)/(B12+C12)</f>
        <v>0.60115257028015212</v>
      </c>
      <c r="L9" s="45"/>
      <c r="M9" s="45"/>
      <c r="N9" s="45"/>
      <c r="W9" s="21">
        <v>8</v>
      </c>
      <c r="X9" s="21">
        <v>4537</v>
      </c>
      <c r="Y9" s="24">
        <v>44935</v>
      </c>
      <c r="Z9" s="21" t="s">
        <v>515</v>
      </c>
      <c r="AA9" s="21" t="s">
        <v>492</v>
      </c>
      <c r="AB9" s="21">
        <v>10.4</v>
      </c>
      <c r="AC9" s="21" t="s">
        <v>498</v>
      </c>
      <c r="AD9" s="21">
        <v>54</v>
      </c>
    </row>
    <row r="10" spans="1:30" ht="17.25" customHeight="1" thickBot="1" x14ac:dyDescent="0.25">
      <c r="A10" s="21">
        <v>5</v>
      </c>
      <c r="B10" s="22">
        <v>6.8551724137931036E-3</v>
      </c>
      <c r="C10" s="22">
        <v>8.318620689655172E-3</v>
      </c>
      <c r="D10" s="22">
        <v>1.52E-2</v>
      </c>
      <c r="E10" s="45"/>
      <c r="F10" s="21" t="s">
        <v>479</v>
      </c>
      <c r="G10" s="23">
        <v>39737</v>
      </c>
      <c r="H10" s="21">
        <v>0.91</v>
      </c>
      <c r="I10" s="45"/>
      <c r="J10" s="45"/>
      <c r="K10" s="340">
        <f>LARGE(B20:C20,1)/(B20+C20)</f>
        <v>0.54156124423277263</v>
      </c>
      <c r="L10" s="45"/>
      <c r="M10" s="45"/>
      <c r="N10" s="45"/>
      <c r="W10" s="21">
        <v>9</v>
      </c>
      <c r="X10" s="21">
        <v>4249</v>
      </c>
      <c r="Y10" s="24">
        <v>44933</v>
      </c>
      <c r="Z10" s="21" t="s">
        <v>515</v>
      </c>
      <c r="AA10" s="21" t="s">
        <v>497</v>
      </c>
      <c r="AB10" s="21">
        <v>9.8000000000000007</v>
      </c>
      <c r="AC10" s="21" t="s">
        <v>498</v>
      </c>
      <c r="AD10" s="21">
        <v>50</v>
      </c>
    </row>
    <row r="11" spans="1:30" ht="17.25" customHeight="1" thickBot="1" x14ac:dyDescent="0.25">
      <c r="A11" s="21">
        <v>6</v>
      </c>
      <c r="B11" s="22">
        <v>1.5766896551724138E-2</v>
      </c>
      <c r="C11" s="22">
        <v>2.3322758620689655E-2</v>
      </c>
      <c r="D11" s="22">
        <v>3.9100000000000003E-2</v>
      </c>
      <c r="E11" s="45"/>
      <c r="F11" s="21" t="s">
        <v>480</v>
      </c>
      <c r="G11" s="23">
        <v>38098</v>
      </c>
      <c r="H11" s="21">
        <v>0.87</v>
      </c>
      <c r="I11" s="45"/>
      <c r="J11" s="45"/>
      <c r="K11" s="340">
        <f>LARGE(B21:C21,1)/(B21+C21)</f>
        <v>0.55538492547197882</v>
      </c>
      <c r="L11" s="45"/>
      <c r="M11" s="45"/>
      <c r="N11" s="45"/>
      <c r="W11" s="21">
        <v>10</v>
      </c>
      <c r="X11" s="21">
        <v>4243</v>
      </c>
      <c r="Y11" s="24">
        <v>44968</v>
      </c>
      <c r="Z11" s="21" t="s">
        <v>516</v>
      </c>
      <c r="AA11" s="21" t="s">
        <v>497</v>
      </c>
      <c r="AB11" s="21">
        <v>9.8000000000000007</v>
      </c>
      <c r="AC11" s="21" t="s">
        <v>499</v>
      </c>
      <c r="AD11" s="21">
        <v>59</v>
      </c>
    </row>
    <row r="12" spans="1:30" ht="17.25" customHeight="1" thickBot="1" x14ac:dyDescent="0.25">
      <c r="A12" s="21">
        <v>7</v>
      </c>
      <c r="B12" s="22">
        <v>2.2719999999999997E-2</v>
      </c>
      <c r="C12" s="22">
        <v>3.4244137931034486E-2</v>
      </c>
      <c r="D12" s="22">
        <v>5.6899999999999999E-2</v>
      </c>
      <c r="E12" s="45"/>
      <c r="F12" s="21" t="s">
        <v>481</v>
      </c>
      <c r="G12" s="23">
        <v>39587</v>
      </c>
      <c r="H12" s="21">
        <v>0.91</v>
      </c>
      <c r="I12" s="45"/>
      <c r="J12" s="45"/>
      <c r="K12" s="45"/>
      <c r="L12" s="45"/>
      <c r="M12" s="45"/>
      <c r="N12" s="45"/>
      <c r="W12" s="21">
        <v>20</v>
      </c>
      <c r="X12" s="21">
        <v>4106</v>
      </c>
      <c r="Y12" s="24">
        <v>44967</v>
      </c>
      <c r="Z12" s="21" t="s">
        <v>515</v>
      </c>
      <c r="AA12" s="21" t="s">
        <v>496</v>
      </c>
      <c r="AB12" s="21">
        <v>9.4</v>
      </c>
      <c r="AC12" s="21" t="s">
        <v>499</v>
      </c>
      <c r="AD12" s="21">
        <v>51</v>
      </c>
    </row>
    <row r="13" spans="1:30" ht="17.25" customHeight="1" thickBot="1" x14ac:dyDescent="0.25">
      <c r="A13" s="21">
        <v>8</v>
      </c>
      <c r="B13" s="22">
        <v>2.5608965517241379E-2</v>
      </c>
      <c r="C13" s="22">
        <v>3.7765517241379311E-2</v>
      </c>
      <c r="D13" s="22">
        <v>6.3299999999999995E-2</v>
      </c>
      <c r="E13" s="45"/>
      <c r="F13" s="21" t="s">
        <v>482</v>
      </c>
      <c r="G13" s="23">
        <v>38899</v>
      </c>
      <c r="H13" s="21">
        <v>0.89</v>
      </c>
      <c r="I13" s="45"/>
      <c r="J13" s="45"/>
      <c r="K13" s="45"/>
      <c r="L13" s="45"/>
      <c r="M13" s="45"/>
      <c r="N13" s="45"/>
      <c r="W13" s="21">
        <v>25</v>
      </c>
      <c r="X13" s="21">
        <v>4061</v>
      </c>
      <c r="Y13" s="24">
        <v>44967</v>
      </c>
      <c r="Z13" s="21" t="s">
        <v>517</v>
      </c>
      <c r="AA13" s="21" t="s">
        <v>496</v>
      </c>
      <c r="AB13" s="21">
        <v>9.3000000000000007</v>
      </c>
      <c r="AC13" s="21" t="s">
        <v>499</v>
      </c>
      <c r="AD13" s="21">
        <v>50</v>
      </c>
    </row>
    <row r="14" spans="1:30" ht="17.25" customHeight="1" thickBot="1" x14ac:dyDescent="0.25">
      <c r="A14" s="21">
        <v>9</v>
      </c>
      <c r="B14" s="22">
        <v>2.7126896551724136E-2</v>
      </c>
      <c r="C14" s="22">
        <v>3.6744827586206896E-2</v>
      </c>
      <c r="D14" s="22">
        <v>6.3899999999999998E-2</v>
      </c>
      <c r="E14" s="45"/>
      <c r="F14" s="21" t="s">
        <v>483</v>
      </c>
      <c r="G14" s="23">
        <v>42891</v>
      </c>
      <c r="H14" s="21">
        <v>0.98</v>
      </c>
      <c r="I14" s="45"/>
      <c r="J14" s="45"/>
      <c r="K14" s="45"/>
      <c r="L14" s="45"/>
      <c r="M14" s="45"/>
      <c r="N14" s="45"/>
      <c r="W14" s="21">
        <v>30</v>
      </c>
      <c r="X14" s="21">
        <v>4028</v>
      </c>
      <c r="Y14" s="24">
        <v>44995</v>
      </c>
      <c r="Z14" s="21" t="s">
        <v>520</v>
      </c>
      <c r="AA14" s="21" t="s">
        <v>496</v>
      </c>
      <c r="AB14" s="21">
        <v>9.3000000000000007</v>
      </c>
      <c r="AC14" s="21" t="s">
        <v>499</v>
      </c>
      <c r="AD14" s="21">
        <v>57</v>
      </c>
    </row>
    <row r="15" spans="1:30" ht="17.25" customHeight="1" thickBot="1" x14ac:dyDescent="0.25">
      <c r="A15" s="21">
        <v>10</v>
      </c>
      <c r="B15" s="22">
        <v>3.0211724137931037E-2</v>
      </c>
      <c r="C15" s="22">
        <v>3.6591724137931034E-2</v>
      </c>
      <c r="D15" s="22">
        <v>6.6799999999999998E-2</v>
      </c>
      <c r="E15" s="45"/>
      <c r="F15" s="21" t="s">
        <v>484</v>
      </c>
      <c r="G15" s="23">
        <v>43454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4004</v>
      </c>
      <c r="Y15" s="24">
        <v>44946</v>
      </c>
      <c r="Z15" s="21" t="s">
        <v>515</v>
      </c>
      <c r="AA15" s="21" t="s">
        <v>496</v>
      </c>
      <c r="AB15" s="21">
        <v>9.1999999999999993</v>
      </c>
      <c r="AC15" s="21" t="s">
        <v>498</v>
      </c>
      <c r="AD15" s="21">
        <v>54</v>
      </c>
    </row>
    <row r="16" spans="1:30" ht="17.25" customHeight="1" thickBot="1" x14ac:dyDescent="0.25">
      <c r="A16" s="21">
        <v>11</v>
      </c>
      <c r="B16" s="22">
        <v>3.2366206896551723E-2</v>
      </c>
      <c r="C16" s="22">
        <v>3.7051034482758621E-2</v>
      </c>
      <c r="D16" s="22">
        <v>6.9400000000000003E-2</v>
      </c>
      <c r="E16" s="45"/>
      <c r="F16" s="21" t="s">
        <v>485</v>
      </c>
      <c r="G16" s="23">
        <v>44019</v>
      </c>
      <c r="H16" s="21">
        <v>1.01</v>
      </c>
      <c r="I16" s="45"/>
      <c r="J16" s="45"/>
      <c r="K16" s="45"/>
      <c r="L16" s="45"/>
      <c r="M16" s="45"/>
      <c r="N16" s="45"/>
      <c r="W16" s="21">
        <v>40</v>
      </c>
      <c r="X16" s="21">
        <v>3969</v>
      </c>
      <c r="Y16" s="24">
        <v>44953</v>
      </c>
      <c r="Z16" s="21" t="s">
        <v>516</v>
      </c>
      <c r="AA16" s="21" t="s">
        <v>496</v>
      </c>
      <c r="AB16" s="21">
        <v>9.1</v>
      </c>
      <c r="AC16" s="21" t="s">
        <v>499</v>
      </c>
      <c r="AD16" s="21">
        <v>53</v>
      </c>
    </row>
    <row r="17" spans="1:30" ht="17.25" customHeight="1" thickBot="1" x14ac:dyDescent="0.25">
      <c r="A17" s="21">
        <v>12</v>
      </c>
      <c r="B17" s="22">
        <v>3.388413793103448E-2</v>
      </c>
      <c r="C17" s="22">
        <v>3.7204137931034484E-2</v>
      </c>
      <c r="D17" s="22">
        <v>7.1099999999999997E-2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3956</v>
      </c>
      <c r="Y17" s="24">
        <v>45030</v>
      </c>
      <c r="Z17" s="21" t="s">
        <v>515</v>
      </c>
      <c r="AA17" s="21" t="s">
        <v>496</v>
      </c>
      <c r="AB17" s="21">
        <v>9.1</v>
      </c>
      <c r="AC17" s="21" t="s">
        <v>498</v>
      </c>
      <c r="AD17" s="21">
        <v>52</v>
      </c>
    </row>
    <row r="18" spans="1:30" ht="17.25" customHeight="1" thickBot="1" x14ac:dyDescent="0.25">
      <c r="A18" s="21">
        <v>13</v>
      </c>
      <c r="B18" s="22">
        <v>3.4324827586206891E-2</v>
      </c>
      <c r="C18" s="22">
        <v>3.5264827586206894E-2</v>
      </c>
      <c r="D18" s="22">
        <v>6.9599999999999995E-2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3940</v>
      </c>
      <c r="Y18" s="24">
        <v>44939</v>
      </c>
      <c r="Z18" s="21" t="s">
        <v>517</v>
      </c>
      <c r="AA18" s="21" t="s">
        <v>496</v>
      </c>
      <c r="AB18" s="21">
        <v>9.1</v>
      </c>
      <c r="AC18" s="21" t="s">
        <v>499</v>
      </c>
      <c r="AD18" s="21">
        <v>51</v>
      </c>
    </row>
    <row r="19" spans="1:30" ht="17.25" customHeight="1" thickBot="1" x14ac:dyDescent="0.25">
      <c r="A19" s="21">
        <v>14</v>
      </c>
      <c r="B19" s="22">
        <v>3.6332413793103452E-2</v>
      </c>
      <c r="C19" s="22">
        <v>3.4499310344827581E-2</v>
      </c>
      <c r="D19" s="22">
        <v>7.0800000000000002E-2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3857</v>
      </c>
      <c r="Y19" s="24">
        <v>44968</v>
      </c>
      <c r="Z19" s="21" t="s">
        <v>515</v>
      </c>
      <c r="AA19" s="21" t="s">
        <v>497</v>
      </c>
      <c r="AB19" s="21">
        <v>8.9</v>
      </c>
      <c r="AC19" s="21" t="s">
        <v>498</v>
      </c>
      <c r="AD19" s="21">
        <v>50</v>
      </c>
    </row>
    <row r="20" spans="1:30" ht="17.25" customHeight="1" thickBot="1" x14ac:dyDescent="0.25">
      <c r="A20" s="21">
        <v>15</v>
      </c>
      <c r="B20" s="22">
        <v>4.0151724137931034E-2</v>
      </c>
      <c r="C20" s="22">
        <v>3.3988965517241385E-2</v>
      </c>
      <c r="D20" s="22">
        <v>7.4200000000000002E-2</v>
      </c>
      <c r="E20" s="45"/>
      <c r="F20" s="21" t="s">
        <v>488</v>
      </c>
      <c r="G20" s="23">
        <v>32916</v>
      </c>
      <c r="H20" s="21">
        <v>0.76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3813</v>
      </c>
      <c r="Y20" s="24">
        <v>44975</v>
      </c>
      <c r="Z20" s="21" t="s">
        <v>515</v>
      </c>
      <c r="AA20" s="21" t="s">
        <v>497</v>
      </c>
      <c r="AB20" s="21">
        <v>8.8000000000000007</v>
      </c>
      <c r="AC20" s="21" t="s">
        <v>499</v>
      </c>
      <c r="AD20" s="21">
        <v>52</v>
      </c>
    </row>
    <row r="21" spans="1:30" ht="17.25" customHeight="1" thickBot="1" x14ac:dyDescent="0.25">
      <c r="A21" s="21">
        <v>16</v>
      </c>
      <c r="B21" s="22">
        <v>3.9906896551724136E-2</v>
      </c>
      <c r="C21" s="22">
        <v>3.1947586206896555E-2</v>
      </c>
      <c r="D21" s="22">
        <v>7.1900000000000006E-2</v>
      </c>
      <c r="E21" s="45"/>
      <c r="F21" s="21" t="s">
        <v>492</v>
      </c>
      <c r="G21" s="23">
        <v>43917</v>
      </c>
      <c r="H21" s="21">
        <v>1.01</v>
      </c>
      <c r="I21" s="45"/>
      <c r="J21" s="12">
        <v>5</v>
      </c>
      <c r="K21" s="12">
        <f>X6</f>
        <v>4709</v>
      </c>
      <c r="L21" s="18"/>
      <c r="M21" s="12"/>
      <c r="N21" s="114">
        <f>K21/$F$2</f>
        <v>0.10825287356321839</v>
      </c>
      <c r="W21" s="21">
        <v>125</v>
      </c>
      <c r="X21" s="21">
        <v>3765</v>
      </c>
      <c r="Y21" s="24">
        <v>45003</v>
      </c>
      <c r="Z21" s="21" t="s">
        <v>516</v>
      </c>
      <c r="AA21" s="21" t="s">
        <v>497</v>
      </c>
      <c r="AB21" s="21">
        <v>8.6999999999999993</v>
      </c>
      <c r="AC21" s="21" t="s">
        <v>499</v>
      </c>
      <c r="AD21" s="21">
        <v>52</v>
      </c>
    </row>
    <row r="22" spans="1:30" ht="17.25" customHeight="1" thickBot="1" x14ac:dyDescent="0.25">
      <c r="A22" s="21">
        <v>17</v>
      </c>
      <c r="B22" s="22">
        <v>3.814413793103448E-2</v>
      </c>
      <c r="C22" s="22">
        <v>3.2100689655172411E-2</v>
      </c>
      <c r="D22" s="22">
        <v>7.0199999999999999E-2</v>
      </c>
      <c r="E22" s="45"/>
      <c r="F22" s="21" t="s">
        <v>493</v>
      </c>
      <c r="G22" s="23">
        <v>46374</v>
      </c>
      <c r="H22" s="21">
        <v>1.06</v>
      </c>
      <c r="I22" s="45"/>
      <c r="J22" s="12">
        <v>10</v>
      </c>
      <c r="K22" s="12">
        <f>X11</f>
        <v>4243</v>
      </c>
      <c r="L22" s="18"/>
      <c r="M22" s="12"/>
      <c r="N22" s="114">
        <f t="shared" ref="N22:N28" si="0">K22/$F$2</f>
        <v>9.7540229885057478E-2</v>
      </c>
      <c r="W22" s="21">
        <v>150</v>
      </c>
      <c r="X22" s="21">
        <v>3728</v>
      </c>
      <c r="Y22" s="24">
        <v>44961</v>
      </c>
      <c r="Z22" s="21" t="s">
        <v>516</v>
      </c>
      <c r="AA22" s="21" t="s">
        <v>497</v>
      </c>
      <c r="AB22" s="21">
        <v>8.6</v>
      </c>
      <c r="AC22" s="21" t="s">
        <v>499</v>
      </c>
      <c r="AD22" s="21">
        <v>54</v>
      </c>
    </row>
    <row r="23" spans="1:30" ht="17.25" customHeight="1" thickBot="1" x14ac:dyDescent="0.25">
      <c r="A23" s="21">
        <v>18</v>
      </c>
      <c r="B23" s="22">
        <v>2.8742758620689653E-2</v>
      </c>
      <c r="C23" s="22">
        <v>2.6027586206896547E-2</v>
      </c>
      <c r="D23" s="22">
        <v>5.4699999999999999E-2</v>
      </c>
      <c r="E23" s="45"/>
      <c r="F23" s="21" t="s">
        <v>494</v>
      </c>
      <c r="G23" s="23">
        <v>46332</v>
      </c>
      <c r="H23" s="21">
        <v>1.06</v>
      </c>
      <c r="I23" s="45"/>
      <c r="J23" s="12">
        <v>20</v>
      </c>
      <c r="K23" s="12">
        <f>X12</f>
        <v>4106</v>
      </c>
      <c r="L23" s="18"/>
      <c r="M23" s="12"/>
      <c r="N23" s="114">
        <f t="shared" si="0"/>
        <v>9.4390804597701147E-2</v>
      </c>
      <c r="W23" s="21">
        <v>175</v>
      </c>
      <c r="X23" s="21">
        <v>3710</v>
      </c>
      <c r="Y23" s="24">
        <v>45282</v>
      </c>
      <c r="Z23" s="21" t="s">
        <v>515</v>
      </c>
      <c r="AA23" s="21" t="s">
        <v>496</v>
      </c>
      <c r="AB23" s="21">
        <v>8.5</v>
      </c>
      <c r="AC23" s="21" t="s">
        <v>498</v>
      </c>
      <c r="AD23" s="21">
        <v>52</v>
      </c>
    </row>
    <row r="24" spans="1:30" ht="17.25" customHeight="1" thickBot="1" x14ac:dyDescent="0.25">
      <c r="A24" s="21">
        <v>19</v>
      </c>
      <c r="B24" s="22">
        <v>2.1348965517241379E-2</v>
      </c>
      <c r="C24" s="22">
        <v>1.8831724137931036E-2</v>
      </c>
      <c r="D24" s="22">
        <v>4.02E-2</v>
      </c>
      <c r="E24" s="45"/>
      <c r="F24" s="21" t="s">
        <v>495</v>
      </c>
      <c r="G24" s="23">
        <v>46434</v>
      </c>
      <c r="H24" s="21">
        <v>1.07</v>
      </c>
      <c r="I24" s="45"/>
      <c r="J24" s="12">
        <v>30</v>
      </c>
      <c r="K24" s="12">
        <f>X14</f>
        <v>4028</v>
      </c>
      <c r="L24" s="18"/>
      <c r="M24" s="12"/>
      <c r="N24" s="114">
        <f t="shared" si="0"/>
        <v>9.2597701149425282E-2</v>
      </c>
      <c r="W24" s="21">
        <v>200</v>
      </c>
      <c r="X24" s="21">
        <v>3695</v>
      </c>
      <c r="Y24" s="24">
        <v>45002</v>
      </c>
      <c r="Z24" s="21" t="s">
        <v>514</v>
      </c>
      <c r="AA24" s="21" t="s">
        <v>496</v>
      </c>
      <c r="AB24" s="21">
        <v>8.5</v>
      </c>
      <c r="AC24" s="21" t="s">
        <v>499</v>
      </c>
      <c r="AD24" s="21">
        <v>51</v>
      </c>
    </row>
    <row r="25" spans="1:30" ht="17.25" customHeight="1" thickBot="1" x14ac:dyDescent="0.25">
      <c r="A25" s="21">
        <v>20</v>
      </c>
      <c r="B25" s="22">
        <v>1.7480689655172417E-2</v>
      </c>
      <c r="C25" s="22">
        <v>1.3830344827586208E-2</v>
      </c>
      <c r="D25" s="22">
        <v>3.1300000000000001E-2</v>
      </c>
      <c r="E25" s="45"/>
      <c r="F25" s="21" t="s">
        <v>496</v>
      </c>
      <c r="G25" s="23">
        <v>48758</v>
      </c>
      <c r="H25" s="21">
        <v>1.1200000000000001</v>
      </c>
      <c r="I25" s="45"/>
      <c r="J25" s="12">
        <v>50</v>
      </c>
      <c r="K25" s="12">
        <f>X18</f>
        <v>3940</v>
      </c>
      <c r="L25" s="18"/>
      <c r="M25" s="12"/>
      <c r="N25" s="114">
        <f t="shared" si="0"/>
        <v>9.0574712643678154E-2</v>
      </c>
    </row>
    <row r="26" spans="1:30" ht="17.25" customHeight="1" thickBot="1" x14ac:dyDescent="0.25">
      <c r="A26" s="21">
        <v>21</v>
      </c>
      <c r="B26" s="22">
        <v>1.3857241379310345E-2</v>
      </c>
      <c r="C26" s="22">
        <v>1.0666206896551723E-2</v>
      </c>
      <c r="D26" s="22">
        <v>2.4500000000000001E-2</v>
      </c>
      <c r="E26" s="45"/>
      <c r="F26" s="21" t="s">
        <v>497</v>
      </c>
      <c r="G26" s="23">
        <v>40318</v>
      </c>
      <c r="H26" s="21">
        <v>0.93</v>
      </c>
      <c r="I26" s="45"/>
      <c r="J26" s="12">
        <v>100</v>
      </c>
      <c r="K26" s="12">
        <f>X20</f>
        <v>3813</v>
      </c>
      <c r="L26" s="18"/>
      <c r="M26" s="12"/>
      <c r="N26" s="114">
        <f t="shared" si="0"/>
        <v>8.76551724137931E-2</v>
      </c>
    </row>
    <row r="27" spans="1:30" ht="17.25" customHeight="1" thickBot="1" x14ac:dyDescent="0.25">
      <c r="A27" s="21">
        <v>22</v>
      </c>
      <c r="B27" s="22">
        <v>8.9606896551724137E-3</v>
      </c>
      <c r="C27" s="22">
        <v>7.7062068965517245E-3</v>
      </c>
      <c r="D27" s="22">
        <v>1.67E-2</v>
      </c>
      <c r="E27" s="45"/>
      <c r="F27" s="45"/>
      <c r="G27" s="45"/>
      <c r="H27" s="45"/>
      <c r="I27" s="45"/>
      <c r="J27" s="12">
        <v>150</v>
      </c>
      <c r="K27" s="12">
        <f>X22</f>
        <v>3728</v>
      </c>
      <c r="L27" s="18"/>
      <c r="M27" s="12"/>
      <c r="N27" s="114">
        <f t="shared" si="0"/>
        <v>8.5701149425287351E-2</v>
      </c>
    </row>
    <row r="28" spans="1:30" ht="17.25" customHeight="1" thickBot="1" x14ac:dyDescent="0.25">
      <c r="A28" s="21">
        <v>23</v>
      </c>
      <c r="B28" s="22">
        <v>5.2393103448275863E-3</v>
      </c>
      <c r="C28" s="22">
        <v>4.7972413793103451E-3</v>
      </c>
      <c r="D28" s="22">
        <v>0.01</v>
      </c>
      <c r="E28" s="45"/>
      <c r="F28" s="45"/>
      <c r="G28" s="45"/>
      <c r="H28" s="45"/>
      <c r="I28" s="45"/>
      <c r="J28" s="12">
        <v>200</v>
      </c>
      <c r="K28" s="12">
        <f>X24</f>
        <v>3695</v>
      </c>
      <c r="L28" s="18"/>
      <c r="M28" s="12"/>
      <c r="N28" s="114">
        <f t="shared" si="0"/>
        <v>8.4942528735632183E-2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E1212-CA72-4039-8EF9-9121619642A2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67" customWidth="1"/>
    <col min="2" max="2" width="5.75" style="167" customWidth="1"/>
    <col min="3" max="3" width="5.375" style="167" customWidth="1"/>
    <col min="4" max="4" width="5.25" style="167" customWidth="1"/>
    <col min="5" max="5" width="1.875" style="167" customWidth="1"/>
    <col min="6" max="6" width="10.625" style="167" customWidth="1"/>
    <col min="7" max="7" width="6.625" style="167" hidden="1" customWidth="1"/>
    <col min="8" max="8" width="6.5" style="167" customWidth="1"/>
    <col min="9" max="9" width="1.625" style="167" customWidth="1"/>
    <col min="10" max="10" width="6.25" style="167" customWidth="1"/>
    <col min="11" max="11" width="6" style="167" customWidth="1"/>
    <col min="12" max="13" width="6.25" style="167" hidden="1" customWidth="1"/>
    <col min="14" max="14" width="5.625" style="167" customWidth="1"/>
    <col min="15" max="15" width="4.375" style="167" customWidth="1"/>
    <col min="16" max="18" width="9" style="167"/>
    <col min="19" max="19" width="8.375" style="167" customWidth="1"/>
    <col min="20" max="20" width="11" style="167" customWidth="1"/>
    <col min="21" max="22" width="9" style="167"/>
    <col min="23" max="30" width="0" style="167" hidden="1" customWidth="1"/>
    <col min="31" max="16384" width="9" style="167"/>
  </cols>
  <sheetData>
    <row r="1" spans="1:30" ht="24" thickBot="1" x14ac:dyDescent="0.4">
      <c r="A1" s="273" t="s">
        <v>675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W1" s="168" t="s">
        <v>489</v>
      </c>
      <c r="X1" s="168" t="s">
        <v>490</v>
      </c>
      <c r="Y1" s="168" t="s">
        <v>491</v>
      </c>
      <c r="Z1" s="168" t="s">
        <v>508</v>
      </c>
      <c r="AA1" s="168" t="s">
        <v>509</v>
      </c>
      <c r="AB1" s="168" t="s">
        <v>510</v>
      </c>
      <c r="AC1" s="168" t="s">
        <v>511</v>
      </c>
      <c r="AD1" s="168" t="s">
        <v>512</v>
      </c>
    </row>
    <row r="2" spans="1:30" ht="21.75" thickBot="1" x14ac:dyDescent="0.4">
      <c r="D2" s="169" t="s">
        <v>737</v>
      </c>
      <c r="F2" s="170">
        <v>37000</v>
      </c>
      <c r="H2" s="171" t="s">
        <v>462</v>
      </c>
      <c r="W2" s="172">
        <v>1</v>
      </c>
      <c r="X2" s="172">
        <v>3814</v>
      </c>
      <c r="Y2" s="173">
        <v>44943</v>
      </c>
      <c r="Z2" s="172" t="s">
        <v>514</v>
      </c>
      <c r="AA2" s="172" t="s">
        <v>493</v>
      </c>
      <c r="AB2" s="172">
        <v>10.3</v>
      </c>
      <c r="AC2" s="172" t="s">
        <v>499</v>
      </c>
      <c r="AD2" s="172">
        <v>54</v>
      </c>
    </row>
    <row r="3" spans="1:30" ht="17.25" customHeight="1" thickBot="1" x14ac:dyDescent="0.3">
      <c r="W3" s="172">
        <v>2</v>
      </c>
      <c r="X3" s="172">
        <v>3785</v>
      </c>
      <c r="Y3" s="173">
        <v>44971</v>
      </c>
      <c r="Z3" s="172" t="s">
        <v>514</v>
      </c>
      <c r="AA3" s="172" t="s">
        <v>493</v>
      </c>
      <c r="AB3" s="172">
        <v>10.199999999999999</v>
      </c>
      <c r="AC3" s="172" t="s">
        <v>499</v>
      </c>
      <c r="AD3" s="172">
        <v>53</v>
      </c>
    </row>
    <row r="4" spans="1:30" ht="17.25" customHeight="1" thickBot="1" x14ac:dyDescent="0.3">
      <c r="A4" s="174" t="s">
        <v>463</v>
      </c>
      <c r="B4" s="174" t="s">
        <v>498</v>
      </c>
      <c r="C4" s="174" t="s">
        <v>499</v>
      </c>
      <c r="D4" s="206" t="s">
        <v>466</v>
      </c>
      <c r="E4" s="224"/>
      <c r="F4" s="168" t="s">
        <v>467</v>
      </c>
      <c r="G4" s="168" t="s">
        <v>468</v>
      </c>
      <c r="H4" s="168" t="s">
        <v>469</v>
      </c>
      <c r="I4" s="224"/>
      <c r="J4" s="327" t="s">
        <v>470</v>
      </c>
      <c r="K4" s="328"/>
      <c r="L4" s="328"/>
      <c r="M4" s="328"/>
      <c r="N4" s="329"/>
      <c r="W4" s="172">
        <v>3</v>
      </c>
      <c r="X4" s="172">
        <v>3770</v>
      </c>
      <c r="Y4" s="173">
        <v>44950</v>
      </c>
      <c r="Z4" s="172" t="s">
        <v>514</v>
      </c>
      <c r="AA4" s="172" t="s">
        <v>493</v>
      </c>
      <c r="AB4" s="172">
        <v>10.199999999999999</v>
      </c>
      <c r="AC4" s="172" t="s">
        <v>499</v>
      </c>
      <c r="AD4" s="172">
        <v>55</v>
      </c>
    </row>
    <row r="5" spans="1:30" ht="17.25" customHeight="1" thickBot="1" x14ac:dyDescent="0.3">
      <c r="A5" s="172">
        <v>0</v>
      </c>
      <c r="B5" s="175">
        <v>2.9967567567567568E-3</v>
      </c>
      <c r="C5" s="175">
        <v>3.7189189189189187E-3</v>
      </c>
      <c r="D5" s="175">
        <v>6.7000000000000002E-3</v>
      </c>
      <c r="E5" s="224"/>
      <c r="F5" s="172" t="s">
        <v>471</v>
      </c>
      <c r="G5" s="176">
        <v>38310</v>
      </c>
      <c r="H5" s="172">
        <v>1.04</v>
      </c>
      <c r="I5" s="224"/>
      <c r="J5" s="330" t="s">
        <v>472</v>
      </c>
      <c r="K5" s="331"/>
      <c r="L5" s="331"/>
      <c r="M5" s="331"/>
      <c r="N5" s="332"/>
      <c r="W5" s="172">
        <v>4</v>
      </c>
      <c r="X5" s="172">
        <v>3703</v>
      </c>
      <c r="Y5" s="173">
        <v>44951</v>
      </c>
      <c r="Z5" s="172" t="s">
        <v>514</v>
      </c>
      <c r="AA5" s="172" t="s">
        <v>494</v>
      </c>
      <c r="AB5" s="172">
        <v>10</v>
      </c>
      <c r="AC5" s="172" t="s">
        <v>499</v>
      </c>
      <c r="AD5" s="172">
        <v>55</v>
      </c>
    </row>
    <row r="6" spans="1:30" ht="17.25" customHeight="1" thickBot="1" x14ac:dyDescent="0.3">
      <c r="A6" s="172">
        <v>1</v>
      </c>
      <c r="B6" s="175">
        <v>2.1940540540540542E-3</v>
      </c>
      <c r="C6" s="175">
        <v>2.3243243243243243E-3</v>
      </c>
      <c r="D6" s="175">
        <v>4.4999999999999997E-3</v>
      </c>
      <c r="E6" s="224"/>
      <c r="F6" s="172" t="s">
        <v>473</v>
      </c>
      <c r="G6" s="176">
        <v>40396</v>
      </c>
      <c r="H6" s="172">
        <v>1.0900000000000001</v>
      </c>
      <c r="I6" s="224"/>
      <c r="J6" s="222" t="s">
        <v>474</v>
      </c>
      <c r="K6" s="223">
        <f>LARGE((K8,K9),1)</f>
        <v>0.74552825080262164</v>
      </c>
      <c r="L6" s="224"/>
      <c r="M6" s="224"/>
      <c r="N6" s="223" t="s">
        <v>498</v>
      </c>
      <c r="W6" s="172">
        <v>5</v>
      </c>
      <c r="X6" s="172">
        <v>3691</v>
      </c>
      <c r="Y6" s="173">
        <v>44945</v>
      </c>
      <c r="Z6" s="172" t="s">
        <v>514</v>
      </c>
      <c r="AA6" s="172" t="s">
        <v>495</v>
      </c>
      <c r="AB6" s="172">
        <v>10</v>
      </c>
      <c r="AC6" s="172" t="s">
        <v>499</v>
      </c>
      <c r="AD6" s="172">
        <v>55</v>
      </c>
    </row>
    <row r="7" spans="1:30" ht="17.25" customHeight="1" thickBot="1" x14ac:dyDescent="0.3">
      <c r="A7" s="172">
        <v>2</v>
      </c>
      <c r="B7" s="175">
        <v>2.1940540540540542E-3</v>
      </c>
      <c r="C7" s="175">
        <v>1.72E-3</v>
      </c>
      <c r="D7" s="175">
        <v>4.0000000000000001E-3</v>
      </c>
      <c r="E7" s="224"/>
      <c r="F7" s="172" t="s">
        <v>475</v>
      </c>
      <c r="G7" s="176">
        <v>40424</v>
      </c>
      <c r="H7" s="172">
        <v>1.0900000000000001</v>
      </c>
      <c r="I7" s="224"/>
      <c r="J7" s="177" t="s">
        <v>476</v>
      </c>
      <c r="K7" s="223">
        <f>LARGE((K10,K11),1)</f>
        <v>0.54440832758387692</v>
      </c>
      <c r="L7" s="224"/>
      <c r="M7" s="224"/>
      <c r="N7" s="223" t="s">
        <v>499</v>
      </c>
      <c r="W7" s="172">
        <v>6</v>
      </c>
      <c r="X7" s="172">
        <v>3691</v>
      </c>
      <c r="Y7" s="173">
        <v>44986</v>
      </c>
      <c r="Z7" s="172" t="s">
        <v>514</v>
      </c>
      <c r="AA7" s="172" t="s">
        <v>494</v>
      </c>
      <c r="AB7" s="172">
        <v>10</v>
      </c>
      <c r="AC7" s="172" t="s">
        <v>499</v>
      </c>
      <c r="AD7" s="172">
        <v>54</v>
      </c>
    </row>
    <row r="8" spans="1:30" ht="17.25" customHeight="1" thickBot="1" x14ac:dyDescent="0.3">
      <c r="A8" s="172">
        <v>3</v>
      </c>
      <c r="B8" s="175">
        <v>2.301081081081081E-3</v>
      </c>
      <c r="C8" s="175">
        <v>1.2086486486486486E-3</v>
      </c>
      <c r="D8" s="175">
        <v>3.5000000000000001E-3</v>
      </c>
      <c r="E8" s="224"/>
      <c r="F8" s="172" t="s">
        <v>477</v>
      </c>
      <c r="G8" s="176">
        <v>37954</v>
      </c>
      <c r="H8" s="172">
        <v>1.03</v>
      </c>
      <c r="I8" s="224"/>
      <c r="J8" s="224"/>
      <c r="K8" s="351">
        <f>LARGE(B11:C11,1)/(B11+C11)</f>
        <v>0.74552825080262164</v>
      </c>
      <c r="L8" s="224"/>
      <c r="M8" s="224"/>
      <c r="N8" s="224"/>
      <c r="W8" s="172">
        <v>7</v>
      </c>
      <c r="X8" s="172">
        <v>3691</v>
      </c>
      <c r="Y8" s="173">
        <v>44993</v>
      </c>
      <c r="Z8" s="172" t="s">
        <v>522</v>
      </c>
      <c r="AA8" s="172" t="s">
        <v>494</v>
      </c>
      <c r="AB8" s="172">
        <v>10</v>
      </c>
      <c r="AC8" s="172" t="s">
        <v>498</v>
      </c>
      <c r="AD8" s="172">
        <v>66</v>
      </c>
    </row>
    <row r="9" spans="1:30" ht="17.25" customHeight="1" thickBot="1" x14ac:dyDescent="0.3">
      <c r="A9" s="172">
        <v>4</v>
      </c>
      <c r="B9" s="175">
        <v>3.6924324324324326E-3</v>
      </c>
      <c r="C9" s="175">
        <v>1.4875675675675676E-3</v>
      </c>
      <c r="D9" s="175">
        <v>5.1999999999999998E-3</v>
      </c>
      <c r="E9" s="224"/>
      <c r="F9" s="172" t="s">
        <v>478</v>
      </c>
      <c r="G9" s="176">
        <v>36886</v>
      </c>
      <c r="H9" s="172">
        <v>1</v>
      </c>
      <c r="I9" s="224"/>
      <c r="J9" s="224"/>
      <c r="K9" s="351">
        <f>LARGE(B12:C12,1)/(B12+C12)</f>
        <v>0.70703280361064513</v>
      </c>
      <c r="L9" s="224"/>
      <c r="M9" s="224"/>
      <c r="N9" s="224"/>
      <c r="W9" s="172">
        <v>8</v>
      </c>
      <c r="X9" s="172">
        <v>3683</v>
      </c>
      <c r="Y9" s="173">
        <v>44965</v>
      </c>
      <c r="Z9" s="172" t="s">
        <v>514</v>
      </c>
      <c r="AA9" s="172" t="s">
        <v>494</v>
      </c>
      <c r="AB9" s="172">
        <v>10</v>
      </c>
      <c r="AC9" s="172" t="s">
        <v>499</v>
      </c>
      <c r="AD9" s="172">
        <v>52</v>
      </c>
    </row>
    <row r="10" spans="1:30" ht="17.25" customHeight="1" thickBot="1" x14ac:dyDescent="0.3">
      <c r="A10" s="172">
        <v>5</v>
      </c>
      <c r="B10" s="175">
        <v>1.0060540540540541E-2</v>
      </c>
      <c r="C10" s="175">
        <v>3.2075675675675673E-3</v>
      </c>
      <c r="D10" s="175">
        <v>1.3299999999999999E-2</v>
      </c>
      <c r="E10" s="224"/>
      <c r="F10" s="172" t="s">
        <v>479</v>
      </c>
      <c r="G10" s="176">
        <v>35411</v>
      </c>
      <c r="H10" s="172">
        <v>0.96</v>
      </c>
      <c r="I10" s="224"/>
      <c r="J10" s="224"/>
      <c r="K10" s="351">
        <f>LARGE(B20:C20,1)/(B20+C20)</f>
        <v>0.53298744794898445</v>
      </c>
      <c r="L10" s="224"/>
      <c r="M10" s="224"/>
      <c r="N10" s="224"/>
      <c r="W10" s="172">
        <v>9</v>
      </c>
      <c r="X10" s="172">
        <v>3676</v>
      </c>
      <c r="Y10" s="173">
        <v>44999</v>
      </c>
      <c r="Z10" s="172" t="s">
        <v>514</v>
      </c>
      <c r="AA10" s="172" t="s">
        <v>493</v>
      </c>
      <c r="AB10" s="172">
        <v>9.9</v>
      </c>
      <c r="AC10" s="172" t="s">
        <v>499</v>
      </c>
      <c r="AD10" s="172">
        <v>54</v>
      </c>
    </row>
    <row r="11" spans="1:30" ht="17.25" customHeight="1" thickBot="1" x14ac:dyDescent="0.3">
      <c r="A11" s="172">
        <v>6</v>
      </c>
      <c r="B11" s="175">
        <v>2.7238378378378381E-2</v>
      </c>
      <c r="C11" s="175">
        <v>9.2972972972972974E-3</v>
      </c>
      <c r="D11" s="175">
        <v>3.6499999999999998E-2</v>
      </c>
      <c r="E11" s="224"/>
      <c r="F11" s="172" t="s">
        <v>480</v>
      </c>
      <c r="G11" s="176">
        <v>33909</v>
      </c>
      <c r="H11" s="172">
        <v>0.92</v>
      </c>
      <c r="I11" s="224"/>
      <c r="J11" s="224"/>
      <c r="K11" s="351">
        <f>LARGE(B21:C21,1)/(B21+C21)</f>
        <v>0.54440832758387692</v>
      </c>
      <c r="L11" s="224"/>
      <c r="M11" s="224"/>
      <c r="N11" s="224"/>
      <c r="W11" s="172">
        <v>10</v>
      </c>
      <c r="X11" s="172">
        <v>3674</v>
      </c>
      <c r="Y11" s="173">
        <v>44992</v>
      </c>
      <c r="Z11" s="172" t="s">
        <v>514</v>
      </c>
      <c r="AA11" s="172" t="s">
        <v>493</v>
      </c>
      <c r="AB11" s="172">
        <v>9.9</v>
      </c>
      <c r="AC11" s="172" t="s">
        <v>499</v>
      </c>
      <c r="AD11" s="172">
        <v>54</v>
      </c>
    </row>
    <row r="12" spans="1:30" ht="17.25" customHeight="1" thickBot="1" x14ac:dyDescent="0.3">
      <c r="A12" s="172">
        <v>7</v>
      </c>
      <c r="B12" s="175">
        <v>4.4202162162162169E-2</v>
      </c>
      <c r="C12" s="175">
        <v>1.8315675675675675E-2</v>
      </c>
      <c r="D12" s="175">
        <v>6.25E-2</v>
      </c>
      <c r="E12" s="224"/>
      <c r="F12" s="172" t="s">
        <v>481</v>
      </c>
      <c r="G12" s="176">
        <v>35194</v>
      </c>
      <c r="H12" s="172">
        <v>0.95</v>
      </c>
      <c r="I12" s="224"/>
      <c r="J12" s="224"/>
      <c r="K12" s="224"/>
      <c r="L12" s="224"/>
      <c r="M12" s="224"/>
      <c r="N12" s="224"/>
      <c r="W12" s="172">
        <v>20</v>
      </c>
      <c r="X12" s="172">
        <v>3594</v>
      </c>
      <c r="Y12" s="173">
        <v>44938</v>
      </c>
      <c r="Z12" s="172" t="s">
        <v>514</v>
      </c>
      <c r="AA12" s="172" t="s">
        <v>495</v>
      </c>
      <c r="AB12" s="172">
        <v>9.6999999999999993</v>
      </c>
      <c r="AC12" s="172" t="s">
        <v>499</v>
      </c>
      <c r="AD12" s="172">
        <v>55</v>
      </c>
    </row>
    <row r="13" spans="1:30" ht="17.25" customHeight="1" thickBot="1" x14ac:dyDescent="0.3">
      <c r="A13" s="172">
        <v>8</v>
      </c>
      <c r="B13" s="175">
        <v>4.1419459459459462E-2</v>
      </c>
      <c r="C13" s="175">
        <v>2.3987027027027027E-2</v>
      </c>
      <c r="D13" s="175">
        <v>6.54E-2</v>
      </c>
      <c r="E13" s="224"/>
      <c r="F13" s="172" t="s">
        <v>482</v>
      </c>
      <c r="G13" s="176">
        <v>35415</v>
      </c>
      <c r="H13" s="172">
        <v>0.96</v>
      </c>
      <c r="I13" s="224"/>
      <c r="J13" s="224"/>
      <c r="K13" s="224"/>
      <c r="L13" s="224"/>
      <c r="M13" s="224"/>
      <c r="N13" s="224"/>
      <c r="W13" s="172">
        <v>25</v>
      </c>
      <c r="X13" s="172">
        <v>3574</v>
      </c>
      <c r="Y13" s="173">
        <v>45012</v>
      </c>
      <c r="Z13" s="172" t="s">
        <v>514</v>
      </c>
      <c r="AA13" s="172" t="s">
        <v>492</v>
      </c>
      <c r="AB13" s="172">
        <v>9.6999999999999993</v>
      </c>
      <c r="AC13" s="172" t="s">
        <v>499</v>
      </c>
      <c r="AD13" s="172">
        <v>54</v>
      </c>
    </row>
    <row r="14" spans="1:30" ht="17.25" customHeight="1" thickBot="1" x14ac:dyDescent="0.3">
      <c r="A14" s="172">
        <v>9</v>
      </c>
      <c r="B14" s="175">
        <v>3.6977837837837833E-2</v>
      </c>
      <c r="C14" s="175">
        <v>2.5242162162162164E-2</v>
      </c>
      <c r="D14" s="175">
        <v>6.2199999999999998E-2</v>
      </c>
      <c r="E14" s="224"/>
      <c r="F14" s="172" t="s">
        <v>483</v>
      </c>
      <c r="G14" s="176">
        <v>37281</v>
      </c>
      <c r="H14" s="172">
        <v>1.01</v>
      </c>
      <c r="I14" s="224"/>
      <c r="J14" s="224"/>
      <c r="K14" s="224"/>
      <c r="L14" s="224"/>
      <c r="M14" s="224"/>
      <c r="N14" s="224"/>
      <c r="W14" s="172">
        <v>30</v>
      </c>
      <c r="X14" s="172">
        <v>3535</v>
      </c>
      <c r="Y14" s="173">
        <v>45001</v>
      </c>
      <c r="Z14" s="172" t="s">
        <v>514</v>
      </c>
      <c r="AA14" s="172" t="s">
        <v>495</v>
      </c>
      <c r="AB14" s="172">
        <v>9.6</v>
      </c>
      <c r="AC14" s="172" t="s">
        <v>499</v>
      </c>
      <c r="AD14" s="172">
        <v>53</v>
      </c>
    </row>
    <row r="15" spans="1:30" ht="17.25" customHeight="1" thickBot="1" x14ac:dyDescent="0.3">
      <c r="A15" s="172">
        <v>10</v>
      </c>
      <c r="B15" s="175">
        <v>3.6496216216216217E-2</v>
      </c>
      <c r="C15" s="175">
        <v>2.6636756756756755E-2</v>
      </c>
      <c r="D15" s="175">
        <v>6.3100000000000003E-2</v>
      </c>
      <c r="E15" s="224"/>
      <c r="F15" s="172" t="s">
        <v>484</v>
      </c>
      <c r="G15" s="176">
        <v>36801</v>
      </c>
      <c r="H15" s="172">
        <v>0.99</v>
      </c>
      <c r="I15" s="224"/>
      <c r="J15" s="224"/>
      <c r="K15" s="224"/>
      <c r="L15" s="224"/>
      <c r="M15" s="224"/>
      <c r="N15" s="224"/>
      <c r="W15" s="172">
        <v>35</v>
      </c>
      <c r="X15" s="172">
        <v>3525</v>
      </c>
      <c r="Y15" s="173">
        <v>44965</v>
      </c>
      <c r="Z15" s="172" t="s">
        <v>515</v>
      </c>
      <c r="AA15" s="172" t="s">
        <v>494</v>
      </c>
      <c r="AB15" s="172">
        <v>9.5</v>
      </c>
      <c r="AC15" s="172" t="s">
        <v>499</v>
      </c>
      <c r="AD15" s="172">
        <v>51</v>
      </c>
    </row>
    <row r="16" spans="1:30" ht="17.25" customHeight="1" thickBot="1" x14ac:dyDescent="0.3">
      <c r="A16" s="172">
        <v>11</v>
      </c>
      <c r="B16" s="175">
        <v>3.665675675675676E-2</v>
      </c>
      <c r="C16" s="175">
        <v>2.9890810810810811E-2</v>
      </c>
      <c r="D16" s="175">
        <v>6.6500000000000004E-2</v>
      </c>
      <c r="E16" s="224"/>
      <c r="F16" s="172" t="s">
        <v>485</v>
      </c>
      <c r="G16" s="176">
        <v>36179</v>
      </c>
      <c r="H16" s="172">
        <v>0.98</v>
      </c>
      <c r="I16" s="224"/>
      <c r="J16" s="224"/>
      <c r="K16" s="224"/>
      <c r="L16" s="224"/>
      <c r="M16" s="224"/>
      <c r="N16" s="224"/>
      <c r="W16" s="172">
        <v>40</v>
      </c>
      <c r="X16" s="172">
        <v>3505</v>
      </c>
      <c r="Y16" s="173">
        <v>44970</v>
      </c>
      <c r="Z16" s="172" t="s">
        <v>514</v>
      </c>
      <c r="AA16" s="172" t="s">
        <v>492</v>
      </c>
      <c r="AB16" s="172">
        <v>9.5</v>
      </c>
      <c r="AC16" s="172" t="s">
        <v>499</v>
      </c>
      <c r="AD16" s="172">
        <v>53</v>
      </c>
    </row>
    <row r="17" spans="1:30" ht="17.25" customHeight="1" thickBot="1" x14ac:dyDescent="0.3">
      <c r="A17" s="172">
        <v>12</v>
      </c>
      <c r="B17" s="175">
        <v>3.6763783783783782E-2</v>
      </c>
      <c r="C17" s="175">
        <v>3.2587027027027031E-2</v>
      </c>
      <c r="D17" s="175">
        <v>6.9400000000000003E-2</v>
      </c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W17" s="172">
        <v>45</v>
      </c>
      <c r="X17" s="172">
        <v>3476</v>
      </c>
      <c r="Y17" s="173">
        <v>45265</v>
      </c>
      <c r="Z17" s="172" t="s">
        <v>514</v>
      </c>
      <c r="AA17" s="172" t="s">
        <v>493</v>
      </c>
      <c r="AB17" s="172">
        <v>9.4</v>
      </c>
      <c r="AC17" s="172" t="s">
        <v>499</v>
      </c>
      <c r="AD17" s="172">
        <v>57</v>
      </c>
    </row>
    <row r="18" spans="1:30" ht="17.25" customHeight="1" thickBot="1" x14ac:dyDescent="0.3">
      <c r="A18" s="172">
        <v>13</v>
      </c>
      <c r="B18" s="175">
        <v>3.6068108108108107E-2</v>
      </c>
      <c r="C18" s="175">
        <v>3.2215135135135138E-2</v>
      </c>
      <c r="D18" s="175">
        <v>6.83E-2</v>
      </c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W18" s="172">
        <v>50</v>
      </c>
      <c r="X18" s="172">
        <v>3469</v>
      </c>
      <c r="Y18" s="173">
        <v>44956</v>
      </c>
      <c r="Z18" s="172" t="s">
        <v>514</v>
      </c>
      <c r="AA18" s="172" t="s">
        <v>492</v>
      </c>
      <c r="AB18" s="172">
        <v>9.4</v>
      </c>
      <c r="AC18" s="172" t="s">
        <v>499</v>
      </c>
      <c r="AD18" s="172">
        <v>56</v>
      </c>
    </row>
    <row r="19" spans="1:30" ht="17.25" customHeight="1" thickBot="1" x14ac:dyDescent="0.3">
      <c r="A19" s="172">
        <v>14</v>
      </c>
      <c r="B19" s="175">
        <v>3.5479459459459461E-2</v>
      </c>
      <c r="C19" s="175">
        <v>3.4539459459459458E-2</v>
      </c>
      <c r="D19" s="175">
        <v>7.0000000000000007E-2</v>
      </c>
      <c r="E19" s="224"/>
      <c r="F19" s="168" t="s">
        <v>486</v>
      </c>
      <c r="G19" s="168" t="s">
        <v>468</v>
      </c>
      <c r="H19" s="168" t="s">
        <v>469</v>
      </c>
      <c r="I19" s="224"/>
      <c r="J19" s="274" t="s">
        <v>487</v>
      </c>
      <c r="K19" s="275"/>
      <c r="L19" s="275"/>
      <c r="M19" s="275"/>
      <c r="N19" s="276"/>
      <c r="W19" s="172">
        <v>75</v>
      </c>
      <c r="X19" s="172">
        <v>3433</v>
      </c>
      <c r="Y19" s="173">
        <v>45258</v>
      </c>
      <c r="Z19" s="172" t="s">
        <v>514</v>
      </c>
      <c r="AA19" s="172" t="s">
        <v>493</v>
      </c>
      <c r="AB19" s="172">
        <v>9.3000000000000007</v>
      </c>
      <c r="AC19" s="172" t="s">
        <v>499</v>
      </c>
      <c r="AD19" s="172">
        <v>56</v>
      </c>
    </row>
    <row r="20" spans="1:30" ht="17.25" customHeight="1" thickBot="1" x14ac:dyDescent="0.3">
      <c r="A20" s="172">
        <v>15</v>
      </c>
      <c r="B20" s="175">
        <v>3.3767027027027031E-2</v>
      </c>
      <c r="C20" s="175">
        <v>3.8537297297297303E-2</v>
      </c>
      <c r="D20" s="175">
        <v>7.2300000000000003E-2</v>
      </c>
      <c r="E20" s="224"/>
      <c r="F20" s="172" t="s">
        <v>488</v>
      </c>
      <c r="G20" s="176">
        <v>23407</v>
      </c>
      <c r="H20" s="172">
        <v>0.63</v>
      </c>
      <c r="I20" s="224"/>
      <c r="J20" s="168" t="s">
        <v>489</v>
      </c>
      <c r="K20" s="168" t="s">
        <v>490</v>
      </c>
      <c r="L20" s="168" t="s">
        <v>491</v>
      </c>
      <c r="M20" s="168" t="s">
        <v>463</v>
      </c>
      <c r="N20" s="168" t="s">
        <v>472</v>
      </c>
      <c r="W20" s="172">
        <v>100</v>
      </c>
      <c r="X20" s="172">
        <v>3397</v>
      </c>
      <c r="Y20" s="173">
        <v>45002</v>
      </c>
      <c r="Z20" s="172" t="s">
        <v>514</v>
      </c>
      <c r="AA20" s="172" t="s">
        <v>496</v>
      </c>
      <c r="AB20" s="172">
        <v>9.1999999999999993</v>
      </c>
      <c r="AC20" s="172" t="s">
        <v>499</v>
      </c>
      <c r="AD20" s="172">
        <v>54</v>
      </c>
    </row>
    <row r="21" spans="1:30" ht="17.25" customHeight="1" thickBot="1" x14ac:dyDescent="0.3">
      <c r="A21" s="172">
        <v>16</v>
      </c>
      <c r="B21" s="175">
        <v>3.4623243243243243E-2</v>
      </c>
      <c r="C21" s="175">
        <v>4.1372972972972974E-2</v>
      </c>
      <c r="D21" s="175">
        <v>7.5999999999999998E-2</v>
      </c>
      <c r="E21" s="224"/>
      <c r="F21" s="172" t="s">
        <v>492</v>
      </c>
      <c r="G21" s="176">
        <v>38475</v>
      </c>
      <c r="H21" s="172">
        <v>1.04</v>
      </c>
      <c r="I21" s="224"/>
      <c r="J21" s="177">
        <v>5</v>
      </c>
      <c r="K21" s="177">
        <f>X6</f>
        <v>3691</v>
      </c>
      <c r="L21" s="178"/>
      <c r="M21" s="177"/>
      <c r="N21" s="211">
        <f>K21/$F$2</f>
        <v>9.9756756756756756E-2</v>
      </c>
      <c r="W21" s="172">
        <v>125</v>
      </c>
      <c r="X21" s="172">
        <v>3371</v>
      </c>
      <c r="Y21" s="173">
        <v>45043</v>
      </c>
      <c r="Z21" s="172" t="s">
        <v>514</v>
      </c>
      <c r="AA21" s="172" t="s">
        <v>495</v>
      </c>
      <c r="AB21" s="172">
        <v>9.1</v>
      </c>
      <c r="AC21" s="172" t="s">
        <v>499</v>
      </c>
      <c r="AD21" s="172">
        <v>54</v>
      </c>
    </row>
    <row r="22" spans="1:30" ht="17.25" customHeight="1" thickBot="1" x14ac:dyDescent="0.3">
      <c r="A22" s="172">
        <v>17</v>
      </c>
      <c r="B22" s="175">
        <v>3.2803783783783784E-2</v>
      </c>
      <c r="C22" s="175">
        <v>3.895567567567567E-2</v>
      </c>
      <c r="D22" s="175">
        <v>7.1800000000000003E-2</v>
      </c>
      <c r="E22" s="224"/>
      <c r="F22" s="172" t="s">
        <v>493</v>
      </c>
      <c r="G22" s="176">
        <v>41695</v>
      </c>
      <c r="H22" s="172">
        <v>1.1299999999999999</v>
      </c>
      <c r="I22" s="224"/>
      <c r="J22" s="177">
        <v>10</v>
      </c>
      <c r="K22" s="177">
        <f>X11</f>
        <v>3674</v>
      </c>
      <c r="L22" s="178"/>
      <c r="M22" s="177"/>
      <c r="N22" s="211">
        <f t="shared" ref="N22:N28" si="0">K22/$F$2</f>
        <v>9.9297297297297291E-2</v>
      </c>
      <c r="W22" s="172">
        <v>150</v>
      </c>
      <c r="X22" s="172">
        <v>3356</v>
      </c>
      <c r="Y22" s="173">
        <v>45007</v>
      </c>
      <c r="Z22" s="172" t="s">
        <v>514</v>
      </c>
      <c r="AA22" s="172" t="s">
        <v>494</v>
      </c>
      <c r="AB22" s="172">
        <v>9.1</v>
      </c>
      <c r="AC22" s="172" t="s">
        <v>499</v>
      </c>
      <c r="AD22" s="172">
        <v>52</v>
      </c>
    </row>
    <row r="23" spans="1:30" ht="17.25" customHeight="1" thickBot="1" x14ac:dyDescent="0.3">
      <c r="A23" s="172">
        <v>18</v>
      </c>
      <c r="B23" s="175">
        <v>2.4937297297297299E-2</v>
      </c>
      <c r="C23" s="175">
        <v>2.9565405405405407E-2</v>
      </c>
      <c r="D23" s="175">
        <v>5.45E-2</v>
      </c>
      <c r="E23" s="224"/>
      <c r="F23" s="172" t="s">
        <v>494</v>
      </c>
      <c r="G23" s="176">
        <v>41853</v>
      </c>
      <c r="H23" s="172">
        <v>1.1299999999999999</v>
      </c>
      <c r="I23" s="224"/>
      <c r="J23" s="177">
        <v>20</v>
      </c>
      <c r="K23" s="177">
        <f>X12</f>
        <v>3594</v>
      </c>
      <c r="L23" s="178"/>
      <c r="M23" s="177"/>
      <c r="N23" s="211">
        <f t="shared" si="0"/>
        <v>9.7135135135135137E-2</v>
      </c>
      <c r="W23" s="172">
        <v>175</v>
      </c>
      <c r="X23" s="172">
        <v>3338</v>
      </c>
      <c r="Y23" s="173">
        <v>44960</v>
      </c>
      <c r="Z23" s="172" t="s">
        <v>514</v>
      </c>
      <c r="AA23" s="172" t="s">
        <v>496</v>
      </c>
      <c r="AB23" s="172">
        <v>9</v>
      </c>
      <c r="AC23" s="172" t="s">
        <v>499</v>
      </c>
      <c r="AD23" s="172">
        <v>51</v>
      </c>
    </row>
    <row r="24" spans="1:30" ht="17.25" customHeight="1" thickBot="1" x14ac:dyDescent="0.3">
      <c r="A24" s="172">
        <v>19</v>
      </c>
      <c r="B24" s="175">
        <v>1.8355135135135134E-2</v>
      </c>
      <c r="C24" s="175">
        <v>2.2824864864864864E-2</v>
      </c>
      <c r="D24" s="175">
        <v>4.1200000000000001E-2</v>
      </c>
      <c r="E24" s="224"/>
      <c r="F24" s="172" t="s">
        <v>495</v>
      </c>
      <c r="G24" s="176">
        <v>41752</v>
      </c>
      <c r="H24" s="172">
        <v>1.1299999999999999</v>
      </c>
      <c r="I24" s="224"/>
      <c r="J24" s="177">
        <v>30</v>
      </c>
      <c r="K24" s="177">
        <f>X14</f>
        <v>3535</v>
      </c>
      <c r="L24" s="178"/>
      <c r="M24" s="177"/>
      <c r="N24" s="211">
        <f t="shared" si="0"/>
        <v>9.5540540540540536E-2</v>
      </c>
      <c r="W24" s="172">
        <v>200</v>
      </c>
      <c r="X24" s="172">
        <v>3317</v>
      </c>
      <c r="Y24" s="173">
        <v>44965</v>
      </c>
      <c r="Z24" s="172" t="s">
        <v>522</v>
      </c>
      <c r="AA24" s="172" t="s">
        <v>494</v>
      </c>
      <c r="AB24" s="172">
        <v>9</v>
      </c>
      <c r="AC24" s="172" t="s">
        <v>498</v>
      </c>
      <c r="AD24" s="172">
        <v>62</v>
      </c>
    </row>
    <row r="25" spans="1:30" ht="17.25" customHeight="1" thickBot="1" x14ac:dyDescent="0.3">
      <c r="A25" s="172">
        <v>20</v>
      </c>
      <c r="B25" s="175">
        <v>1.3538918918918919E-2</v>
      </c>
      <c r="C25" s="175">
        <v>1.7990270270270271E-2</v>
      </c>
      <c r="D25" s="175">
        <v>3.1600000000000003E-2</v>
      </c>
      <c r="E25" s="224"/>
      <c r="F25" s="172" t="s">
        <v>496</v>
      </c>
      <c r="G25" s="176">
        <v>41882</v>
      </c>
      <c r="H25" s="172">
        <v>1.1299999999999999</v>
      </c>
      <c r="I25" s="224"/>
      <c r="J25" s="177">
        <v>50</v>
      </c>
      <c r="K25" s="177">
        <f>X18</f>
        <v>3469</v>
      </c>
      <c r="L25" s="178"/>
      <c r="M25" s="177"/>
      <c r="N25" s="211">
        <f t="shared" si="0"/>
        <v>9.3756756756756751E-2</v>
      </c>
    </row>
    <row r="26" spans="1:30" ht="17.25" customHeight="1" thickBot="1" x14ac:dyDescent="0.3">
      <c r="A26" s="172">
        <v>21</v>
      </c>
      <c r="B26" s="175">
        <v>1.0221081081081081E-2</v>
      </c>
      <c r="C26" s="175">
        <v>1.3667027027027026E-2</v>
      </c>
      <c r="D26" s="175">
        <v>2.3900000000000001E-2</v>
      </c>
      <c r="E26" s="224"/>
      <c r="F26" s="172" t="s">
        <v>497</v>
      </c>
      <c r="G26" s="176">
        <v>30241</v>
      </c>
      <c r="H26" s="172">
        <v>0.82</v>
      </c>
      <c r="I26" s="224"/>
      <c r="J26" s="177">
        <v>100</v>
      </c>
      <c r="K26" s="177">
        <f>X20</f>
        <v>3397</v>
      </c>
      <c r="L26" s="178"/>
      <c r="M26" s="177"/>
      <c r="N26" s="211">
        <f t="shared" si="0"/>
        <v>9.1810810810810814E-2</v>
      </c>
    </row>
    <row r="27" spans="1:30" ht="17.25" customHeight="1" thickBot="1" x14ac:dyDescent="0.3">
      <c r="A27" s="172">
        <v>22</v>
      </c>
      <c r="B27" s="175">
        <v>7.4918918918918916E-3</v>
      </c>
      <c r="C27" s="175">
        <v>9.3902702702702706E-3</v>
      </c>
      <c r="D27" s="175">
        <v>1.6899999999999998E-2</v>
      </c>
      <c r="E27" s="224"/>
      <c r="F27" s="224"/>
      <c r="G27" s="224"/>
      <c r="H27" s="224"/>
      <c r="I27" s="224"/>
      <c r="J27" s="177">
        <v>150</v>
      </c>
      <c r="K27" s="177">
        <f>X22</f>
        <v>3356</v>
      </c>
      <c r="L27" s="178"/>
      <c r="M27" s="177"/>
      <c r="N27" s="211">
        <f t="shared" si="0"/>
        <v>9.0702702702702698E-2</v>
      </c>
    </row>
    <row r="28" spans="1:30" ht="17.25" customHeight="1" thickBot="1" x14ac:dyDescent="0.3">
      <c r="A28" s="172">
        <v>23</v>
      </c>
      <c r="B28" s="175">
        <v>4.5486486486486493E-3</v>
      </c>
      <c r="C28" s="175">
        <v>6.1362162162162158E-3</v>
      </c>
      <c r="D28" s="175">
        <v>1.0699999999999999E-2</v>
      </c>
      <c r="E28" s="224"/>
      <c r="F28" s="224"/>
      <c r="G28" s="224"/>
      <c r="H28" s="224"/>
      <c r="I28" s="224"/>
      <c r="J28" s="177">
        <v>200</v>
      </c>
      <c r="K28" s="177">
        <f>X24</f>
        <v>3317</v>
      </c>
      <c r="L28" s="178"/>
      <c r="M28" s="177"/>
      <c r="N28" s="211">
        <f t="shared" si="0"/>
        <v>8.9648648648648646E-2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J34"/>
  <sheetViews>
    <sheetView workbookViewId="0">
      <selection activeCell="AF23" sqref="AF23"/>
    </sheetView>
  </sheetViews>
  <sheetFormatPr defaultRowHeight="14.25" x14ac:dyDescent="0.2"/>
  <cols>
    <col min="1" max="1" width="7" customWidth="1"/>
    <col min="2" max="4" width="5.875" customWidth="1"/>
    <col min="5" max="5" width="4" customWidth="1"/>
    <col min="6" max="6" width="10.75" customWidth="1"/>
    <col min="7" max="7" width="0" hidden="1" customWidth="1"/>
    <col min="9" max="9" width="3.875" customWidth="1"/>
    <col min="10" max="10" width="5.375" customWidth="1"/>
    <col min="11" max="11" width="8.25" customWidth="1"/>
    <col min="12" max="12" width="3.875" hidden="1" customWidth="1"/>
    <col min="13" max="13" width="4.125" hidden="1" customWidth="1"/>
    <col min="14" max="14" width="5.625" bestFit="1" customWidth="1"/>
    <col min="22" max="22" width="8.12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6" ht="24" thickBot="1" x14ac:dyDescent="0.4">
      <c r="A1" s="250" t="s">
        <v>526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6" ht="21" thickBot="1" x14ac:dyDescent="0.35">
      <c r="A2" s="53"/>
      <c r="B2" s="28"/>
      <c r="C2" s="28"/>
      <c r="D2" s="54" t="s">
        <v>621</v>
      </c>
      <c r="E2" s="28"/>
      <c r="F2" s="6">
        <v>10300</v>
      </c>
      <c r="G2" s="28"/>
      <c r="H2" s="55" t="s">
        <v>462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56"/>
      <c r="W2" s="21">
        <v>1</v>
      </c>
      <c r="X2" s="21">
        <v>1257</v>
      </c>
      <c r="Y2" s="24">
        <v>44204</v>
      </c>
      <c r="Z2" s="21" t="s">
        <v>517</v>
      </c>
      <c r="AA2" s="21" t="s">
        <v>496</v>
      </c>
      <c r="AB2" s="21">
        <v>12.2</v>
      </c>
      <c r="AC2" s="21" t="s">
        <v>499</v>
      </c>
      <c r="AD2" s="21">
        <v>53</v>
      </c>
    </row>
    <row r="3" spans="1:36" ht="15" thickBot="1" x14ac:dyDescent="0.25">
      <c r="A3" s="5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56"/>
      <c r="W3" s="21">
        <v>2</v>
      </c>
      <c r="X3" s="21">
        <v>1238</v>
      </c>
      <c r="Y3" s="24">
        <v>44204</v>
      </c>
      <c r="Z3" s="21" t="s">
        <v>515</v>
      </c>
      <c r="AA3" s="21" t="s">
        <v>496</v>
      </c>
      <c r="AB3" s="21">
        <v>12</v>
      </c>
      <c r="AC3" s="21" t="s">
        <v>499</v>
      </c>
      <c r="AD3" s="21">
        <v>52</v>
      </c>
    </row>
    <row r="4" spans="1:36" ht="15" thickBot="1" x14ac:dyDescent="0.25">
      <c r="A4" s="39" t="s">
        <v>463</v>
      </c>
      <c r="B4" s="39" t="s">
        <v>498</v>
      </c>
      <c r="C4" s="39" t="s">
        <v>499</v>
      </c>
      <c r="D4" s="42" t="s">
        <v>466</v>
      </c>
      <c r="E4" s="46"/>
      <c r="F4" s="11" t="s">
        <v>467</v>
      </c>
      <c r="G4" s="11" t="s">
        <v>468</v>
      </c>
      <c r="H4" s="11" t="s">
        <v>469</v>
      </c>
      <c r="I4" s="46"/>
      <c r="J4" s="253" t="s">
        <v>470</v>
      </c>
      <c r="K4" s="254"/>
      <c r="L4" s="254"/>
      <c r="M4" s="254"/>
      <c r="N4" s="255"/>
      <c r="O4" s="28"/>
      <c r="P4" s="28"/>
      <c r="Q4" s="28"/>
      <c r="R4" s="28"/>
      <c r="S4" s="28"/>
      <c r="T4" s="28"/>
      <c r="U4" s="56"/>
      <c r="W4" s="21">
        <v>3</v>
      </c>
      <c r="X4" s="21">
        <v>1216</v>
      </c>
      <c r="Y4" s="24">
        <v>44198</v>
      </c>
      <c r="Z4" s="21" t="s">
        <v>516</v>
      </c>
      <c r="AA4" s="21" t="s">
        <v>497</v>
      </c>
      <c r="AB4" s="21">
        <v>11.8</v>
      </c>
      <c r="AC4" s="21" t="s">
        <v>499</v>
      </c>
      <c r="AD4" s="21">
        <v>53</v>
      </c>
    </row>
    <row r="5" spans="1:36" ht="15" customHeight="1" thickBot="1" x14ac:dyDescent="0.25">
      <c r="A5" s="40">
        <v>0</v>
      </c>
      <c r="B5" s="22">
        <v>2.6669902912621361E-3</v>
      </c>
      <c r="C5" s="22">
        <v>1.9572815533980582E-3</v>
      </c>
      <c r="D5" s="41">
        <v>4.5999999999999999E-3</v>
      </c>
      <c r="E5" s="46"/>
      <c r="F5" s="21" t="s">
        <v>471</v>
      </c>
      <c r="G5" s="23">
        <v>11038</v>
      </c>
      <c r="H5" s="21">
        <v>1.07</v>
      </c>
      <c r="I5" s="46"/>
      <c r="J5" s="243" t="s">
        <v>472</v>
      </c>
      <c r="K5" s="244"/>
      <c r="L5" s="244"/>
      <c r="M5" s="244"/>
      <c r="N5" s="245"/>
      <c r="O5" s="28"/>
      <c r="P5" s="28"/>
      <c r="Q5" s="28"/>
      <c r="R5" s="28"/>
      <c r="S5" s="28"/>
      <c r="T5" s="28"/>
      <c r="U5" s="56"/>
      <c r="W5" s="21">
        <v>4</v>
      </c>
      <c r="X5" s="21">
        <v>1209</v>
      </c>
      <c r="Y5" s="24">
        <v>44198</v>
      </c>
      <c r="Z5" s="21" t="s">
        <v>518</v>
      </c>
      <c r="AA5" s="21" t="s">
        <v>497</v>
      </c>
      <c r="AB5" s="21">
        <v>11.7</v>
      </c>
      <c r="AC5" s="21" t="s">
        <v>499</v>
      </c>
      <c r="AD5" s="21">
        <v>55</v>
      </c>
    </row>
    <row r="6" spans="1:36" ht="15" thickBot="1" x14ac:dyDescent="0.25">
      <c r="A6" s="40">
        <v>1</v>
      </c>
      <c r="B6" s="22">
        <v>1.5611650485436892E-3</v>
      </c>
      <c r="C6" s="22">
        <v>1.1184466019417477E-3</v>
      </c>
      <c r="D6" s="22">
        <v>2.7000000000000001E-3</v>
      </c>
      <c r="E6" s="46"/>
      <c r="F6" s="21" t="s">
        <v>473</v>
      </c>
      <c r="G6" s="23">
        <v>10829</v>
      </c>
      <c r="H6" s="21">
        <v>1.05</v>
      </c>
      <c r="I6" s="46"/>
      <c r="J6" s="47" t="s">
        <v>474</v>
      </c>
      <c r="K6" s="48">
        <f>LARGE((K8,K9),1)</f>
        <v>0.70854154561301574</v>
      </c>
      <c r="L6" s="46"/>
      <c r="M6" s="46"/>
      <c r="N6" s="48" t="s">
        <v>498</v>
      </c>
      <c r="O6" s="28"/>
      <c r="P6" s="28"/>
      <c r="Q6" s="28"/>
      <c r="R6" s="28"/>
      <c r="S6" s="28"/>
      <c r="T6" s="28"/>
      <c r="U6" s="56"/>
      <c r="W6" s="21">
        <v>5</v>
      </c>
      <c r="X6" s="21">
        <v>1179</v>
      </c>
      <c r="Y6" s="24">
        <v>44201</v>
      </c>
      <c r="Z6" s="21" t="s">
        <v>517</v>
      </c>
      <c r="AA6" s="21" t="s">
        <v>493</v>
      </c>
      <c r="AB6" s="21">
        <v>11.4</v>
      </c>
      <c r="AC6" s="21" t="s">
        <v>499</v>
      </c>
      <c r="AD6" s="21">
        <v>52</v>
      </c>
    </row>
    <row r="7" spans="1:36" ht="15" thickBot="1" x14ac:dyDescent="0.25">
      <c r="A7" s="40">
        <v>2</v>
      </c>
      <c r="B7" s="22">
        <v>9.1067961165048554E-4</v>
      </c>
      <c r="C7" s="22">
        <v>6.990291262135923E-4</v>
      </c>
      <c r="D7" s="22">
        <v>1.6000000000000001E-3</v>
      </c>
      <c r="E7" s="46"/>
      <c r="F7" s="21" t="s">
        <v>475</v>
      </c>
      <c r="G7" s="23">
        <v>11052</v>
      </c>
      <c r="H7" s="21">
        <v>1.07</v>
      </c>
      <c r="I7" s="46"/>
      <c r="J7" s="21" t="s">
        <v>476</v>
      </c>
      <c r="K7" s="48">
        <f>LARGE((K10,K11),1)</f>
        <v>0.64750762970498477</v>
      </c>
      <c r="L7" s="46"/>
      <c r="M7" s="46"/>
      <c r="N7" s="48" t="s">
        <v>499</v>
      </c>
      <c r="O7" s="28"/>
      <c r="P7" s="28"/>
      <c r="Q7" s="28"/>
      <c r="R7" s="28"/>
      <c r="S7" s="28"/>
      <c r="T7" s="28"/>
      <c r="U7" s="56"/>
      <c r="W7" s="21">
        <v>6</v>
      </c>
      <c r="X7" s="21">
        <v>1157</v>
      </c>
      <c r="Y7" s="24">
        <v>44205</v>
      </c>
      <c r="Z7" s="21" t="s">
        <v>516</v>
      </c>
      <c r="AA7" s="21" t="s">
        <v>497</v>
      </c>
      <c r="AB7" s="21">
        <v>11.2</v>
      </c>
      <c r="AC7" s="21" t="s">
        <v>498</v>
      </c>
      <c r="AD7" s="21">
        <v>52</v>
      </c>
    </row>
    <row r="8" spans="1:36" ht="15" thickBot="1" x14ac:dyDescent="0.25">
      <c r="A8" s="40">
        <v>3</v>
      </c>
      <c r="B8" s="22">
        <v>9.7572815533980594E-4</v>
      </c>
      <c r="C8" s="22">
        <v>5.242718446601942E-4</v>
      </c>
      <c r="D8" s="22">
        <v>1.5E-3</v>
      </c>
      <c r="E8" s="46"/>
      <c r="F8" s="21" t="s">
        <v>477</v>
      </c>
      <c r="G8" s="23">
        <v>10338</v>
      </c>
      <c r="H8" s="21">
        <v>1</v>
      </c>
      <c r="I8" s="46"/>
      <c r="J8" s="46"/>
      <c r="K8" s="52">
        <f>LARGE(B11:C11,1)/(B11+C11)</f>
        <v>0.70854154561301574</v>
      </c>
      <c r="L8" s="46"/>
      <c r="M8" s="46"/>
      <c r="N8" s="46"/>
      <c r="O8" s="28"/>
      <c r="P8" s="28"/>
      <c r="Q8" s="28"/>
      <c r="R8" s="28"/>
      <c r="S8" s="28"/>
      <c r="T8" s="28"/>
      <c r="U8" s="56"/>
      <c r="W8" s="21">
        <v>7</v>
      </c>
      <c r="X8" s="21">
        <v>1152</v>
      </c>
      <c r="Y8" s="24">
        <v>44198</v>
      </c>
      <c r="Z8" s="21" t="s">
        <v>517</v>
      </c>
      <c r="AA8" s="21" t="s">
        <v>497</v>
      </c>
      <c r="AB8" s="21">
        <v>11.2</v>
      </c>
      <c r="AC8" s="21" t="s">
        <v>499</v>
      </c>
      <c r="AD8" s="21">
        <v>53</v>
      </c>
    </row>
    <row r="9" spans="1:36" ht="15" thickBot="1" x14ac:dyDescent="0.25">
      <c r="A9" s="40">
        <v>4</v>
      </c>
      <c r="B9" s="22">
        <v>2.1466019417475729E-3</v>
      </c>
      <c r="C9" s="22">
        <v>5.9417475728155327E-4</v>
      </c>
      <c r="D9" s="22">
        <v>2.7000000000000001E-3</v>
      </c>
      <c r="E9" s="46"/>
      <c r="F9" s="21" t="s">
        <v>478</v>
      </c>
      <c r="G9" s="23">
        <v>9380</v>
      </c>
      <c r="H9" s="21">
        <v>0.91</v>
      </c>
      <c r="I9" s="46"/>
      <c r="J9" s="46"/>
      <c r="K9" s="52">
        <f>LARGE(B12:C12,1)/(B12+C12)</f>
        <v>0.66740372616415267</v>
      </c>
      <c r="L9" s="46"/>
      <c r="M9" s="46"/>
      <c r="N9" s="46"/>
      <c r="O9" s="28"/>
      <c r="P9" s="28"/>
      <c r="Q9" s="28"/>
      <c r="R9" s="28"/>
      <c r="S9" s="28"/>
      <c r="T9" s="28"/>
      <c r="U9" s="56"/>
      <c r="W9" s="21">
        <v>8</v>
      </c>
      <c r="X9" s="21">
        <v>1152</v>
      </c>
      <c r="Y9" s="24">
        <v>44204</v>
      </c>
      <c r="Z9" s="21" t="s">
        <v>518</v>
      </c>
      <c r="AA9" s="21" t="s">
        <v>496</v>
      </c>
      <c r="AB9" s="21">
        <v>11.2</v>
      </c>
      <c r="AC9" s="21" t="s">
        <v>499</v>
      </c>
      <c r="AD9" s="21">
        <v>51</v>
      </c>
    </row>
    <row r="10" spans="1:36" ht="15" thickBot="1" x14ac:dyDescent="0.25">
      <c r="A10" s="40">
        <v>5</v>
      </c>
      <c r="B10" s="22">
        <v>5.9844660194174754E-3</v>
      </c>
      <c r="C10" s="22">
        <v>2.0271844660194175E-3</v>
      </c>
      <c r="D10" s="22">
        <v>8.0000000000000002E-3</v>
      </c>
      <c r="E10" s="46"/>
      <c r="F10" s="21" t="s">
        <v>479</v>
      </c>
      <c r="G10" s="23">
        <v>9252</v>
      </c>
      <c r="H10" s="21">
        <v>0.9</v>
      </c>
      <c r="I10" s="46"/>
      <c r="J10" s="46"/>
      <c r="K10" s="52">
        <f>LARGE(B20:C20,1)/(B20+C20)</f>
        <v>0.64141275276826559</v>
      </c>
      <c r="L10" s="46"/>
      <c r="M10" s="46"/>
      <c r="N10" s="46"/>
      <c r="O10" s="28"/>
      <c r="P10" s="28"/>
      <c r="Q10" s="28"/>
      <c r="R10" s="28"/>
      <c r="S10" s="28"/>
      <c r="T10" s="28"/>
      <c r="U10" s="56"/>
      <c r="W10" s="21">
        <v>9</v>
      </c>
      <c r="X10" s="21">
        <v>1138</v>
      </c>
      <c r="Y10" s="24">
        <v>44205</v>
      </c>
      <c r="Z10" s="21" t="s">
        <v>518</v>
      </c>
      <c r="AA10" s="21" t="s">
        <v>497</v>
      </c>
      <c r="AB10" s="21">
        <v>11</v>
      </c>
      <c r="AC10" s="21" t="s">
        <v>499</v>
      </c>
      <c r="AD10" s="21">
        <v>56</v>
      </c>
    </row>
    <row r="11" spans="1:36" ht="23.25" thickBot="1" x14ac:dyDescent="0.25">
      <c r="A11" s="40">
        <v>6</v>
      </c>
      <c r="B11" s="22">
        <v>1.7758252427184467E-2</v>
      </c>
      <c r="C11" s="22">
        <v>7.3048543689320381E-3</v>
      </c>
      <c r="D11" s="22">
        <v>2.5000000000000001E-2</v>
      </c>
      <c r="E11" s="46"/>
      <c r="F11" s="21" t="s">
        <v>480</v>
      </c>
      <c r="G11" s="23">
        <v>10437</v>
      </c>
      <c r="H11" s="21"/>
      <c r="I11" s="46"/>
      <c r="J11" s="46"/>
      <c r="K11" s="52">
        <f>LARGE(B21:C21,1)/(B21+C21)</f>
        <v>0.64750762970498477</v>
      </c>
      <c r="L11" s="46"/>
      <c r="M11" s="46"/>
      <c r="N11" s="46"/>
      <c r="O11" s="28"/>
      <c r="P11" s="28"/>
      <c r="Q11" s="28"/>
      <c r="R11" s="28"/>
      <c r="S11" s="28"/>
      <c r="T11" s="28"/>
      <c r="U11" s="56"/>
      <c r="W11" s="21">
        <v>10</v>
      </c>
      <c r="X11" s="21">
        <v>1134</v>
      </c>
      <c r="Y11" s="24">
        <v>44198</v>
      </c>
      <c r="Z11" s="21" t="s">
        <v>520</v>
      </c>
      <c r="AA11" s="21" t="s">
        <v>497</v>
      </c>
      <c r="AB11" s="21">
        <v>11</v>
      </c>
      <c r="AC11" s="21" t="s">
        <v>499</v>
      </c>
      <c r="AD11" s="21">
        <v>50</v>
      </c>
      <c r="AF11" s="249" t="s">
        <v>669</v>
      </c>
      <c r="AG11" s="249"/>
      <c r="AH11" s="249"/>
      <c r="AI11" s="249"/>
      <c r="AJ11" s="249"/>
    </row>
    <row r="12" spans="1:36" ht="23.25" thickBot="1" x14ac:dyDescent="0.25">
      <c r="A12" s="40">
        <v>7</v>
      </c>
      <c r="B12" s="22">
        <v>2.9597087378640773E-2</v>
      </c>
      <c r="C12" s="22">
        <v>1.4749514563106797E-2</v>
      </c>
      <c r="D12" s="22">
        <v>4.4400000000000002E-2</v>
      </c>
      <c r="E12" s="46"/>
      <c r="F12" s="21" t="s">
        <v>481</v>
      </c>
      <c r="G12" s="23">
        <v>10064</v>
      </c>
      <c r="H12" s="21"/>
      <c r="I12" s="46"/>
      <c r="J12" s="46"/>
      <c r="K12" s="46"/>
      <c r="L12" s="46"/>
      <c r="M12" s="46"/>
      <c r="N12" s="46"/>
      <c r="O12" s="28"/>
      <c r="P12" s="28"/>
      <c r="Q12" s="28"/>
      <c r="R12" s="28"/>
      <c r="S12" s="28"/>
      <c r="T12" s="28"/>
      <c r="U12" s="56"/>
      <c r="W12" s="21">
        <v>20</v>
      </c>
      <c r="X12" s="21">
        <v>1096</v>
      </c>
      <c r="Y12" s="24">
        <v>44202</v>
      </c>
      <c r="Z12" s="21" t="s">
        <v>514</v>
      </c>
      <c r="AA12" s="21" t="s">
        <v>494</v>
      </c>
      <c r="AB12" s="21">
        <v>10.6</v>
      </c>
      <c r="AC12" s="21" t="s">
        <v>499</v>
      </c>
      <c r="AD12" s="21">
        <v>51</v>
      </c>
      <c r="AF12" s="249"/>
      <c r="AG12" s="249"/>
      <c r="AH12" s="249"/>
      <c r="AI12" s="249"/>
      <c r="AJ12" s="249"/>
    </row>
    <row r="13" spans="1:36" ht="15" thickBot="1" x14ac:dyDescent="0.25">
      <c r="A13" s="40">
        <v>8</v>
      </c>
      <c r="B13" s="22">
        <v>3.6557281553398061E-2</v>
      </c>
      <c r="C13" s="22">
        <v>1.9153398058252426E-2</v>
      </c>
      <c r="D13" s="22">
        <v>5.57E-2</v>
      </c>
      <c r="E13" s="46"/>
      <c r="F13" s="21" t="s">
        <v>482</v>
      </c>
      <c r="G13" s="23">
        <v>10158</v>
      </c>
      <c r="H13" s="21"/>
      <c r="I13" s="46"/>
      <c r="J13" s="46"/>
      <c r="K13" s="46"/>
      <c r="L13" s="46"/>
      <c r="M13" s="46"/>
      <c r="N13" s="46"/>
      <c r="O13" s="28"/>
      <c r="P13" s="28"/>
      <c r="Q13" s="28"/>
      <c r="R13" s="28"/>
      <c r="S13" s="28"/>
      <c r="T13" s="28"/>
      <c r="U13" s="56"/>
      <c r="W13" s="21">
        <v>25</v>
      </c>
      <c r="X13" s="21">
        <v>1086</v>
      </c>
      <c r="Y13" s="24">
        <v>44203</v>
      </c>
      <c r="Z13" s="21" t="s">
        <v>518</v>
      </c>
      <c r="AA13" s="21" t="s">
        <v>495</v>
      </c>
      <c r="AB13" s="21">
        <v>10.5</v>
      </c>
      <c r="AC13" s="21" t="s">
        <v>499</v>
      </c>
      <c r="AD13" s="21">
        <v>51</v>
      </c>
      <c r="AF13" s="249"/>
      <c r="AG13" s="249"/>
      <c r="AH13" s="249"/>
      <c r="AI13" s="249"/>
      <c r="AJ13" s="249"/>
    </row>
    <row r="14" spans="1:36" ht="23.25" thickBot="1" x14ac:dyDescent="0.25">
      <c r="A14" s="40">
        <v>9</v>
      </c>
      <c r="B14" s="22">
        <v>4.4883495145631072E-2</v>
      </c>
      <c r="C14" s="22">
        <v>2.0796116504854367E-2</v>
      </c>
      <c r="D14" s="22">
        <v>6.5699999999999995E-2</v>
      </c>
      <c r="E14" s="46"/>
      <c r="F14" s="21" t="s">
        <v>483</v>
      </c>
      <c r="G14" s="23">
        <v>10976</v>
      </c>
      <c r="H14" s="21"/>
      <c r="I14" s="46"/>
      <c r="J14" s="46"/>
      <c r="K14" s="46"/>
      <c r="L14" s="46"/>
      <c r="M14" s="46"/>
      <c r="N14" s="46"/>
      <c r="O14" s="28"/>
      <c r="P14" s="28"/>
      <c r="Q14" s="28"/>
      <c r="R14" s="28"/>
      <c r="S14" s="28"/>
      <c r="T14" s="28"/>
      <c r="U14" s="56"/>
      <c r="W14" s="21">
        <v>30</v>
      </c>
      <c r="X14" s="21">
        <v>1074</v>
      </c>
      <c r="Y14" s="24">
        <v>44202</v>
      </c>
      <c r="Z14" s="21" t="s">
        <v>515</v>
      </c>
      <c r="AA14" s="21" t="s">
        <v>494</v>
      </c>
      <c r="AB14" s="21">
        <v>10.4</v>
      </c>
      <c r="AC14" s="21" t="s">
        <v>499</v>
      </c>
      <c r="AD14" s="21">
        <v>53</v>
      </c>
      <c r="AF14" s="249"/>
      <c r="AG14" s="249"/>
      <c r="AH14" s="249"/>
      <c r="AI14" s="249"/>
      <c r="AJ14" s="249"/>
    </row>
    <row r="15" spans="1:36" ht="23.25" thickBot="1" x14ac:dyDescent="0.25">
      <c r="A15" s="40">
        <v>10</v>
      </c>
      <c r="B15" s="22">
        <v>5.0477669902912616E-2</v>
      </c>
      <c r="C15" s="22">
        <v>2.3033009708737864E-2</v>
      </c>
      <c r="D15" s="22">
        <v>7.3499999999999996E-2</v>
      </c>
      <c r="E15" s="46"/>
      <c r="F15" s="21" t="s">
        <v>484</v>
      </c>
      <c r="G15" s="23">
        <v>11073</v>
      </c>
      <c r="H15" s="21"/>
      <c r="I15" s="46"/>
      <c r="J15" s="46"/>
      <c r="K15" s="46"/>
      <c r="L15" s="46"/>
      <c r="M15" s="46"/>
      <c r="N15" s="46"/>
      <c r="O15" s="28"/>
      <c r="P15" s="28"/>
      <c r="Q15" s="28"/>
      <c r="R15" s="28"/>
      <c r="S15" s="28"/>
      <c r="T15" s="28"/>
      <c r="U15" s="56"/>
      <c r="W15" s="21">
        <v>35</v>
      </c>
      <c r="X15" s="21">
        <v>1048</v>
      </c>
      <c r="Y15" s="24">
        <v>44200</v>
      </c>
      <c r="Z15" s="21" t="s">
        <v>519</v>
      </c>
      <c r="AA15" s="21" t="s">
        <v>492</v>
      </c>
      <c r="AB15" s="21">
        <v>10.199999999999999</v>
      </c>
      <c r="AC15" s="21" t="s">
        <v>498</v>
      </c>
      <c r="AD15" s="21">
        <v>58</v>
      </c>
      <c r="AF15" s="249"/>
      <c r="AG15" s="249"/>
      <c r="AH15" s="249"/>
      <c r="AI15" s="249"/>
      <c r="AJ15" s="249"/>
    </row>
    <row r="16" spans="1:36" ht="15" thickBot="1" x14ac:dyDescent="0.25">
      <c r="A16" s="40">
        <v>11</v>
      </c>
      <c r="B16" s="22">
        <v>5.0933009708737868E-2</v>
      </c>
      <c r="C16" s="22">
        <v>2.5304854368932043E-2</v>
      </c>
      <c r="D16" s="22">
        <v>7.6200000000000004E-2</v>
      </c>
      <c r="E16" s="46"/>
      <c r="F16" s="21" t="s">
        <v>485</v>
      </c>
      <c r="G16" s="23">
        <v>12119</v>
      </c>
      <c r="H16" s="21"/>
      <c r="I16" s="46"/>
      <c r="J16" s="46"/>
      <c r="K16" s="46"/>
      <c r="L16" s="46"/>
      <c r="M16" s="46"/>
      <c r="N16" s="46"/>
      <c r="O16" s="28"/>
      <c r="P16" s="28"/>
      <c r="Q16" s="28"/>
      <c r="R16" s="28"/>
      <c r="S16" s="28"/>
      <c r="T16" s="28"/>
      <c r="U16" s="56"/>
      <c r="W16" s="21">
        <v>40</v>
      </c>
      <c r="X16" s="21">
        <v>1042</v>
      </c>
      <c r="Y16" s="24">
        <v>44201</v>
      </c>
      <c r="Z16" s="21" t="s">
        <v>518</v>
      </c>
      <c r="AA16" s="21" t="s">
        <v>493</v>
      </c>
      <c r="AB16" s="21">
        <v>10.1</v>
      </c>
      <c r="AC16" s="21" t="s">
        <v>499</v>
      </c>
      <c r="AD16" s="21">
        <v>52</v>
      </c>
      <c r="AF16" s="249"/>
      <c r="AG16" s="249"/>
      <c r="AH16" s="249"/>
      <c r="AI16" s="249"/>
      <c r="AJ16" s="249"/>
    </row>
    <row r="17" spans="1:36" ht="23.25" thickBot="1" x14ac:dyDescent="0.25">
      <c r="A17" s="40">
        <v>12</v>
      </c>
      <c r="B17" s="22">
        <v>5.0607766990291264E-2</v>
      </c>
      <c r="C17" s="22">
        <v>2.7157281553398062E-2</v>
      </c>
      <c r="D17" s="22">
        <v>7.7700000000000005E-2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28"/>
      <c r="P17" s="28"/>
      <c r="Q17" s="28"/>
      <c r="R17" s="28"/>
      <c r="S17" s="28"/>
      <c r="T17" s="28"/>
      <c r="U17" s="56"/>
      <c r="W17" s="21">
        <v>45</v>
      </c>
      <c r="X17" s="21">
        <v>1037</v>
      </c>
      <c r="Y17" s="24">
        <v>44202</v>
      </c>
      <c r="Z17" s="21" t="s">
        <v>516</v>
      </c>
      <c r="AA17" s="21" t="s">
        <v>494</v>
      </c>
      <c r="AB17" s="21">
        <v>10.1</v>
      </c>
      <c r="AC17" s="21" t="s">
        <v>498</v>
      </c>
      <c r="AD17" s="21">
        <v>50</v>
      </c>
      <c r="AF17" s="249"/>
      <c r="AG17" s="249"/>
      <c r="AH17" s="249"/>
      <c r="AI17" s="249"/>
      <c r="AJ17" s="249"/>
    </row>
    <row r="18" spans="1:36" ht="15" thickBot="1" x14ac:dyDescent="0.25">
      <c r="A18" s="40">
        <v>13</v>
      </c>
      <c r="B18" s="22">
        <v>5.0542718446601943E-2</v>
      </c>
      <c r="C18" s="22">
        <v>2.7996116504854372E-2</v>
      </c>
      <c r="D18" s="22">
        <v>7.8600000000000003E-2</v>
      </c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8"/>
      <c r="P18" s="28"/>
      <c r="Q18" s="28"/>
      <c r="R18" s="28"/>
      <c r="S18" s="28"/>
      <c r="T18" s="28"/>
      <c r="U18" s="56"/>
      <c r="W18" s="21">
        <v>50</v>
      </c>
      <c r="X18" s="21">
        <v>1027</v>
      </c>
      <c r="Y18" s="24">
        <v>44201</v>
      </c>
      <c r="Z18" s="21" t="s">
        <v>513</v>
      </c>
      <c r="AA18" s="21" t="s">
        <v>493</v>
      </c>
      <c r="AB18" s="21">
        <v>10</v>
      </c>
      <c r="AC18" s="21" t="s">
        <v>499</v>
      </c>
      <c r="AD18" s="21">
        <v>52</v>
      </c>
      <c r="AF18" s="249"/>
      <c r="AG18" s="249"/>
      <c r="AH18" s="249"/>
      <c r="AI18" s="249"/>
      <c r="AJ18" s="249"/>
    </row>
    <row r="19" spans="1:36" ht="23.25" thickBot="1" x14ac:dyDescent="0.25">
      <c r="A19" s="40">
        <v>14</v>
      </c>
      <c r="B19" s="22">
        <v>4.9111650485436892E-2</v>
      </c>
      <c r="C19" s="22">
        <v>2.8345631067961168E-2</v>
      </c>
      <c r="D19" s="22">
        <v>7.7399999999999997E-2</v>
      </c>
      <c r="E19" s="46"/>
      <c r="F19" s="11" t="s">
        <v>486</v>
      </c>
      <c r="G19" s="11" t="s">
        <v>468</v>
      </c>
      <c r="H19" s="11" t="s">
        <v>469</v>
      </c>
      <c r="I19" s="46"/>
      <c r="J19" s="256" t="s">
        <v>487</v>
      </c>
      <c r="K19" s="257"/>
      <c r="L19" s="257"/>
      <c r="M19" s="257"/>
      <c r="N19" s="258"/>
      <c r="O19" s="28"/>
      <c r="P19" s="28"/>
      <c r="Q19" s="28"/>
      <c r="R19" s="28"/>
      <c r="S19" s="28"/>
      <c r="T19" s="28"/>
      <c r="U19" s="56"/>
      <c r="W19" s="21">
        <v>75</v>
      </c>
      <c r="X19" s="21">
        <v>946</v>
      </c>
      <c r="Y19" s="24">
        <v>44271</v>
      </c>
      <c r="Z19" s="21" t="s">
        <v>519</v>
      </c>
      <c r="AA19" s="21" t="s">
        <v>493</v>
      </c>
      <c r="AB19" s="21">
        <v>9.1999999999999993</v>
      </c>
      <c r="AC19" s="21" t="s">
        <v>498</v>
      </c>
      <c r="AD19" s="21">
        <v>72</v>
      </c>
      <c r="AF19" s="249"/>
      <c r="AG19" s="249"/>
      <c r="AH19" s="249"/>
      <c r="AI19" s="249"/>
      <c r="AJ19" s="249"/>
    </row>
    <row r="20" spans="1:36" ht="23.25" thickBot="1" x14ac:dyDescent="0.25">
      <c r="A20" s="40">
        <v>15</v>
      </c>
      <c r="B20" s="22">
        <v>4.9827184466019421E-2</v>
      </c>
      <c r="C20" s="22">
        <v>2.7856310679611647E-2</v>
      </c>
      <c r="D20" s="22">
        <v>7.7700000000000005E-2</v>
      </c>
      <c r="E20" s="46"/>
      <c r="F20" s="21" t="s">
        <v>488</v>
      </c>
      <c r="G20" s="23">
        <v>8544</v>
      </c>
      <c r="H20" s="21">
        <v>0.83</v>
      </c>
      <c r="I20" s="46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8"/>
      <c r="P20" s="28"/>
      <c r="Q20" s="28"/>
      <c r="R20" s="28"/>
      <c r="S20" s="28"/>
      <c r="T20" s="28"/>
      <c r="U20" s="56"/>
      <c r="W20" s="21">
        <v>100</v>
      </c>
      <c r="X20" s="21">
        <v>922</v>
      </c>
      <c r="Y20" s="24">
        <v>44293</v>
      </c>
      <c r="Z20" s="21" t="s">
        <v>515</v>
      </c>
      <c r="AA20" s="21" t="s">
        <v>494</v>
      </c>
      <c r="AB20" s="21">
        <v>9</v>
      </c>
      <c r="AC20" s="21" t="s">
        <v>498</v>
      </c>
      <c r="AD20" s="21">
        <v>66</v>
      </c>
    </row>
    <row r="21" spans="1:36" ht="15" thickBot="1" x14ac:dyDescent="0.25">
      <c r="A21" s="40">
        <v>16</v>
      </c>
      <c r="B21" s="22">
        <v>4.9436893203883496E-2</v>
      </c>
      <c r="C21" s="22">
        <v>2.6912621359223302E-2</v>
      </c>
      <c r="D21" s="22">
        <v>7.6399999999999996E-2</v>
      </c>
      <c r="E21" s="46"/>
      <c r="F21" s="21" t="s">
        <v>492</v>
      </c>
      <c r="G21" s="23">
        <v>10126</v>
      </c>
      <c r="H21" s="21">
        <v>0.98</v>
      </c>
      <c r="I21" s="46"/>
      <c r="J21" s="21">
        <v>5</v>
      </c>
      <c r="K21" s="21">
        <f>X6</f>
        <v>1179</v>
      </c>
      <c r="L21" s="24"/>
      <c r="M21" s="21"/>
      <c r="N21" s="49">
        <f>K21/$F$2</f>
        <v>0.11446601941747572</v>
      </c>
      <c r="O21" s="28"/>
      <c r="P21" s="28"/>
      <c r="Q21" s="28"/>
      <c r="R21" s="28"/>
      <c r="S21" s="28"/>
      <c r="T21" s="28"/>
      <c r="U21" s="56"/>
      <c r="W21" s="21">
        <v>125</v>
      </c>
      <c r="X21" s="21">
        <v>909</v>
      </c>
      <c r="Y21" s="24">
        <v>44246</v>
      </c>
      <c r="Z21" s="21" t="s">
        <v>518</v>
      </c>
      <c r="AA21" s="21" t="s">
        <v>496</v>
      </c>
      <c r="AB21" s="21">
        <v>8.8000000000000007</v>
      </c>
      <c r="AC21" s="21" t="s">
        <v>498</v>
      </c>
      <c r="AD21" s="21">
        <v>66</v>
      </c>
    </row>
    <row r="22" spans="1:36" ht="15" thickBot="1" x14ac:dyDescent="0.25">
      <c r="A22" s="40">
        <v>17</v>
      </c>
      <c r="B22" s="22">
        <v>4.846116504854369E-2</v>
      </c>
      <c r="C22" s="22">
        <v>2.5479611650485436E-2</v>
      </c>
      <c r="D22" s="22">
        <v>7.3899999999999993E-2</v>
      </c>
      <c r="E22" s="46"/>
      <c r="F22" s="21" t="s">
        <v>493</v>
      </c>
      <c r="G22" s="23">
        <v>10603</v>
      </c>
      <c r="H22" s="21">
        <v>1.03</v>
      </c>
      <c r="I22" s="46"/>
      <c r="J22" s="21">
        <v>10</v>
      </c>
      <c r="K22" s="21">
        <f>X11</f>
        <v>1134</v>
      </c>
      <c r="L22" s="24"/>
      <c r="M22" s="21"/>
      <c r="N22" s="49">
        <f t="shared" ref="N22:N28" si="0">K22/$F$2</f>
        <v>0.11009708737864078</v>
      </c>
      <c r="O22" s="28"/>
      <c r="P22" s="28"/>
      <c r="Q22" s="28"/>
      <c r="R22" s="28"/>
      <c r="S22" s="28"/>
      <c r="T22" s="28"/>
      <c r="U22" s="56"/>
      <c r="W22" s="21">
        <v>150</v>
      </c>
      <c r="X22" s="21">
        <v>898</v>
      </c>
      <c r="Y22" s="24">
        <v>44294</v>
      </c>
      <c r="Z22" s="21" t="s">
        <v>513</v>
      </c>
      <c r="AA22" s="21" t="s">
        <v>495</v>
      </c>
      <c r="AB22" s="21">
        <v>8.6999999999999993</v>
      </c>
      <c r="AC22" s="21" t="s">
        <v>498</v>
      </c>
      <c r="AD22" s="21">
        <v>66</v>
      </c>
    </row>
    <row r="23" spans="1:36" ht="23.25" thickBot="1" x14ac:dyDescent="0.25">
      <c r="A23" s="40">
        <v>18</v>
      </c>
      <c r="B23" s="22">
        <v>3.9939805825242716E-2</v>
      </c>
      <c r="C23" s="22">
        <v>2.1914563106796119E-2</v>
      </c>
      <c r="D23" s="22">
        <v>6.1800000000000001E-2</v>
      </c>
      <c r="E23" s="46"/>
      <c r="F23" s="21" t="s">
        <v>494</v>
      </c>
      <c r="G23" s="23">
        <v>10672</v>
      </c>
      <c r="H23" s="21">
        <v>1.04</v>
      </c>
      <c r="I23" s="46"/>
      <c r="J23" s="21">
        <v>20</v>
      </c>
      <c r="K23" s="21">
        <f>X12</f>
        <v>1096</v>
      </c>
      <c r="L23" s="24"/>
      <c r="M23" s="21"/>
      <c r="N23" s="49">
        <f t="shared" si="0"/>
        <v>0.10640776699029127</v>
      </c>
      <c r="O23" s="28"/>
      <c r="P23" s="28"/>
      <c r="Q23" s="28"/>
      <c r="R23" s="28"/>
      <c r="S23" s="28"/>
      <c r="T23" s="28"/>
      <c r="U23" s="56"/>
      <c r="W23" s="21">
        <v>175</v>
      </c>
      <c r="X23" s="21">
        <v>891</v>
      </c>
      <c r="Y23" s="24">
        <v>44265</v>
      </c>
      <c r="Z23" s="21" t="s">
        <v>516</v>
      </c>
      <c r="AA23" s="21" t="s">
        <v>494</v>
      </c>
      <c r="AB23" s="21">
        <v>8.6999999999999993</v>
      </c>
      <c r="AC23" s="21" t="s">
        <v>498</v>
      </c>
      <c r="AD23" s="21">
        <v>66</v>
      </c>
    </row>
    <row r="24" spans="1:36" ht="23.25" thickBot="1" x14ac:dyDescent="0.25">
      <c r="A24" s="40">
        <v>19</v>
      </c>
      <c r="B24" s="22">
        <v>2.4913592233009711E-2</v>
      </c>
      <c r="C24" s="22">
        <v>1.6427184466019415E-2</v>
      </c>
      <c r="D24" s="22">
        <v>4.1300000000000003E-2</v>
      </c>
      <c r="E24" s="46"/>
      <c r="F24" s="21" t="s">
        <v>495</v>
      </c>
      <c r="G24" s="23">
        <v>10766</v>
      </c>
      <c r="H24" s="21">
        <v>1.05</v>
      </c>
      <c r="I24" s="46"/>
      <c r="J24" s="21">
        <v>30</v>
      </c>
      <c r="K24" s="21">
        <f>X14</f>
        <v>1074</v>
      </c>
      <c r="L24" s="24"/>
      <c r="M24" s="21"/>
      <c r="N24" s="49">
        <f t="shared" si="0"/>
        <v>0.10427184466019418</v>
      </c>
      <c r="O24" s="28"/>
      <c r="P24" s="28"/>
      <c r="Q24" s="28"/>
      <c r="R24" s="28"/>
      <c r="S24" s="28"/>
      <c r="T24" s="28"/>
      <c r="U24" s="56"/>
      <c r="W24" s="21">
        <v>200</v>
      </c>
      <c r="X24" s="21">
        <v>884</v>
      </c>
      <c r="Y24" s="24">
        <v>44257</v>
      </c>
      <c r="Z24" s="21" t="s">
        <v>519</v>
      </c>
      <c r="AA24" s="21" t="s">
        <v>493</v>
      </c>
      <c r="AB24" s="21">
        <v>8.6</v>
      </c>
      <c r="AC24" s="21" t="s">
        <v>498</v>
      </c>
      <c r="AD24" s="21">
        <v>69</v>
      </c>
    </row>
    <row r="25" spans="1:36" ht="15" thickBot="1" x14ac:dyDescent="0.25">
      <c r="A25" s="40">
        <v>20</v>
      </c>
      <c r="B25" s="22">
        <v>1.7433009708737863E-2</v>
      </c>
      <c r="C25" s="22">
        <v>1.2163106796116504E-2</v>
      </c>
      <c r="D25" s="22">
        <v>2.9600000000000001E-2</v>
      </c>
      <c r="E25" s="46"/>
      <c r="F25" s="21" t="s">
        <v>496</v>
      </c>
      <c r="G25" s="23">
        <v>11168</v>
      </c>
      <c r="H25" s="21">
        <v>1.08</v>
      </c>
      <c r="I25" s="46"/>
      <c r="J25" s="21">
        <v>50</v>
      </c>
      <c r="K25" s="21">
        <f>X18</f>
        <v>1027</v>
      </c>
      <c r="L25" s="24"/>
      <c r="M25" s="21"/>
      <c r="N25" s="49">
        <f t="shared" si="0"/>
        <v>9.9708737864077676E-2</v>
      </c>
      <c r="O25" s="28"/>
      <c r="P25" s="28"/>
      <c r="Q25" s="28"/>
      <c r="R25" s="28"/>
      <c r="S25" s="28"/>
      <c r="T25" s="28"/>
      <c r="U25" s="56"/>
    </row>
    <row r="26" spans="1:36" ht="15" thickBot="1" x14ac:dyDescent="0.25">
      <c r="A26" s="40">
        <v>21</v>
      </c>
      <c r="B26" s="22">
        <v>1.3139805825242719E-2</v>
      </c>
      <c r="C26" s="22">
        <v>8.807766990291262E-3</v>
      </c>
      <c r="D26" s="22">
        <v>2.1999999999999999E-2</v>
      </c>
      <c r="E26" s="46"/>
      <c r="F26" s="21" t="s">
        <v>497</v>
      </c>
      <c r="G26" s="23">
        <v>9991</v>
      </c>
      <c r="H26" s="21">
        <v>0.97</v>
      </c>
      <c r="I26" s="46"/>
      <c r="J26" s="21">
        <v>100</v>
      </c>
      <c r="K26" s="21">
        <f>X20</f>
        <v>922</v>
      </c>
      <c r="L26" s="24"/>
      <c r="M26" s="21"/>
      <c r="N26" s="49">
        <f t="shared" si="0"/>
        <v>8.9514563106796119E-2</v>
      </c>
      <c r="O26" s="28"/>
      <c r="P26" s="28"/>
      <c r="Q26" s="28"/>
      <c r="R26" s="28"/>
      <c r="S26" s="28"/>
      <c r="T26" s="28"/>
      <c r="U26" s="56"/>
    </row>
    <row r="27" spans="1:36" ht="15" thickBot="1" x14ac:dyDescent="0.25">
      <c r="A27" s="40">
        <v>22</v>
      </c>
      <c r="B27" s="22">
        <v>8.0660194174757283E-3</v>
      </c>
      <c r="C27" s="22">
        <v>5.7669902912621364E-3</v>
      </c>
      <c r="D27" s="22">
        <v>1.38E-2</v>
      </c>
      <c r="E27" s="46"/>
      <c r="F27" s="46"/>
      <c r="G27" s="61"/>
      <c r="H27" s="46"/>
      <c r="I27" s="46"/>
      <c r="J27" s="21">
        <v>150</v>
      </c>
      <c r="K27" s="21">
        <f>X22</f>
        <v>898</v>
      </c>
      <c r="L27" s="24"/>
      <c r="M27" s="21"/>
      <c r="N27" s="49">
        <f t="shared" si="0"/>
        <v>8.718446601941747E-2</v>
      </c>
      <c r="O27" s="28"/>
      <c r="P27" s="28"/>
      <c r="Q27" s="28"/>
      <c r="R27" s="28"/>
      <c r="S27" s="28"/>
      <c r="T27" s="28"/>
      <c r="U27" s="56"/>
    </row>
    <row r="28" spans="1:36" ht="15" thickBot="1" x14ac:dyDescent="0.25">
      <c r="A28" s="40">
        <v>23</v>
      </c>
      <c r="B28" s="22">
        <v>4.6834951456310682E-3</v>
      </c>
      <c r="C28" s="22">
        <v>3.3902912621359225E-3</v>
      </c>
      <c r="D28" s="22">
        <v>8.0999999999999996E-3</v>
      </c>
      <c r="E28" s="46"/>
      <c r="F28" s="46"/>
      <c r="G28" s="46"/>
      <c r="H28" s="46"/>
      <c r="I28" s="46"/>
      <c r="J28" s="21">
        <v>200</v>
      </c>
      <c r="K28" s="21">
        <f>X24</f>
        <v>884</v>
      </c>
      <c r="L28" s="24"/>
      <c r="M28" s="21"/>
      <c r="N28" s="49">
        <f t="shared" si="0"/>
        <v>8.5825242718446604E-2</v>
      </c>
      <c r="O28" s="28"/>
      <c r="P28" s="28"/>
      <c r="Q28" s="28"/>
      <c r="R28" s="28"/>
      <c r="S28" s="28"/>
      <c r="T28" s="28"/>
      <c r="U28" s="56"/>
    </row>
    <row r="29" spans="1:36" ht="15" thickBot="1" x14ac:dyDescent="0.2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9"/>
    </row>
    <row r="34" spans="4:4" x14ac:dyDescent="0.2">
      <c r="D34" s="19"/>
    </row>
  </sheetData>
  <mergeCells count="5">
    <mergeCell ref="AF11:AJ19"/>
    <mergeCell ref="A1:U1"/>
    <mergeCell ref="J4:N4"/>
    <mergeCell ref="J5:N5"/>
    <mergeCell ref="J19:N19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239" t="s">
        <v>616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671</v>
      </c>
      <c r="F2" s="6">
        <v>12200</v>
      </c>
      <c r="H2" s="7" t="s">
        <v>462</v>
      </c>
      <c r="W2" s="21">
        <v>1</v>
      </c>
      <c r="X2" s="21">
        <v>1221</v>
      </c>
      <c r="Y2" s="24">
        <v>44571</v>
      </c>
      <c r="Z2" s="21" t="s">
        <v>519</v>
      </c>
      <c r="AA2" s="21" t="s">
        <v>492</v>
      </c>
      <c r="AB2" s="21">
        <v>10</v>
      </c>
      <c r="AC2" s="21" t="s">
        <v>464</v>
      </c>
      <c r="AD2" s="21">
        <v>53</v>
      </c>
    </row>
    <row r="3" spans="1:30" ht="15.75" customHeight="1" thickBot="1" x14ac:dyDescent="0.25">
      <c r="W3" s="21">
        <v>2</v>
      </c>
      <c r="X3" s="21">
        <v>1220</v>
      </c>
      <c r="Y3" s="24">
        <v>44580</v>
      </c>
      <c r="Z3" s="21" t="s">
        <v>519</v>
      </c>
      <c r="AA3" s="21" t="s">
        <v>494</v>
      </c>
      <c r="AB3" s="21">
        <v>10</v>
      </c>
      <c r="AC3" s="21" t="s">
        <v>464</v>
      </c>
      <c r="AD3" s="21">
        <v>53</v>
      </c>
    </row>
    <row r="4" spans="1:30" s="60" customFormat="1" ht="18.75" customHeight="1" thickBot="1" x14ac:dyDescent="0.3">
      <c r="A4" s="8" t="s">
        <v>463</v>
      </c>
      <c r="B4" s="8" t="s">
        <v>464</v>
      </c>
      <c r="C4" s="8" t="s">
        <v>465</v>
      </c>
      <c r="D4" s="42" t="s">
        <v>466</v>
      </c>
      <c r="E4"/>
      <c r="F4" s="11" t="s">
        <v>467</v>
      </c>
      <c r="G4" s="11" t="s">
        <v>468</v>
      </c>
      <c r="H4" s="11" t="s">
        <v>469</v>
      </c>
      <c r="I4"/>
      <c r="J4" s="240" t="s">
        <v>470</v>
      </c>
      <c r="K4" s="241"/>
      <c r="L4" s="241"/>
      <c r="M4" s="241"/>
      <c r="N4" s="242"/>
      <c r="O4"/>
      <c r="P4"/>
      <c r="Q4"/>
      <c r="R4"/>
      <c r="S4"/>
      <c r="T4"/>
      <c r="U4"/>
      <c r="W4" s="21">
        <v>3</v>
      </c>
      <c r="X4" s="21">
        <v>1211</v>
      </c>
      <c r="Y4" s="24">
        <v>44594</v>
      </c>
      <c r="Z4" s="21" t="s">
        <v>523</v>
      </c>
      <c r="AA4" s="21" t="s">
        <v>494</v>
      </c>
      <c r="AB4" s="21">
        <v>9.9</v>
      </c>
      <c r="AC4" s="21" t="s">
        <v>464</v>
      </c>
      <c r="AD4" s="21">
        <v>50</v>
      </c>
    </row>
    <row r="5" spans="1:30" ht="15.75" customHeight="1" thickBot="1" x14ac:dyDescent="0.25">
      <c r="A5" s="21">
        <v>0</v>
      </c>
      <c r="B5" s="22">
        <v>3.2950819672131148E-3</v>
      </c>
      <c r="C5" s="22">
        <v>3.7606557377049183E-3</v>
      </c>
      <c r="D5" s="41">
        <v>7.0000000000000001E-3</v>
      </c>
      <c r="F5" s="21" t="s">
        <v>471</v>
      </c>
      <c r="G5" s="23">
        <v>12807</v>
      </c>
      <c r="H5" s="21">
        <v>1.04</v>
      </c>
      <c r="J5" s="243" t="s">
        <v>472</v>
      </c>
      <c r="K5" s="244"/>
      <c r="L5" s="244"/>
      <c r="M5" s="244"/>
      <c r="N5" s="245"/>
      <c r="W5" s="21">
        <v>4</v>
      </c>
      <c r="X5" s="21">
        <v>1197</v>
      </c>
      <c r="Y5" s="24">
        <v>44573</v>
      </c>
      <c r="Z5" s="21" t="s">
        <v>519</v>
      </c>
      <c r="AA5" s="21" t="s">
        <v>494</v>
      </c>
      <c r="AB5" s="21">
        <v>9.8000000000000007</v>
      </c>
      <c r="AC5" s="21" t="s">
        <v>464</v>
      </c>
      <c r="AD5" s="21">
        <v>51</v>
      </c>
    </row>
    <row r="6" spans="1:30" ht="15.75" customHeight="1" thickBot="1" x14ac:dyDescent="0.25">
      <c r="A6" s="21">
        <v>1</v>
      </c>
      <c r="B6" s="22">
        <v>1.9672131147540984E-3</v>
      </c>
      <c r="C6" s="22">
        <v>2.6426229508196724E-3</v>
      </c>
      <c r="D6" s="22">
        <v>4.5999999999999999E-3</v>
      </c>
      <c r="F6" s="21" t="s">
        <v>473</v>
      </c>
      <c r="G6" s="23">
        <v>12463</v>
      </c>
      <c r="H6" s="21">
        <v>1.02</v>
      </c>
      <c r="J6" s="107" t="s">
        <v>474</v>
      </c>
      <c r="K6" s="108">
        <f>LARGE((K8,K9),1)</f>
        <v>0.56844258033207395</v>
      </c>
      <c r="L6" s="45"/>
      <c r="M6" s="45"/>
      <c r="N6" s="108" t="s">
        <v>465</v>
      </c>
      <c r="W6" s="21">
        <v>5</v>
      </c>
      <c r="X6" s="21">
        <v>1182</v>
      </c>
      <c r="Y6" s="24">
        <v>44622</v>
      </c>
      <c r="Z6" s="21" t="s">
        <v>523</v>
      </c>
      <c r="AA6" s="21" t="s">
        <v>494</v>
      </c>
      <c r="AB6" s="21">
        <v>9.6999999999999993</v>
      </c>
      <c r="AC6" s="21" t="s">
        <v>464</v>
      </c>
      <c r="AD6" s="21">
        <v>55</v>
      </c>
    </row>
    <row r="7" spans="1:30" ht="15.75" customHeight="1" thickBot="1" x14ac:dyDescent="0.25">
      <c r="A7" s="21">
        <v>2</v>
      </c>
      <c r="B7" s="22">
        <v>1.1803278688524588E-3</v>
      </c>
      <c r="C7" s="22">
        <v>1.5245901639344263E-3</v>
      </c>
      <c r="D7" s="22">
        <v>2.7000000000000001E-3</v>
      </c>
      <c r="F7" s="21" t="s">
        <v>475</v>
      </c>
      <c r="G7" s="23">
        <v>12516</v>
      </c>
      <c r="H7" s="21">
        <v>1.02</v>
      </c>
      <c r="J7" s="12" t="s">
        <v>476</v>
      </c>
      <c r="K7" s="108">
        <f>LARGE((K10,K11),1)</f>
        <v>0.53483293295479362</v>
      </c>
      <c r="L7" s="45"/>
      <c r="M7" s="45"/>
      <c r="N7" s="108" t="s">
        <v>465</v>
      </c>
      <c r="W7" s="21">
        <v>6</v>
      </c>
      <c r="X7" s="21">
        <v>1180</v>
      </c>
      <c r="Y7" s="24">
        <v>44582</v>
      </c>
      <c r="Z7" s="21" t="s">
        <v>519</v>
      </c>
      <c r="AA7" s="21" t="s">
        <v>496</v>
      </c>
      <c r="AB7" s="21">
        <v>9.6999999999999993</v>
      </c>
      <c r="AC7" s="21" t="s">
        <v>464</v>
      </c>
      <c r="AD7" s="21">
        <v>53</v>
      </c>
    </row>
    <row r="8" spans="1:30" ht="15.75" customHeight="1" thickBot="1" x14ac:dyDescent="0.3">
      <c r="A8" s="21">
        <v>3</v>
      </c>
      <c r="B8" s="22">
        <v>1.4262295081967212E-3</v>
      </c>
      <c r="C8" s="22">
        <v>1.0163934426229509E-3</v>
      </c>
      <c r="D8" s="22">
        <v>2.3999999999999998E-3</v>
      </c>
      <c r="F8" s="21" t="s">
        <v>477</v>
      </c>
      <c r="G8" s="23">
        <v>13089</v>
      </c>
      <c r="H8" s="21">
        <v>1.07</v>
      </c>
      <c r="K8" s="16">
        <f>LARGE(B11:C11,1)/(B11+C11)</f>
        <v>0.56432808345264884</v>
      </c>
      <c r="W8" s="21">
        <v>7</v>
      </c>
      <c r="X8" s="21">
        <v>1178</v>
      </c>
      <c r="Y8" s="24">
        <v>44602</v>
      </c>
      <c r="Z8" s="21" t="s">
        <v>523</v>
      </c>
      <c r="AA8" s="21" t="s">
        <v>495</v>
      </c>
      <c r="AB8" s="21">
        <v>9.6999999999999993</v>
      </c>
      <c r="AC8" s="21" t="s">
        <v>464</v>
      </c>
      <c r="AD8" s="21">
        <v>52</v>
      </c>
    </row>
    <row r="9" spans="1:30" ht="15.75" customHeight="1" thickBot="1" x14ac:dyDescent="0.3">
      <c r="A9" s="21">
        <v>4</v>
      </c>
      <c r="B9" s="22">
        <v>1.8688524590163935E-3</v>
      </c>
      <c r="C9" s="22">
        <v>1.8803278688524592E-3</v>
      </c>
      <c r="D9" s="22">
        <v>3.8E-3</v>
      </c>
      <c r="F9" s="21" t="s">
        <v>478</v>
      </c>
      <c r="G9" s="23">
        <v>12766</v>
      </c>
      <c r="H9" s="21">
        <v>1.04</v>
      </c>
      <c r="K9" s="16">
        <f>LARGE(B12:C12,1)/(B12+C12)</f>
        <v>0.56844258033207395</v>
      </c>
      <c r="W9" s="21">
        <v>8</v>
      </c>
      <c r="X9" s="21">
        <v>1172</v>
      </c>
      <c r="Y9" s="24">
        <v>44601</v>
      </c>
      <c r="Z9" s="21" t="s">
        <v>519</v>
      </c>
      <c r="AA9" s="21" t="s">
        <v>494</v>
      </c>
      <c r="AB9" s="21">
        <v>9.6</v>
      </c>
      <c r="AC9" s="21" t="s">
        <v>464</v>
      </c>
      <c r="AD9" s="21">
        <v>52</v>
      </c>
    </row>
    <row r="10" spans="1:30" ht="15.75" customHeight="1" thickBot="1" x14ac:dyDescent="0.3">
      <c r="A10" s="21">
        <v>5</v>
      </c>
      <c r="B10" s="22">
        <v>4.0327868852459018E-3</v>
      </c>
      <c r="C10" s="22">
        <v>4.3704918032786881E-3</v>
      </c>
      <c r="D10" s="22">
        <v>8.3999999999999995E-3</v>
      </c>
      <c r="F10" s="21" t="s">
        <v>479</v>
      </c>
      <c r="G10" s="23">
        <v>12299</v>
      </c>
      <c r="H10" s="21">
        <v>1</v>
      </c>
      <c r="K10" s="110">
        <f>LARGE(B20:C20,1)/(B20+C20)</f>
        <v>0.52398208785235412</v>
      </c>
      <c r="W10" s="21">
        <v>9</v>
      </c>
      <c r="X10" s="21">
        <v>1163</v>
      </c>
      <c r="Y10" s="24">
        <v>44574</v>
      </c>
      <c r="Z10" s="21" t="s">
        <v>523</v>
      </c>
      <c r="AA10" s="21" t="s">
        <v>495</v>
      </c>
      <c r="AB10" s="21">
        <v>9.5</v>
      </c>
      <c r="AC10" s="21" t="s">
        <v>464</v>
      </c>
      <c r="AD10" s="21">
        <v>55</v>
      </c>
    </row>
    <row r="11" spans="1:30" ht="15.75" customHeight="1" thickBot="1" x14ac:dyDescent="0.3">
      <c r="A11" s="21">
        <v>6</v>
      </c>
      <c r="B11" s="22">
        <v>1.0475409836065574E-2</v>
      </c>
      <c r="C11" s="22">
        <v>1.3568852459016395E-2</v>
      </c>
      <c r="D11" s="22">
        <v>2.4E-2</v>
      </c>
      <c r="F11" s="21" t="s">
        <v>480</v>
      </c>
      <c r="G11" s="23">
        <v>12647</v>
      </c>
      <c r="H11" s="21">
        <v>1.03</v>
      </c>
      <c r="K11" s="16">
        <f>LARGE(B21:C21,1)/(B21+C21)</f>
        <v>0.53483293295479362</v>
      </c>
      <c r="W11" s="21">
        <v>10</v>
      </c>
      <c r="X11" s="21">
        <v>1161</v>
      </c>
      <c r="Y11" s="24">
        <v>44566</v>
      </c>
      <c r="Z11" s="21" t="s">
        <v>523</v>
      </c>
      <c r="AA11" s="21" t="s">
        <v>494</v>
      </c>
      <c r="AB11" s="21">
        <v>9.5</v>
      </c>
      <c r="AC11" s="21" t="s">
        <v>464</v>
      </c>
      <c r="AD11" s="21">
        <v>54</v>
      </c>
    </row>
    <row r="12" spans="1:30" ht="15.75" customHeight="1" thickBot="1" x14ac:dyDescent="0.25">
      <c r="A12" s="21">
        <v>7</v>
      </c>
      <c r="B12" s="22">
        <v>2.0409836065573769E-2</v>
      </c>
      <c r="C12" s="22">
        <v>2.6883606557377052E-2</v>
      </c>
      <c r="D12" s="22">
        <v>4.7199999999999999E-2</v>
      </c>
      <c r="F12" s="21" t="s">
        <v>481</v>
      </c>
      <c r="G12" s="23">
        <v>11174</v>
      </c>
      <c r="H12" s="21">
        <v>0.91</v>
      </c>
      <c r="W12" s="21">
        <v>20</v>
      </c>
      <c r="X12" s="21">
        <v>1150</v>
      </c>
      <c r="Y12" s="24">
        <v>44620</v>
      </c>
      <c r="Z12" s="21" t="s">
        <v>522</v>
      </c>
      <c r="AA12" s="21" t="s">
        <v>492</v>
      </c>
      <c r="AB12" s="21">
        <v>9.4</v>
      </c>
      <c r="AC12" s="21" t="s">
        <v>464</v>
      </c>
      <c r="AD12" s="21">
        <v>54</v>
      </c>
    </row>
    <row r="13" spans="1:30" ht="15.75" customHeight="1" thickBot="1" x14ac:dyDescent="0.25">
      <c r="A13" s="21">
        <v>8</v>
      </c>
      <c r="B13" s="22">
        <v>3.2114754098360655E-2</v>
      </c>
      <c r="C13" s="22">
        <v>3.364262295081967E-2</v>
      </c>
      <c r="D13" s="22">
        <v>6.5699999999999995E-2</v>
      </c>
      <c r="F13" s="21" t="s">
        <v>482</v>
      </c>
      <c r="G13" s="23">
        <v>10322</v>
      </c>
      <c r="H13" s="21">
        <v>0.84</v>
      </c>
      <c r="W13" s="21">
        <v>25</v>
      </c>
      <c r="X13" s="21">
        <v>1142</v>
      </c>
      <c r="Y13" s="24">
        <v>44601</v>
      </c>
      <c r="Z13" s="21" t="s">
        <v>523</v>
      </c>
      <c r="AA13" s="21" t="s">
        <v>494</v>
      </c>
      <c r="AB13" s="21">
        <v>9.4</v>
      </c>
      <c r="AC13" s="21" t="s">
        <v>464</v>
      </c>
      <c r="AD13" s="21">
        <v>51</v>
      </c>
    </row>
    <row r="14" spans="1:30" ht="15.75" customHeight="1" thickBot="1" x14ac:dyDescent="0.25">
      <c r="A14" s="21">
        <v>9</v>
      </c>
      <c r="B14" s="22">
        <v>3.8852459016393441E-2</v>
      </c>
      <c r="C14" s="22">
        <v>3.6539344262295083E-2</v>
      </c>
      <c r="D14" s="22">
        <v>7.5499999999999998E-2</v>
      </c>
      <c r="F14" s="21" t="s">
        <v>483</v>
      </c>
      <c r="G14" s="23">
        <v>12650</v>
      </c>
      <c r="H14" s="21"/>
      <c r="W14" s="21">
        <v>30</v>
      </c>
      <c r="X14" s="21">
        <v>1136</v>
      </c>
      <c r="Y14" s="24">
        <v>44579</v>
      </c>
      <c r="Z14" s="21" t="s">
        <v>519</v>
      </c>
      <c r="AA14" s="21" t="s">
        <v>493</v>
      </c>
      <c r="AB14" s="21">
        <v>9.3000000000000007</v>
      </c>
      <c r="AC14" s="21" t="s">
        <v>464</v>
      </c>
      <c r="AD14" s="21">
        <v>54</v>
      </c>
    </row>
    <row r="15" spans="1:30" ht="15.75" customHeight="1" thickBot="1" x14ac:dyDescent="0.25">
      <c r="A15" s="21">
        <v>10</v>
      </c>
      <c r="B15" s="22">
        <v>4.0770491803278693E-2</v>
      </c>
      <c r="C15" s="22">
        <v>3.6895081967213118E-2</v>
      </c>
      <c r="D15" s="22">
        <v>7.7799999999999994E-2</v>
      </c>
      <c r="F15" s="21" t="s">
        <v>484</v>
      </c>
      <c r="G15" s="23">
        <v>12726</v>
      </c>
      <c r="H15" s="21"/>
      <c r="W15" s="21">
        <v>35</v>
      </c>
      <c r="X15" s="21">
        <v>1133</v>
      </c>
      <c r="Y15" s="24">
        <v>44599</v>
      </c>
      <c r="Z15" s="21" t="s">
        <v>519</v>
      </c>
      <c r="AA15" s="21" t="s">
        <v>492</v>
      </c>
      <c r="AB15" s="21">
        <v>9.3000000000000007</v>
      </c>
      <c r="AC15" s="21" t="s">
        <v>464</v>
      </c>
      <c r="AD15" s="21">
        <v>54</v>
      </c>
    </row>
    <row r="16" spans="1:30" ht="15.75" customHeight="1" thickBot="1" x14ac:dyDescent="0.25">
      <c r="A16" s="21">
        <v>11</v>
      </c>
      <c r="B16" s="22">
        <v>3.8655737704918036E-2</v>
      </c>
      <c r="C16" s="22">
        <v>3.5573770491803283E-2</v>
      </c>
      <c r="D16" s="22">
        <v>7.4300000000000005E-2</v>
      </c>
      <c r="F16" s="21" t="s">
        <v>485</v>
      </c>
      <c r="G16" s="23">
        <v>12667</v>
      </c>
      <c r="H16" s="21"/>
      <c r="W16" s="21">
        <v>40</v>
      </c>
      <c r="X16" s="21">
        <v>1128</v>
      </c>
      <c r="Y16" s="24">
        <v>44583</v>
      </c>
      <c r="Z16" s="21" t="s">
        <v>519</v>
      </c>
      <c r="AA16" s="21" t="s">
        <v>497</v>
      </c>
      <c r="AB16" s="21">
        <v>9.1999999999999993</v>
      </c>
      <c r="AC16" s="21" t="s">
        <v>464</v>
      </c>
      <c r="AD16" s="21">
        <v>52</v>
      </c>
    </row>
    <row r="17" spans="1:30" ht="15.75" customHeight="1" thickBot="1" x14ac:dyDescent="0.25">
      <c r="A17" s="21">
        <v>12</v>
      </c>
      <c r="B17" s="22">
        <v>3.8557377049180323E-2</v>
      </c>
      <c r="C17" s="22">
        <v>3.3998360655737705E-2</v>
      </c>
      <c r="D17" s="22">
        <v>7.2599999999999998E-2</v>
      </c>
      <c r="W17" s="21">
        <v>45</v>
      </c>
      <c r="X17" s="21">
        <v>1127</v>
      </c>
      <c r="Y17" s="24">
        <v>44616</v>
      </c>
      <c r="Z17" s="21" t="s">
        <v>522</v>
      </c>
      <c r="AA17" s="21" t="s">
        <v>495</v>
      </c>
      <c r="AB17" s="21">
        <v>9.1999999999999993</v>
      </c>
      <c r="AC17" s="21" t="s">
        <v>464</v>
      </c>
      <c r="AD17" s="21">
        <v>53</v>
      </c>
    </row>
    <row r="18" spans="1:30" ht="15.75" customHeight="1" thickBot="1" x14ac:dyDescent="0.25">
      <c r="A18" s="21">
        <v>13</v>
      </c>
      <c r="B18" s="22">
        <v>3.7081967213114755E-2</v>
      </c>
      <c r="C18" s="22">
        <v>3.3439344262295077E-2</v>
      </c>
      <c r="D18" s="22">
        <v>7.0599999999999996E-2</v>
      </c>
      <c r="W18" s="21">
        <v>50</v>
      </c>
      <c r="X18" s="21">
        <v>1122</v>
      </c>
      <c r="Y18" s="24">
        <v>44627</v>
      </c>
      <c r="Z18" s="21" t="s">
        <v>522</v>
      </c>
      <c r="AA18" s="21" t="s">
        <v>492</v>
      </c>
      <c r="AB18" s="21">
        <v>9.1999999999999993</v>
      </c>
      <c r="AC18" s="21" t="s">
        <v>464</v>
      </c>
      <c r="AD18" s="21">
        <v>53</v>
      </c>
    </row>
    <row r="19" spans="1:30" ht="15.75" customHeight="1" thickBot="1" x14ac:dyDescent="0.25">
      <c r="A19" s="21">
        <v>14</v>
      </c>
      <c r="B19" s="22">
        <v>3.3885245901639348E-2</v>
      </c>
      <c r="C19" s="22">
        <v>3.3439344262295077E-2</v>
      </c>
      <c r="D19" s="22">
        <v>6.7400000000000002E-2</v>
      </c>
      <c r="F19" s="11" t="s">
        <v>486</v>
      </c>
      <c r="G19" s="11" t="s">
        <v>468</v>
      </c>
      <c r="H19" s="11" t="s">
        <v>469</v>
      </c>
      <c r="J19" s="246" t="s">
        <v>487</v>
      </c>
      <c r="K19" s="247"/>
      <c r="L19" s="247"/>
      <c r="M19" s="247"/>
      <c r="N19" s="248"/>
      <c r="W19" s="21">
        <v>75</v>
      </c>
      <c r="X19" s="21">
        <v>1108</v>
      </c>
      <c r="Y19" s="24">
        <v>44596</v>
      </c>
      <c r="Z19" s="21" t="s">
        <v>519</v>
      </c>
      <c r="AA19" s="21" t="s">
        <v>496</v>
      </c>
      <c r="AB19" s="21">
        <v>9.1</v>
      </c>
      <c r="AC19" s="21" t="s">
        <v>464</v>
      </c>
      <c r="AD19" s="21">
        <v>56</v>
      </c>
    </row>
    <row r="20" spans="1:30" ht="15.75" customHeight="1" thickBot="1" x14ac:dyDescent="0.25">
      <c r="A20" s="21">
        <v>15</v>
      </c>
      <c r="B20" s="22">
        <v>3.0147540983606558E-2</v>
      </c>
      <c r="C20" s="22">
        <v>3.3185245901639342E-2</v>
      </c>
      <c r="D20" s="22">
        <v>6.3299999999999995E-2</v>
      </c>
      <c r="F20" s="21" t="s">
        <v>488</v>
      </c>
      <c r="G20" s="23">
        <v>11555</v>
      </c>
      <c r="H20" s="21">
        <v>0.94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1095</v>
      </c>
      <c r="Y20" s="24">
        <v>44617</v>
      </c>
      <c r="Z20" s="21" t="s">
        <v>523</v>
      </c>
      <c r="AA20" s="21" t="s">
        <v>496</v>
      </c>
      <c r="AB20" s="21">
        <v>9</v>
      </c>
      <c r="AC20" s="21" t="s">
        <v>464</v>
      </c>
      <c r="AD20" s="21">
        <v>57</v>
      </c>
    </row>
    <row r="21" spans="1:30" ht="15.75" customHeight="1" thickBot="1" x14ac:dyDescent="0.25">
      <c r="A21" s="21">
        <v>16</v>
      </c>
      <c r="B21" s="22">
        <v>2.7934426229508199E-2</v>
      </c>
      <c r="C21" s="22">
        <v>3.2118032786885249E-2</v>
      </c>
      <c r="D21" s="22">
        <v>0.06</v>
      </c>
      <c r="F21" s="21" t="s">
        <v>492</v>
      </c>
      <c r="G21" s="23">
        <v>11996</v>
      </c>
      <c r="H21" s="21">
        <v>0.98</v>
      </c>
      <c r="J21" s="12">
        <v>5</v>
      </c>
      <c r="K21" s="12">
        <f>X6</f>
        <v>1182</v>
      </c>
      <c r="L21" s="18"/>
      <c r="M21" s="12"/>
      <c r="N21" s="114">
        <f>K21/$F$2</f>
        <v>9.6885245901639341E-2</v>
      </c>
      <c r="W21" s="21">
        <v>125</v>
      </c>
      <c r="X21" s="21">
        <v>1081</v>
      </c>
      <c r="Y21" s="24">
        <v>44568</v>
      </c>
      <c r="Z21" s="21" t="s">
        <v>520</v>
      </c>
      <c r="AA21" s="21" t="s">
        <v>496</v>
      </c>
      <c r="AB21" s="21">
        <v>8.9</v>
      </c>
      <c r="AC21" s="21" t="s">
        <v>464</v>
      </c>
      <c r="AD21" s="21">
        <v>55</v>
      </c>
    </row>
    <row r="22" spans="1:30" ht="15.75" customHeight="1" thickBot="1" x14ac:dyDescent="0.25">
      <c r="A22" s="21">
        <v>17</v>
      </c>
      <c r="B22" s="22">
        <v>2.8672131147540983E-2</v>
      </c>
      <c r="C22" s="22">
        <v>2.9475409836065575E-2</v>
      </c>
      <c r="D22" s="22">
        <v>5.8099999999999999E-2</v>
      </c>
      <c r="F22" s="21" t="s">
        <v>493</v>
      </c>
      <c r="G22" s="23">
        <v>12207</v>
      </c>
      <c r="H22" s="21">
        <v>0.99</v>
      </c>
      <c r="J22" s="12">
        <v>10</v>
      </c>
      <c r="K22" s="12">
        <f>X11</f>
        <v>1161</v>
      </c>
      <c r="L22" s="18"/>
      <c r="M22" s="12"/>
      <c r="N22" s="114">
        <f t="shared" ref="N22:N28" si="0">K22/$F$2</f>
        <v>9.5163934426229502E-2</v>
      </c>
      <c r="W22" s="21">
        <v>150</v>
      </c>
      <c r="X22" s="21">
        <v>1067</v>
      </c>
      <c r="Y22" s="24">
        <v>44668</v>
      </c>
      <c r="Z22" s="21" t="s">
        <v>519</v>
      </c>
      <c r="AA22" s="21" t="s">
        <v>488</v>
      </c>
      <c r="AB22" s="21">
        <v>8.6999999999999993</v>
      </c>
      <c r="AC22" s="21" t="s">
        <v>465</v>
      </c>
      <c r="AD22" s="21">
        <v>51</v>
      </c>
    </row>
    <row r="23" spans="1:30" ht="15.75" customHeight="1" thickBot="1" x14ac:dyDescent="0.25">
      <c r="A23" s="21">
        <v>18</v>
      </c>
      <c r="B23" s="22">
        <v>2.695081967213115E-2</v>
      </c>
      <c r="C23" s="22">
        <v>2.7086885245901637E-2</v>
      </c>
      <c r="D23" s="22">
        <v>5.4100000000000002E-2</v>
      </c>
      <c r="F23" s="21" t="s">
        <v>494</v>
      </c>
      <c r="G23" s="23">
        <v>12603</v>
      </c>
      <c r="H23" s="21">
        <v>1.03</v>
      </c>
      <c r="J23" s="12">
        <v>20</v>
      </c>
      <c r="K23" s="12">
        <f>X12</f>
        <v>1150</v>
      </c>
      <c r="L23" s="18"/>
      <c r="M23" s="12"/>
      <c r="N23" s="114">
        <f t="shared" si="0"/>
        <v>9.4262295081967207E-2</v>
      </c>
      <c r="W23" s="21">
        <v>175</v>
      </c>
      <c r="X23" s="21">
        <v>1051</v>
      </c>
      <c r="Y23" s="24">
        <v>44595</v>
      </c>
      <c r="Z23" s="21" t="s">
        <v>522</v>
      </c>
      <c r="AA23" s="21" t="s">
        <v>495</v>
      </c>
      <c r="AB23" s="21">
        <v>8.6</v>
      </c>
      <c r="AC23" s="21" t="s">
        <v>465</v>
      </c>
      <c r="AD23" s="21">
        <v>50</v>
      </c>
    </row>
    <row r="24" spans="1:30" ht="15.75" customHeight="1" thickBot="1" x14ac:dyDescent="0.25">
      <c r="A24" s="21">
        <v>19</v>
      </c>
      <c r="B24" s="22">
        <v>2.3360655737704919E-2</v>
      </c>
      <c r="C24" s="22">
        <v>2.5460655737704917E-2</v>
      </c>
      <c r="D24" s="22">
        <v>4.8800000000000003E-2</v>
      </c>
      <c r="F24" s="21" t="s">
        <v>495</v>
      </c>
      <c r="G24" s="23">
        <v>12475</v>
      </c>
      <c r="H24" s="21">
        <v>1.02</v>
      </c>
      <c r="J24" s="12">
        <v>30</v>
      </c>
      <c r="K24" s="12">
        <f>X14</f>
        <v>1136</v>
      </c>
      <c r="L24" s="18"/>
      <c r="M24" s="12"/>
      <c r="N24" s="114">
        <f t="shared" si="0"/>
        <v>9.3114754098360661E-2</v>
      </c>
      <c r="W24" s="21">
        <v>200</v>
      </c>
      <c r="X24" s="21">
        <v>1044</v>
      </c>
      <c r="Y24" s="24">
        <v>44678</v>
      </c>
      <c r="Z24" s="21" t="s">
        <v>519</v>
      </c>
      <c r="AA24" s="21" t="s">
        <v>494</v>
      </c>
      <c r="AB24" s="21">
        <v>8.6</v>
      </c>
      <c r="AC24" s="21" t="s">
        <v>464</v>
      </c>
      <c r="AD24" s="21">
        <v>53</v>
      </c>
    </row>
    <row r="25" spans="1:30" ht="15.75" customHeight="1" thickBot="1" x14ac:dyDescent="0.25">
      <c r="A25" s="21">
        <v>20</v>
      </c>
      <c r="B25" s="22">
        <v>1.9721311475409835E-2</v>
      </c>
      <c r="C25" s="22">
        <v>2.352950819672131E-2</v>
      </c>
      <c r="D25" s="22">
        <v>4.3200000000000002E-2</v>
      </c>
      <c r="F25" s="21" t="s">
        <v>496</v>
      </c>
      <c r="G25" s="23">
        <v>12695</v>
      </c>
      <c r="H25" s="21">
        <v>1.03</v>
      </c>
      <c r="J25" s="12">
        <v>50</v>
      </c>
      <c r="K25" s="12">
        <f>X18</f>
        <v>1122</v>
      </c>
      <c r="L25" s="18"/>
      <c r="M25" s="12"/>
      <c r="N25" s="114">
        <f t="shared" si="0"/>
        <v>9.1967213114754101E-2</v>
      </c>
    </row>
    <row r="26" spans="1:30" ht="15.75" customHeight="1" thickBot="1" x14ac:dyDescent="0.25">
      <c r="A26" s="21">
        <v>21</v>
      </c>
      <c r="B26" s="22">
        <v>1.4655737704918034E-2</v>
      </c>
      <c r="C26" s="22">
        <v>1.9718032786885244E-2</v>
      </c>
      <c r="D26" s="22">
        <v>3.4299999999999997E-2</v>
      </c>
      <c r="F26" s="21" t="s">
        <v>497</v>
      </c>
      <c r="G26" s="23">
        <v>12436</v>
      </c>
      <c r="H26" s="21">
        <v>1.01</v>
      </c>
      <c r="J26" s="12">
        <v>100</v>
      </c>
      <c r="K26" s="12">
        <f>X20</f>
        <v>1095</v>
      </c>
      <c r="L26" s="18"/>
      <c r="M26" s="12"/>
      <c r="N26" s="114">
        <f t="shared" si="0"/>
        <v>8.9754098360655732E-2</v>
      </c>
    </row>
    <row r="27" spans="1:30" ht="15.75" customHeight="1" thickBot="1" x14ac:dyDescent="0.25">
      <c r="A27" s="21">
        <v>22</v>
      </c>
      <c r="B27" s="22">
        <v>1.0229508196721311E-2</v>
      </c>
      <c r="C27" s="22">
        <v>1.2247540983606557E-2</v>
      </c>
      <c r="D27" s="22">
        <v>2.2499999999999999E-2</v>
      </c>
      <c r="J27" s="12">
        <v>150</v>
      </c>
      <c r="K27" s="12">
        <f>X22</f>
        <v>1067</v>
      </c>
      <c r="L27" s="18"/>
      <c r="M27" s="12"/>
      <c r="N27" s="114">
        <f t="shared" si="0"/>
        <v>8.7459016393442626E-2</v>
      </c>
    </row>
    <row r="28" spans="1:30" ht="15.75" customHeight="1" thickBot="1" x14ac:dyDescent="0.25">
      <c r="A28" s="21">
        <v>23</v>
      </c>
      <c r="B28" s="22">
        <v>5.4098360655737707E-3</v>
      </c>
      <c r="C28" s="22">
        <v>6.250819672131148E-3</v>
      </c>
      <c r="D28" s="22">
        <v>1.1599999999999999E-2</v>
      </c>
      <c r="J28" s="12">
        <v>200</v>
      </c>
      <c r="K28" s="12">
        <f>X24</f>
        <v>1044</v>
      </c>
      <c r="L28" s="18"/>
      <c r="M28" s="12"/>
      <c r="N28" s="114">
        <f t="shared" si="0"/>
        <v>8.5573770491803272E-2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pageSetUpPr fitToPage="1"/>
  </sheetPr>
  <dimension ref="A1:AD50"/>
  <sheetViews>
    <sheetView topLeftCell="A2" zoomScaleNormal="100" zoomScaleSheetLayoutView="100" workbookViewId="0">
      <selection sqref="A1:U1"/>
    </sheetView>
  </sheetViews>
  <sheetFormatPr defaultRowHeight="14.25" x14ac:dyDescent="0.2"/>
  <cols>
    <col min="1" max="1" width="4.875" customWidth="1"/>
    <col min="2" max="2" width="6" customWidth="1"/>
    <col min="3" max="3" width="5.625" customWidth="1"/>
    <col min="4" max="4" width="5.375" customWidth="1"/>
    <col min="5" max="5" width="2" customWidth="1"/>
    <col min="6" max="6" width="10.625" customWidth="1"/>
    <col min="7" max="7" width="6.875" hidden="1" customWidth="1"/>
    <col min="8" max="8" width="6.75" customWidth="1"/>
    <col min="9" max="9" width="1.625" customWidth="1"/>
    <col min="10" max="10" width="6.5" customWidth="1"/>
    <col min="11" max="11" width="6.25" customWidth="1"/>
    <col min="12" max="13" width="6.5" hidden="1" customWidth="1"/>
    <col min="14" max="14" width="5.75" customWidth="1"/>
    <col min="15" max="15" width="4.5" customWidth="1"/>
    <col min="19" max="19" width="8.625" customWidth="1"/>
    <col min="20" max="20" width="11.375" customWidth="1"/>
    <col min="23" max="30" width="0" hidden="1" customWidth="1"/>
  </cols>
  <sheetData>
    <row r="1" spans="1:30" ht="24" thickBot="1" x14ac:dyDescent="0.4">
      <c r="A1" s="229" t="s">
        <v>538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25900</v>
      </c>
      <c r="H2" s="7" t="s">
        <v>462</v>
      </c>
      <c r="W2" s="21">
        <v>1</v>
      </c>
      <c r="X2" s="21">
        <v>2857</v>
      </c>
      <c r="Y2" s="24">
        <v>44949</v>
      </c>
      <c r="Z2" s="21" t="s">
        <v>521</v>
      </c>
      <c r="AA2" s="21" t="s">
        <v>492</v>
      </c>
      <c r="AB2" s="21">
        <v>11</v>
      </c>
      <c r="AC2" s="21" t="s">
        <v>464</v>
      </c>
      <c r="AD2" s="21">
        <v>59</v>
      </c>
    </row>
    <row r="3" spans="1:30" ht="17.25" customHeight="1" thickBot="1" x14ac:dyDescent="0.25">
      <c r="D3" t="s">
        <v>7</v>
      </c>
      <c r="W3" s="21">
        <v>2</v>
      </c>
      <c r="X3" s="21">
        <v>2838</v>
      </c>
      <c r="Y3" s="24">
        <v>44950</v>
      </c>
      <c r="Z3" s="21" t="s">
        <v>523</v>
      </c>
      <c r="AA3" s="21" t="s">
        <v>493</v>
      </c>
      <c r="AB3" s="21">
        <v>11</v>
      </c>
      <c r="AC3" s="21" t="s">
        <v>465</v>
      </c>
      <c r="AD3" s="21">
        <v>54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2834</v>
      </c>
      <c r="Y4" s="24">
        <v>44973</v>
      </c>
      <c r="Z4" s="21" t="s">
        <v>523</v>
      </c>
      <c r="AA4" s="21" t="s">
        <v>495</v>
      </c>
      <c r="AB4" s="21">
        <v>10.9</v>
      </c>
      <c r="AC4" s="21" t="s">
        <v>465</v>
      </c>
      <c r="AD4" s="21">
        <v>54</v>
      </c>
    </row>
    <row r="5" spans="1:30" ht="17.25" customHeight="1" thickBot="1" x14ac:dyDescent="0.25">
      <c r="A5" s="21">
        <v>0</v>
      </c>
      <c r="B5" s="22">
        <v>5.7127413127413132E-3</v>
      </c>
      <c r="C5" s="22">
        <v>3.2030888030888027E-3</v>
      </c>
      <c r="D5" s="22">
        <v>8.8999999999999999E-3</v>
      </c>
      <c r="E5" s="45"/>
      <c r="F5" s="21" t="s">
        <v>471</v>
      </c>
      <c r="G5" s="23">
        <v>27356</v>
      </c>
      <c r="H5" s="26">
        <v>1.04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2798</v>
      </c>
      <c r="Y5" s="24">
        <v>44999</v>
      </c>
      <c r="Z5" s="21" t="s">
        <v>514</v>
      </c>
      <c r="AA5" s="21" t="s">
        <v>493</v>
      </c>
      <c r="AB5" s="21">
        <v>10.8</v>
      </c>
      <c r="AC5" s="21" t="s">
        <v>464</v>
      </c>
      <c r="AD5" s="21">
        <v>60</v>
      </c>
    </row>
    <row r="6" spans="1:30" ht="17.25" customHeight="1" thickBot="1" x14ac:dyDescent="0.25">
      <c r="A6" s="21">
        <v>1</v>
      </c>
      <c r="B6" s="22">
        <v>3.0150579150579151E-3</v>
      </c>
      <c r="C6" s="22">
        <v>2.0725868725868725E-3</v>
      </c>
      <c r="D6" s="22">
        <v>5.1000000000000004E-3</v>
      </c>
      <c r="E6" s="45"/>
      <c r="F6" s="21" t="s">
        <v>473</v>
      </c>
      <c r="G6" s="23">
        <v>29336</v>
      </c>
      <c r="H6" s="26">
        <v>1.1200000000000001</v>
      </c>
      <c r="I6" s="45"/>
      <c r="J6" s="107" t="s">
        <v>474</v>
      </c>
      <c r="K6" s="108">
        <f>LARGE((K8,K9),1)</f>
        <v>0.69300119860336651</v>
      </c>
      <c r="L6" s="45"/>
      <c r="M6" s="45"/>
      <c r="N6" s="108" t="s">
        <v>465</v>
      </c>
      <c r="W6" s="21">
        <v>5</v>
      </c>
      <c r="X6" s="21">
        <v>2797</v>
      </c>
      <c r="Y6" s="24">
        <v>44952</v>
      </c>
      <c r="Z6" s="21" t="s">
        <v>521</v>
      </c>
      <c r="AA6" s="21" t="s">
        <v>495</v>
      </c>
      <c r="AB6" s="21">
        <v>10.8</v>
      </c>
      <c r="AC6" s="21" t="s">
        <v>464</v>
      </c>
      <c r="AD6" s="21">
        <v>60</v>
      </c>
    </row>
    <row r="7" spans="1:30" ht="17.25" customHeight="1" thickBot="1" x14ac:dyDescent="0.25">
      <c r="A7" s="21">
        <v>2</v>
      </c>
      <c r="B7" s="22">
        <v>1.9042471042471042E-3</v>
      </c>
      <c r="C7" s="22">
        <v>1.5544401544401543E-3</v>
      </c>
      <c r="D7" s="22">
        <v>3.5000000000000001E-3</v>
      </c>
      <c r="E7" s="45"/>
      <c r="F7" s="21" t="s">
        <v>475</v>
      </c>
      <c r="G7" s="23">
        <v>29024</v>
      </c>
      <c r="H7" s="26">
        <v>1.1100000000000001</v>
      </c>
      <c r="I7" s="45"/>
      <c r="J7" s="12" t="s">
        <v>476</v>
      </c>
      <c r="K7" s="108">
        <f>LARGE((K10,K11),1)</f>
        <v>0.59055093603622755</v>
      </c>
      <c r="L7" s="45"/>
      <c r="M7" s="45"/>
      <c r="N7" s="108" t="s">
        <v>464</v>
      </c>
      <c r="W7" s="21">
        <v>6</v>
      </c>
      <c r="X7" s="21">
        <v>2772</v>
      </c>
      <c r="Y7" s="24">
        <v>45020</v>
      </c>
      <c r="Z7" s="21" t="s">
        <v>523</v>
      </c>
      <c r="AA7" s="21" t="s">
        <v>493</v>
      </c>
      <c r="AB7" s="21">
        <v>10.7</v>
      </c>
      <c r="AC7" s="21" t="s">
        <v>465</v>
      </c>
      <c r="AD7" s="21">
        <v>53</v>
      </c>
    </row>
    <row r="8" spans="1:30" ht="17.25" customHeight="1" thickBot="1" x14ac:dyDescent="0.25">
      <c r="A8" s="21">
        <v>3</v>
      </c>
      <c r="B8" s="22">
        <v>1.5339768339768338E-3</v>
      </c>
      <c r="C8" s="22">
        <v>1.2718146718146721E-3</v>
      </c>
      <c r="D8" s="22">
        <v>2.8E-3</v>
      </c>
      <c r="E8" s="45"/>
      <c r="F8" s="21" t="s">
        <v>477</v>
      </c>
      <c r="G8" s="23">
        <v>27428</v>
      </c>
      <c r="H8" s="26">
        <v>1.05</v>
      </c>
      <c r="I8" s="45"/>
      <c r="J8" s="45"/>
      <c r="K8" s="340">
        <f>LARGE(B11:C11,1)/(B11+C11)</f>
        <v>0.69300119860336651</v>
      </c>
      <c r="L8" s="45"/>
      <c r="M8" s="45"/>
      <c r="N8" s="45"/>
      <c r="W8" s="21">
        <v>7</v>
      </c>
      <c r="X8" s="21">
        <v>2763</v>
      </c>
      <c r="Y8" s="24">
        <v>45041</v>
      </c>
      <c r="Z8" s="21" t="s">
        <v>523</v>
      </c>
      <c r="AA8" s="21" t="s">
        <v>493</v>
      </c>
      <c r="AB8" s="21">
        <v>10.7</v>
      </c>
      <c r="AC8" s="21" t="s">
        <v>465</v>
      </c>
      <c r="AD8" s="21">
        <v>54</v>
      </c>
    </row>
    <row r="9" spans="1:30" ht="17.25" customHeight="1" thickBot="1" x14ac:dyDescent="0.25">
      <c r="A9" s="21">
        <v>4</v>
      </c>
      <c r="B9" s="22">
        <v>1.3752895752895751E-3</v>
      </c>
      <c r="C9" s="22">
        <v>1.6015444015444013E-3</v>
      </c>
      <c r="D9" s="22">
        <v>3.0000000000000001E-3</v>
      </c>
      <c r="E9" s="45"/>
      <c r="F9" s="21" t="s">
        <v>478</v>
      </c>
      <c r="G9" s="23">
        <v>26715</v>
      </c>
      <c r="H9" s="26">
        <v>1.02</v>
      </c>
      <c r="I9" s="45"/>
      <c r="J9" s="45"/>
      <c r="K9" s="340">
        <f>LARGE(B12:C12,1)/(B12+C12)</f>
        <v>0.69186258866952466</v>
      </c>
      <c r="L9" s="45"/>
      <c r="M9" s="45"/>
      <c r="N9" s="45"/>
      <c r="W9" s="21">
        <v>8</v>
      </c>
      <c r="X9" s="21">
        <v>2760</v>
      </c>
      <c r="Y9" s="24">
        <v>45078</v>
      </c>
      <c r="Z9" s="21" t="s">
        <v>521</v>
      </c>
      <c r="AA9" s="21" t="s">
        <v>495</v>
      </c>
      <c r="AB9" s="21">
        <v>10.7</v>
      </c>
      <c r="AC9" s="21" t="s">
        <v>464</v>
      </c>
      <c r="AD9" s="21">
        <v>59</v>
      </c>
    </row>
    <row r="10" spans="1:30" ht="17.25" customHeight="1" thickBot="1" x14ac:dyDescent="0.25">
      <c r="A10" s="21">
        <v>5</v>
      </c>
      <c r="B10" s="22">
        <v>1.9042471042471042E-3</v>
      </c>
      <c r="C10" s="22">
        <v>3.5328185328185329E-3</v>
      </c>
      <c r="D10" s="22">
        <v>5.4999999999999997E-3</v>
      </c>
      <c r="E10" s="45"/>
      <c r="F10" s="21" t="s">
        <v>479</v>
      </c>
      <c r="G10" s="23">
        <v>24782</v>
      </c>
      <c r="H10" s="26">
        <v>0.95</v>
      </c>
      <c r="I10" s="45"/>
      <c r="J10" s="45"/>
      <c r="K10" s="340">
        <f>LARGE(B20:C20,1)/(B20+C20)</f>
        <v>0.56765400219327855</v>
      </c>
      <c r="L10" s="45"/>
      <c r="M10" s="45"/>
      <c r="N10" s="45"/>
      <c r="W10" s="21">
        <v>9</v>
      </c>
      <c r="X10" s="21">
        <v>2757</v>
      </c>
      <c r="Y10" s="24">
        <v>44937</v>
      </c>
      <c r="Z10" s="21" t="s">
        <v>521</v>
      </c>
      <c r="AA10" s="21" t="s">
        <v>494</v>
      </c>
      <c r="AB10" s="21">
        <v>10.6</v>
      </c>
      <c r="AC10" s="21" t="s">
        <v>464</v>
      </c>
      <c r="AD10" s="21">
        <v>59</v>
      </c>
    </row>
    <row r="11" spans="1:30" ht="17.25" customHeight="1" thickBot="1" x14ac:dyDescent="0.25">
      <c r="A11" s="21">
        <v>6</v>
      </c>
      <c r="B11" s="22">
        <v>4.5490347490347487E-3</v>
      </c>
      <c r="C11" s="22">
        <v>1.0268725868725868E-2</v>
      </c>
      <c r="D11" s="22">
        <v>1.4800000000000001E-2</v>
      </c>
      <c r="E11" s="45"/>
      <c r="F11" s="21" t="s">
        <v>480</v>
      </c>
      <c r="G11" s="23">
        <v>23580</v>
      </c>
      <c r="H11" s="26">
        <v>0.9</v>
      </c>
      <c r="I11" s="45"/>
      <c r="J11" s="45"/>
      <c r="K11" s="340">
        <f>LARGE(B21:C21,1)/(B21+C21)</f>
        <v>0.59055093603622755</v>
      </c>
      <c r="L11" s="45"/>
      <c r="M11" s="45"/>
      <c r="N11" s="45"/>
      <c r="W11" s="21">
        <v>10</v>
      </c>
      <c r="X11" s="21">
        <v>2753</v>
      </c>
      <c r="Y11" s="24">
        <v>45013</v>
      </c>
      <c r="Z11" s="21" t="s">
        <v>522</v>
      </c>
      <c r="AA11" s="21" t="s">
        <v>493</v>
      </c>
      <c r="AB11" s="21">
        <v>10.6</v>
      </c>
      <c r="AC11" s="21" t="s">
        <v>465</v>
      </c>
      <c r="AD11" s="21">
        <v>55</v>
      </c>
    </row>
    <row r="12" spans="1:30" ht="17.25" customHeight="1" thickBot="1" x14ac:dyDescent="0.25">
      <c r="A12" s="21">
        <v>7</v>
      </c>
      <c r="B12" s="22">
        <v>1.2377606177606177E-2</v>
      </c>
      <c r="C12" s="22">
        <v>2.7791505791505789E-2</v>
      </c>
      <c r="D12" s="22">
        <v>4.02E-2</v>
      </c>
      <c r="E12" s="45"/>
      <c r="F12" s="21" t="s">
        <v>481</v>
      </c>
      <c r="G12" s="23">
        <v>24905</v>
      </c>
      <c r="H12" s="26">
        <v>0.95</v>
      </c>
      <c r="I12" s="45"/>
      <c r="J12" s="45"/>
      <c r="K12" s="45"/>
      <c r="L12" s="45"/>
      <c r="M12" s="45"/>
      <c r="N12" s="45"/>
      <c r="W12" s="21">
        <v>20</v>
      </c>
      <c r="X12" s="21">
        <v>2724</v>
      </c>
      <c r="Y12" s="24">
        <v>44936</v>
      </c>
      <c r="Z12" s="21" t="s">
        <v>521</v>
      </c>
      <c r="AA12" s="21" t="s">
        <v>493</v>
      </c>
      <c r="AB12" s="21">
        <v>10.5</v>
      </c>
      <c r="AC12" s="21" t="s">
        <v>464</v>
      </c>
      <c r="AD12" s="21">
        <v>58</v>
      </c>
    </row>
    <row r="13" spans="1:30" ht="17.25" customHeight="1" thickBot="1" x14ac:dyDescent="0.25">
      <c r="A13" s="21">
        <v>8</v>
      </c>
      <c r="B13" s="22">
        <v>2.8352123552123555E-2</v>
      </c>
      <c r="C13" s="22">
        <v>4.0179922779922786E-2</v>
      </c>
      <c r="D13" s="22">
        <v>6.8500000000000005E-2</v>
      </c>
      <c r="E13" s="45"/>
      <c r="F13" s="21" t="s">
        <v>482</v>
      </c>
      <c r="G13" s="23">
        <v>25485</v>
      </c>
      <c r="H13" s="26">
        <v>0.97</v>
      </c>
      <c r="I13" s="45"/>
      <c r="J13" s="45"/>
      <c r="K13" s="45"/>
      <c r="L13" s="45"/>
      <c r="M13" s="45"/>
      <c r="N13" s="45"/>
      <c r="W13" s="21">
        <v>25</v>
      </c>
      <c r="X13" s="21">
        <v>2709</v>
      </c>
      <c r="Y13" s="24">
        <v>44937</v>
      </c>
      <c r="Z13" s="21" t="s">
        <v>523</v>
      </c>
      <c r="AA13" s="21" t="s">
        <v>494</v>
      </c>
      <c r="AB13" s="21">
        <v>10.5</v>
      </c>
      <c r="AC13" s="21" t="s">
        <v>465</v>
      </c>
      <c r="AD13" s="21">
        <v>53</v>
      </c>
    </row>
    <row r="14" spans="1:30" ht="17.25" customHeight="1" thickBot="1" x14ac:dyDescent="0.25">
      <c r="A14" s="21">
        <v>9</v>
      </c>
      <c r="B14" s="22">
        <v>3.3694594594594597E-2</v>
      </c>
      <c r="C14" s="22">
        <v>3.7447876447876449E-2</v>
      </c>
      <c r="D14" s="22">
        <v>7.1199999999999999E-2</v>
      </c>
      <c r="E14" s="45"/>
      <c r="F14" s="21" t="s">
        <v>483</v>
      </c>
      <c r="G14" s="23">
        <v>25894</v>
      </c>
      <c r="H14" s="26">
        <v>0.99</v>
      </c>
      <c r="I14" s="45"/>
      <c r="J14" s="45"/>
      <c r="K14" s="45"/>
      <c r="L14" s="45"/>
      <c r="M14" s="45"/>
      <c r="N14" s="45"/>
      <c r="W14" s="21">
        <v>30</v>
      </c>
      <c r="X14" s="21">
        <v>2694</v>
      </c>
      <c r="Y14" s="24">
        <v>45001</v>
      </c>
      <c r="Z14" s="21" t="s">
        <v>522</v>
      </c>
      <c r="AA14" s="21" t="s">
        <v>495</v>
      </c>
      <c r="AB14" s="21">
        <v>10.4</v>
      </c>
      <c r="AC14" s="21" t="s">
        <v>465</v>
      </c>
      <c r="AD14" s="21">
        <v>53</v>
      </c>
    </row>
    <row r="15" spans="1:30" ht="17.25" customHeight="1" thickBot="1" x14ac:dyDescent="0.25">
      <c r="A15" s="21">
        <v>10</v>
      </c>
      <c r="B15" s="22">
        <v>3.0944015444015444E-2</v>
      </c>
      <c r="C15" s="22">
        <v>3.3820849420849425E-2</v>
      </c>
      <c r="D15" s="22">
        <v>6.4799999999999996E-2</v>
      </c>
      <c r="E15" s="45"/>
      <c r="F15" s="21" t="s">
        <v>484</v>
      </c>
      <c r="G15" s="23"/>
      <c r="H15" s="26"/>
      <c r="I15" s="45"/>
      <c r="J15" s="45"/>
      <c r="K15" s="45"/>
      <c r="L15" s="45"/>
      <c r="M15" s="45"/>
      <c r="N15" s="45"/>
      <c r="W15" s="21">
        <v>35</v>
      </c>
      <c r="X15" s="21">
        <v>2682</v>
      </c>
      <c r="Y15" s="24">
        <v>44937</v>
      </c>
      <c r="Z15" s="21" t="s">
        <v>513</v>
      </c>
      <c r="AA15" s="21" t="s">
        <v>494</v>
      </c>
      <c r="AB15" s="21">
        <v>10.4</v>
      </c>
      <c r="AC15" s="21" t="s">
        <v>464</v>
      </c>
      <c r="AD15" s="21">
        <v>61</v>
      </c>
    </row>
    <row r="16" spans="1:30" ht="17.25" customHeight="1" thickBot="1" x14ac:dyDescent="0.25">
      <c r="A16" s="21">
        <v>11</v>
      </c>
      <c r="B16" s="22">
        <v>3.1631660231660232E-2</v>
      </c>
      <c r="C16" s="22">
        <v>3.1795366795366799E-2</v>
      </c>
      <c r="D16" s="22">
        <v>6.3399999999999998E-2</v>
      </c>
      <c r="E16" s="45"/>
      <c r="F16" s="21" t="s">
        <v>485</v>
      </c>
      <c r="G16" s="23"/>
      <c r="H16" s="26"/>
      <c r="I16" s="45"/>
      <c r="J16" s="45"/>
      <c r="K16" s="45"/>
      <c r="L16" s="45"/>
      <c r="M16" s="45"/>
      <c r="N16" s="45"/>
      <c r="W16" s="21">
        <v>40</v>
      </c>
      <c r="X16" s="21">
        <v>2678</v>
      </c>
      <c r="Y16" s="24">
        <v>44952</v>
      </c>
      <c r="Z16" s="21" t="s">
        <v>513</v>
      </c>
      <c r="AA16" s="21" t="s">
        <v>495</v>
      </c>
      <c r="AB16" s="21">
        <v>10.3</v>
      </c>
      <c r="AC16" s="21" t="s">
        <v>464</v>
      </c>
      <c r="AD16" s="21">
        <v>59</v>
      </c>
    </row>
    <row r="17" spans="1:30" ht="17.25" customHeight="1" thickBot="1" x14ac:dyDescent="0.25">
      <c r="A17" s="21">
        <v>12</v>
      </c>
      <c r="B17" s="22">
        <v>3.4276447876447874E-2</v>
      </c>
      <c r="C17" s="22">
        <v>3.17011583011583E-2</v>
      </c>
      <c r="D17" s="22">
        <v>6.6000000000000003E-2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2673</v>
      </c>
      <c r="Y17" s="24">
        <v>44936</v>
      </c>
      <c r="Z17" s="21" t="s">
        <v>513</v>
      </c>
      <c r="AA17" s="21" t="s">
        <v>493</v>
      </c>
      <c r="AB17" s="21">
        <v>10.3</v>
      </c>
      <c r="AC17" s="21" t="s">
        <v>464</v>
      </c>
      <c r="AD17" s="21">
        <v>62</v>
      </c>
    </row>
    <row r="18" spans="1:30" ht="17.25" customHeight="1" thickBot="1" x14ac:dyDescent="0.25">
      <c r="A18" s="21">
        <v>13</v>
      </c>
      <c r="B18" s="22">
        <v>3.7079922779922773E-2</v>
      </c>
      <c r="C18" s="22">
        <v>3.2972972972972976E-2</v>
      </c>
      <c r="D18" s="22">
        <v>7.0099999999999996E-2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2668</v>
      </c>
      <c r="Y18" s="24">
        <v>44939</v>
      </c>
      <c r="Z18" s="21" t="s">
        <v>514</v>
      </c>
      <c r="AA18" s="21" t="s">
        <v>496</v>
      </c>
      <c r="AB18" s="21">
        <v>10.3</v>
      </c>
      <c r="AC18" s="21" t="s">
        <v>464</v>
      </c>
      <c r="AD18" s="21">
        <v>58</v>
      </c>
    </row>
    <row r="19" spans="1:30" ht="17.25" customHeight="1" thickBot="1" x14ac:dyDescent="0.25">
      <c r="A19" s="21">
        <v>14</v>
      </c>
      <c r="B19" s="22">
        <v>3.7820463320463321E-2</v>
      </c>
      <c r="C19" s="22">
        <v>3.1795366795366799E-2</v>
      </c>
      <c r="D19" s="22">
        <v>6.9599999999999995E-2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2639</v>
      </c>
      <c r="Y19" s="24">
        <v>45035</v>
      </c>
      <c r="Z19" s="21" t="s">
        <v>523</v>
      </c>
      <c r="AA19" s="21" t="s">
        <v>494</v>
      </c>
      <c r="AB19" s="21">
        <v>10.199999999999999</v>
      </c>
      <c r="AC19" s="21" t="s">
        <v>465</v>
      </c>
      <c r="AD19" s="21">
        <v>54</v>
      </c>
    </row>
    <row r="20" spans="1:30" ht="17.25" customHeight="1" thickBot="1" x14ac:dyDescent="0.25">
      <c r="A20" s="21">
        <v>15</v>
      </c>
      <c r="B20" s="22">
        <v>4.0571042471042471E-2</v>
      </c>
      <c r="C20" s="22">
        <v>3.0900386100386101E-2</v>
      </c>
      <c r="D20" s="22">
        <v>7.1499999999999994E-2</v>
      </c>
      <c r="E20" s="45"/>
      <c r="F20" s="21" t="s">
        <v>488</v>
      </c>
      <c r="G20" s="23">
        <v>11933</v>
      </c>
      <c r="H20" s="21">
        <v>0.46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2623</v>
      </c>
      <c r="Y20" s="24">
        <v>44938</v>
      </c>
      <c r="Z20" s="21" t="s">
        <v>513</v>
      </c>
      <c r="AA20" s="21" t="s">
        <v>495</v>
      </c>
      <c r="AB20" s="21">
        <v>10.1</v>
      </c>
      <c r="AC20" s="21" t="s">
        <v>464</v>
      </c>
      <c r="AD20" s="21">
        <v>62</v>
      </c>
    </row>
    <row r="21" spans="1:30" ht="17.25" customHeight="1" thickBot="1" x14ac:dyDescent="0.25">
      <c r="A21" s="21">
        <v>16</v>
      </c>
      <c r="B21" s="22">
        <v>4.3956370656370647E-2</v>
      </c>
      <c r="C21" s="22">
        <v>3.0476447876447873E-2</v>
      </c>
      <c r="D21" s="22">
        <v>7.4399999999999994E-2</v>
      </c>
      <c r="E21" s="45"/>
      <c r="F21" s="21" t="s">
        <v>492</v>
      </c>
      <c r="G21" s="23">
        <v>28313</v>
      </c>
      <c r="H21" s="21">
        <v>1.08</v>
      </c>
      <c r="I21" s="45"/>
      <c r="J21" s="12">
        <v>5</v>
      </c>
      <c r="K21" s="12">
        <f>X6</f>
        <v>2797</v>
      </c>
      <c r="L21" s="18"/>
      <c r="M21" s="12"/>
      <c r="N21" s="114">
        <f>K21/$F$2</f>
        <v>0.10799227799227799</v>
      </c>
      <c r="W21" s="21">
        <v>125</v>
      </c>
      <c r="X21" s="21">
        <v>2602</v>
      </c>
      <c r="Y21" s="24">
        <v>45189</v>
      </c>
      <c r="Z21" s="21" t="s">
        <v>513</v>
      </c>
      <c r="AA21" s="21" t="s">
        <v>494</v>
      </c>
      <c r="AB21" s="21">
        <v>10</v>
      </c>
      <c r="AC21" s="21" t="s">
        <v>464</v>
      </c>
      <c r="AD21" s="21">
        <v>61</v>
      </c>
    </row>
    <row r="22" spans="1:30" ht="17.25" customHeight="1" thickBot="1" x14ac:dyDescent="0.25">
      <c r="A22" s="21">
        <v>17</v>
      </c>
      <c r="B22" s="22">
        <v>4.5596138996138999E-2</v>
      </c>
      <c r="C22" s="22">
        <v>2.9769884169884173E-2</v>
      </c>
      <c r="D22" s="22">
        <v>7.5300000000000006E-2</v>
      </c>
      <c r="E22" s="45"/>
      <c r="F22" s="21" t="s">
        <v>493</v>
      </c>
      <c r="G22" s="23">
        <v>30898</v>
      </c>
      <c r="H22" s="21">
        <v>1.18</v>
      </c>
      <c r="I22" s="45"/>
      <c r="J22" s="12">
        <v>10</v>
      </c>
      <c r="K22" s="12">
        <f>X11</f>
        <v>2753</v>
      </c>
      <c r="L22" s="18"/>
      <c r="M22" s="12"/>
      <c r="N22" s="114">
        <f t="shared" ref="N22:N28" si="0">K22/$F$2</f>
        <v>0.10629343629343629</v>
      </c>
      <c r="W22" s="21">
        <v>150</v>
      </c>
      <c r="X22" s="21">
        <v>2581</v>
      </c>
      <c r="Y22" s="24">
        <v>44984</v>
      </c>
      <c r="Z22" s="21" t="s">
        <v>521</v>
      </c>
      <c r="AA22" s="21" t="s">
        <v>492</v>
      </c>
      <c r="AB22" s="21">
        <v>10</v>
      </c>
      <c r="AC22" s="21" t="s">
        <v>464</v>
      </c>
      <c r="AD22" s="21">
        <v>58</v>
      </c>
    </row>
    <row r="23" spans="1:30" ht="17.25" customHeight="1" thickBot="1" x14ac:dyDescent="0.25">
      <c r="A23" s="21">
        <v>18</v>
      </c>
      <c r="B23" s="22">
        <v>4.3427413127413127E-2</v>
      </c>
      <c r="C23" s="22">
        <v>2.9204633204633203E-2</v>
      </c>
      <c r="D23" s="22">
        <v>7.2599999999999998E-2</v>
      </c>
      <c r="E23" s="45"/>
      <c r="F23" s="21" t="s">
        <v>494</v>
      </c>
      <c r="G23" s="23">
        <v>31764</v>
      </c>
      <c r="H23" s="21">
        <v>1.21</v>
      </c>
      <c r="I23" s="45"/>
      <c r="J23" s="12">
        <v>20</v>
      </c>
      <c r="K23" s="12">
        <f>X12</f>
        <v>2724</v>
      </c>
      <c r="L23" s="18"/>
      <c r="M23" s="12"/>
      <c r="N23" s="114">
        <f t="shared" si="0"/>
        <v>0.10517374517374517</v>
      </c>
      <c r="W23" s="21">
        <v>175</v>
      </c>
      <c r="X23" s="21">
        <v>2572</v>
      </c>
      <c r="Y23" s="24">
        <v>45055</v>
      </c>
      <c r="Z23" s="21" t="s">
        <v>522</v>
      </c>
      <c r="AA23" s="21" t="s">
        <v>493</v>
      </c>
      <c r="AB23" s="21">
        <v>9.9</v>
      </c>
      <c r="AC23" s="21" t="s">
        <v>465</v>
      </c>
      <c r="AD23" s="21">
        <v>60</v>
      </c>
    </row>
    <row r="24" spans="1:30" ht="17.25" customHeight="1" thickBot="1" x14ac:dyDescent="0.25">
      <c r="A24" s="21">
        <v>19</v>
      </c>
      <c r="B24" s="22">
        <v>3.1420077220077218E-2</v>
      </c>
      <c r="C24" s="22">
        <v>2.1856370656370652E-2</v>
      </c>
      <c r="D24" s="22">
        <v>5.33E-2</v>
      </c>
      <c r="E24" s="45"/>
      <c r="F24" s="21" t="s">
        <v>495</v>
      </c>
      <c r="G24" s="23">
        <v>31983</v>
      </c>
      <c r="H24" s="21">
        <v>1.22</v>
      </c>
      <c r="I24" s="45"/>
      <c r="J24" s="12">
        <v>30</v>
      </c>
      <c r="K24" s="12">
        <f>X14</f>
        <v>2694</v>
      </c>
      <c r="L24" s="18"/>
      <c r="M24" s="12"/>
      <c r="N24" s="114">
        <f t="shared" si="0"/>
        <v>0.10401544401544402</v>
      </c>
      <c r="W24" s="21">
        <v>200</v>
      </c>
      <c r="X24" s="21">
        <v>2560</v>
      </c>
      <c r="Y24" s="24">
        <v>45021</v>
      </c>
      <c r="Z24" s="21" t="s">
        <v>522</v>
      </c>
      <c r="AA24" s="21" t="s">
        <v>494</v>
      </c>
      <c r="AB24" s="21">
        <v>9.9</v>
      </c>
      <c r="AC24" s="21" t="s">
        <v>465</v>
      </c>
      <c r="AD24" s="21">
        <v>62</v>
      </c>
    </row>
    <row r="25" spans="1:30" ht="17.25" customHeight="1" thickBot="1" x14ac:dyDescent="0.25">
      <c r="A25" s="21">
        <v>20</v>
      </c>
      <c r="B25" s="22">
        <v>2.2745173745173743E-2</v>
      </c>
      <c r="C25" s="22">
        <v>1.5308880308880309E-2</v>
      </c>
      <c r="D25" s="22">
        <v>3.7999999999999999E-2</v>
      </c>
      <c r="E25" s="45"/>
      <c r="F25" s="21" t="s">
        <v>496</v>
      </c>
      <c r="G25" s="23">
        <v>31414</v>
      </c>
      <c r="H25" s="21">
        <v>1.2</v>
      </c>
      <c r="I25" s="45"/>
      <c r="J25" s="12">
        <v>50</v>
      </c>
      <c r="K25" s="12">
        <f>X18</f>
        <v>2668</v>
      </c>
      <c r="L25" s="18"/>
      <c r="M25" s="12"/>
      <c r="N25" s="114">
        <f t="shared" si="0"/>
        <v>0.10301158301158302</v>
      </c>
    </row>
    <row r="26" spans="1:30" ht="17.25" customHeight="1" thickBot="1" x14ac:dyDescent="0.25">
      <c r="A26" s="21">
        <v>21</v>
      </c>
      <c r="B26" s="22">
        <v>1.6291891891891893E-2</v>
      </c>
      <c r="C26" s="22">
        <v>1.0033204633204633E-2</v>
      </c>
      <c r="D26" s="22">
        <v>2.63E-2</v>
      </c>
      <c r="E26" s="45"/>
      <c r="F26" s="21" t="s">
        <v>497</v>
      </c>
      <c r="G26" s="23">
        <v>17357</v>
      </c>
      <c r="H26" s="21">
        <v>0.66</v>
      </c>
      <c r="I26" s="45"/>
      <c r="J26" s="12">
        <v>100</v>
      </c>
      <c r="K26" s="12">
        <f>X20</f>
        <v>2623</v>
      </c>
      <c r="L26" s="18"/>
      <c r="M26" s="12"/>
      <c r="N26" s="114">
        <f t="shared" si="0"/>
        <v>0.10127413127413128</v>
      </c>
    </row>
    <row r="27" spans="1:30" ht="17.25" customHeight="1" thickBot="1" x14ac:dyDescent="0.25">
      <c r="A27" s="21">
        <v>22</v>
      </c>
      <c r="B27" s="22">
        <v>1.0790733590733591E-2</v>
      </c>
      <c r="C27" s="22">
        <v>7.254054054054054E-3</v>
      </c>
      <c r="D27" s="22">
        <v>1.7999999999999999E-2</v>
      </c>
      <c r="E27" s="45"/>
      <c r="F27" s="45"/>
      <c r="G27" s="45"/>
      <c r="H27" s="45"/>
      <c r="I27" s="45"/>
      <c r="J27" s="12">
        <v>150</v>
      </c>
      <c r="K27" s="12">
        <f>X22</f>
        <v>2581</v>
      </c>
      <c r="L27" s="18"/>
      <c r="M27" s="12"/>
      <c r="N27" s="114">
        <f t="shared" si="0"/>
        <v>9.9652509652509658E-2</v>
      </c>
    </row>
    <row r="28" spans="1:30" ht="17.25" customHeight="1" thickBot="1" x14ac:dyDescent="0.25">
      <c r="A28" s="21">
        <v>23</v>
      </c>
      <c r="B28" s="22">
        <v>8.0401544401544397E-3</v>
      </c>
      <c r="C28" s="22">
        <v>5.1343629343629342E-3</v>
      </c>
      <c r="D28" s="22">
        <v>1.32E-2</v>
      </c>
      <c r="E28" s="45"/>
      <c r="F28" s="45"/>
      <c r="G28" s="45"/>
      <c r="H28" s="45"/>
      <c r="I28" s="45"/>
      <c r="J28" s="12">
        <v>200</v>
      </c>
      <c r="K28" s="12">
        <f>X24</f>
        <v>2560</v>
      </c>
      <c r="L28" s="18"/>
      <c r="M28" s="12"/>
      <c r="N28" s="114">
        <f t="shared" si="0"/>
        <v>9.8841698841698841E-2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539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43400</v>
      </c>
      <c r="H2" s="7" t="s">
        <v>462</v>
      </c>
      <c r="W2" s="21">
        <v>1</v>
      </c>
      <c r="X2" s="21">
        <v>4347</v>
      </c>
      <c r="Y2" s="24">
        <v>45259</v>
      </c>
      <c r="Z2" s="21" t="s">
        <v>514</v>
      </c>
      <c r="AA2" s="21" t="s">
        <v>494</v>
      </c>
      <c r="AB2" s="21">
        <v>10</v>
      </c>
      <c r="AC2" s="21" t="s">
        <v>498</v>
      </c>
      <c r="AD2" s="21">
        <v>56</v>
      </c>
    </row>
    <row r="3" spans="1:30" ht="17.25" customHeight="1" thickBot="1" x14ac:dyDescent="0.25">
      <c r="W3" s="21">
        <v>2</v>
      </c>
      <c r="X3" s="21">
        <v>4262</v>
      </c>
      <c r="Y3" s="24">
        <v>45266</v>
      </c>
      <c r="Z3" s="21" t="s">
        <v>514</v>
      </c>
      <c r="AA3" s="21" t="s">
        <v>494</v>
      </c>
      <c r="AB3" s="21">
        <v>9.8000000000000007</v>
      </c>
      <c r="AC3" s="21" t="s">
        <v>498</v>
      </c>
      <c r="AD3" s="21">
        <v>55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4238</v>
      </c>
      <c r="Y4" s="24">
        <v>45001</v>
      </c>
      <c r="Z4" s="21" t="s">
        <v>515</v>
      </c>
      <c r="AA4" s="21" t="s">
        <v>495</v>
      </c>
      <c r="AB4" s="21">
        <v>9.8000000000000007</v>
      </c>
      <c r="AC4" s="21" t="s">
        <v>498</v>
      </c>
      <c r="AD4" s="21">
        <v>57</v>
      </c>
    </row>
    <row r="5" spans="1:30" ht="17.25" customHeight="1" thickBot="1" x14ac:dyDescent="0.25">
      <c r="A5" s="21">
        <v>0</v>
      </c>
      <c r="B5" s="22">
        <v>1.7400921658986177E-3</v>
      </c>
      <c r="C5" s="22">
        <v>2.0529953917050692E-3</v>
      </c>
      <c r="D5" s="22">
        <v>3.8E-3</v>
      </c>
      <c r="E5" s="45"/>
      <c r="F5" s="21" t="s">
        <v>471</v>
      </c>
      <c r="G5" s="23">
        <v>45121</v>
      </c>
      <c r="H5" s="21">
        <v>1.04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4226</v>
      </c>
      <c r="Y5" s="24">
        <v>44999</v>
      </c>
      <c r="Z5" s="21" t="s">
        <v>517</v>
      </c>
      <c r="AA5" s="21" t="s">
        <v>493</v>
      </c>
      <c r="AB5" s="21">
        <v>9.6999999999999993</v>
      </c>
      <c r="AC5" s="21" t="s">
        <v>498</v>
      </c>
      <c r="AD5" s="21">
        <v>57</v>
      </c>
    </row>
    <row r="6" spans="1:30" ht="17.25" customHeight="1" thickBot="1" x14ac:dyDescent="0.25">
      <c r="A6" s="21">
        <v>1</v>
      </c>
      <c r="B6" s="22">
        <v>1.2506912442396313E-3</v>
      </c>
      <c r="C6" s="22">
        <v>1.4142857142857143E-3</v>
      </c>
      <c r="D6" s="22">
        <v>2.7000000000000001E-3</v>
      </c>
      <c r="E6" s="45"/>
      <c r="F6" s="21" t="s">
        <v>473</v>
      </c>
      <c r="G6" s="23">
        <v>51837</v>
      </c>
      <c r="H6" s="21">
        <v>1.19</v>
      </c>
      <c r="I6" s="45"/>
      <c r="J6" s="107" t="s">
        <v>474</v>
      </c>
      <c r="K6" s="108">
        <f>LARGE((K8,K9),1)</f>
        <v>0.56788138620936046</v>
      </c>
      <c r="L6" s="45"/>
      <c r="M6" s="45"/>
      <c r="N6" s="108" t="s">
        <v>499</v>
      </c>
      <c r="W6" s="21">
        <v>5</v>
      </c>
      <c r="X6" s="21">
        <v>4203</v>
      </c>
      <c r="Y6" s="24">
        <v>45000</v>
      </c>
      <c r="Z6" s="21" t="s">
        <v>517</v>
      </c>
      <c r="AA6" s="21" t="s">
        <v>494</v>
      </c>
      <c r="AB6" s="21">
        <v>9.6999999999999993</v>
      </c>
      <c r="AC6" s="21" t="s">
        <v>498</v>
      </c>
      <c r="AD6" s="21">
        <v>56</v>
      </c>
    </row>
    <row r="7" spans="1:30" ht="17.25" customHeight="1" thickBot="1" x14ac:dyDescent="0.25">
      <c r="A7" s="21">
        <v>2</v>
      </c>
      <c r="B7" s="22">
        <v>1.0875576036866361E-3</v>
      </c>
      <c r="C7" s="22">
        <v>1.0036866359447005E-3</v>
      </c>
      <c r="D7" s="22">
        <v>2.0999999999999999E-3</v>
      </c>
      <c r="E7" s="45"/>
      <c r="F7" s="21" t="s">
        <v>475</v>
      </c>
      <c r="G7" s="23">
        <v>49226</v>
      </c>
      <c r="H7" s="21">
        <v>1.1299999999999999</v>
      </c>
      <c r="I7" s="45"/>
      <c r="J7" s="12" t="s">
        <v>476</v>
      </c>
      <c r="K7" s="108">
        <f>LARGE((K10,K11),1)</f>
        <v>0.58629438467756978</v>
      </c>
      <c r="L7" s="45"/>
      <c r="M7" s="45"/>
      <c r="N7" s="108" t="s">
        <v>498</v>
      </c>
      <c r="W7" s="21">
        <v>6</v>
      </c>
      <c r="X7" s="21">
        <v>4201</v>
      </c>
      <c r="Y7" s="24">
        <v>45000</v>
      </c>
      <c r="Z7" s="21" t="s">
        <v>515</v>
      </c>
      <c r="AA7" s="21" t="s">
        <v>494</v>
      </c>
      <c r="AB7" s="21">
        <v>9.6999999999999993</v>
      </c>
      <c r="AC7" s="21" t="s">
        <v>498</v>
      </c>
      <c r="AD7" s="21">
        <v>57</v>
      </c>
    </row>
    <row r="8" spans="1:30" ht="17.25" customHeight="1" thickBot="1" x14ac:dyDescent="0.25">
      <c r="A8" s="21">
        <v>3</v>
      </c>
      <c r="B8" s="22">
        <v>1.5769585253456221E-3</v>
      </c>
      <c r="C8" s="22">
        <v>1.140552995391705E-3</v>
      </c>
      <c r="D8" s="22">
        <v>2.8E-3</v>
      </c>
      <c r="E8" s="45"/>
      <c r="F8" s="21" t="s">
        <v>477</v>
      </c>
      <c r="G8" s="23">
        <v>45568</v>
      </c>
      <c r="H8" s="21">
        <v>1.05</v>
      </c>
      <c r="I8" s="45"/>
      <c r="J8" s="45"/>
      <c r="K8" s="347">
        <f>LARGE(B11:C11,1)/(B11+C11)</f>
        <v>0.56788138620936046</v>
      </c>
      <c r="L8" s="45"/>
      <c r="M8" s="45"/>
      <c r="N8" s="45"/>
      <c r="W8" s="21">
        <v>7</v>
      </c>
      <c r="X8" s="21">
        <v>4190</v>
      </c>
      <c r="Y8" s="24">
        <v>45001</v>
      </c>
      <c r="Z8" s="21" t="s">
        <v>517</v>
      </c>
      <c r="AA8" s="21" t="s">
        <v>495</v>
      </c>
      <c r="AB8" s="21">
        <v>9.6999999999999993</v>
      </c>
      <c r="AC8" s="21" t="s">
        <v>498</v>
      </c>
      <c r="AD8" s="21">
        <v>57</v>
      </c>
    </row>
    <row r="9" spans="1:30" ht="17.25" customHeight="1" thickBot="1" x14ac:dyDescent="0.25">
      <c r="A9" s="21">
        <v>4</v>
      </c>
      <c r="B9" s="22">
        <v>3.3714285714285712E-3</v>
      </c>
      <c r="C9" s="22">
        <v>2.6460829493087554E-3</v>
      </c>
      <c r="D9" s="22">
        <v>6.0000000000000001E-3</v>
      </c>
      <c r="E9" s="45"/>
      <c r="F9" s="21" t="s">
        <v>478</v>
      </c>
      <c r="G9" s="23">
        <v>44422</v>
      </c>
      <c r="H9" s="21">
        <v>1.02</v>
      </c>
      <c r="I9" s="45"/>
      <c r="J9" s="45"/>
      <c r="K9" s="347">
        <f>LARGE(B12:C12,1)/(B12+C12)</f>
        <v>0.50962183207758027</v>
      </c>
      <c r="L9" s="45"/>
      <c r="M9" s="45"/>
      <c r="N9" s="45"/>
      <c r="W9" s="21">
        <v>8</v>
      </c>
      <c r="X9" s="21">
        <v>4183</v>
      </c>
      <c r="Y9" s="24">
        <v>44999</v>
      </c>
      <c r="Z9" s="21" t="s">
        <v>515</v>
      </c>
      <c r="AA9" s="21" t="s">
        <v>493</v>
      </c>
      <c r="AB9" s="21">
        <v>9.6</v>
      </c>
      <c r="AC9" s="21" t="s">
        <v>498</v>
      </c>
      <c r="AD9" s="21">
        <v>55</v>
      </c>
    </row>
    <row r="10" spans="1:30" ht="17.25" customHeight="1" thickBot="1" x14ac:dyDescent="0.25">
      <c r="A10" s="21">
        <v>5</v>
      </c>
      <c r="B10" s="22">
        <v>8.4285714285714294E-3</v>
      </c>
      <c r="C10" s="22">
        <v>9.5806451612903236E-3</v>
      </c>
      <c r="D10" s="22">
        <v>1.8100000000000002E-2</v>
      </c>
      <c r="E10" s="45"/>
      <c r="F10" s="21" t="s">
        <v>479</v>
      </c>
      <c r="G10" s="23">
        <v>40234</v>
      </c>
      <c r="H10" s="21">
        <v>0.92</v>
      </c>
      <c r="I10" s="45"/>
      <c r="J10" s="45"/>
      <c r="K10" s="340">
        <f>LARGE(B20:C20,1)/(B20+C20)</f>
        <v>0.58250644969239929</v>
      </c>
      <c r="L10" s="45"/>
      <c r="M10" s="45"/>
      <c r="N10" s="45"/>
      <c r="W10" s="21">
        <v>9</v>
      </c>
      <c r="X10" s="21">
        <v>4166</v>
      </c>
      <c r="Y10" s="24">
        <v>44998</v>
      </c>
      <c r="Z10" s="21" t="s">
        <v>515</v>
      </c>
      <c r="AA10" s="21" t="s">
        <v>492</v>
      </c>
      <c r="AB10" s="21">
        <v>9.6</v>
      </c>
      <c r="AC10" s="21" t="s">
        <v>498</v>
      </c>
      <c r="AD10" s="21">
        <v>58</v>
      </c>
    </row>
    <row r="11" spans="1:30" ht="17.25" customHeight="1" thickBot="1" x14ac:dyDescent="0.25">
      <c r="A11" s="21">
        <v>6</v>
      </c>
      <c r="B11" s="22">
        <v>2.0065437788018434E-2</v>
      </c>
      <c r="C11" s="22">
        <v>2.6369585253456222E-2</v>
      </c>
      <c r="D11" s="22">
        <v>4.6600000000000003E-2</v>
      </c>
      <c r="E11" s="45"/>
      <c r="F11" s="21" t="s">
        <v>480</v>
      </c>
      <c r="G11" s="23">
        <v>37983</v>
      </c>
      <c r="H11" s="21">
        <v>0.87</v>
      </c>
      <c r="I11" s="45"/>
      <c r="J11" s="45"/>
      <c r="K11" s="340">
        <f>LARGE(B21:C21,1)/(B21+C21)</f>
        <v>0.58629438467756978</v>
      </c>
      <c r="L11" s="45"/>
      <c r="M11" s="45"/>
      <c r="N11" s="45"/>
      <c r="W11" s="21">
        <v>10</v>
      </c>
      <c r="X11" s="21">
        <v>4143</v>
      </c>
      <c r="Y11" s="24">
        <v>45258</v>
      </c>
      <c r="Z11" s="21" t="s">
        <v>514</v>
      </c>
      <c r="AA11" s="21" t="s">
        <v>493</v>
      </c>
      <c r="AB11" s="21">
        <v>9.5</v>
      </c>
      <c r="AC11" s="21" t="s">
        <v>498</v>
      </c>
      <c r="AD11" s="21">
        <v>55</v>
      </c>
    </row>
    <row r="12" spans="1:30" ht="17.25" customHeight="1" thickBot="1" x14ac:dyDescent="0.25">
      <c r="A12" s="21">
        <v>7</v>
      </c>
      <c r="B12" s="22">
        <v>3.257235023041475E-2</v>
      </c>
      <c r="C12" s="22">
        <v>3.1342396313364058E-2</v>
      </c>
      <c r="D12" s="22">
        <v>6.3899999999999998E-2</v>
      </c>
      <c r="E12" s="45"/>
      <c r="F12" s="21" t="s">
        <v>481</v>
      </c>
      <c r="G12" s="23">
        <v>39839</v>
      </c>
      <c r="H12" s="21">
        <v>0.91</v>
      </c>
      <c r="I12" s="45"/>
      <c r="J12" s="45"/>
      <c r="K12" s="45"/>
      <c r="L12" s="45"/>
      <c r="M12" s="45"/>
      <c r="N12" s="45"/>
      <c r="W12" s="21">
        <v>20</v>
      </c>
      <c r="X12" s="21">
        <v>4108</v>
      </c>
      <c r="Y12" s="24">
        <v>45015</v>
      </c>
      <c r="Z12" s="21" t="s">
        <v>515</v>
      </c>
      <c r="AA12" s="21" t="s">
        <v>495</v>
      </c>
      <c r="AB12" s="21">
        <v>9.5</v>
      </c>
      <c r="AC12" s="21" t="s">
        <v>498</v>
      </c>
      <c r="AD12" s="21">
        <v>58</v>
      </c>
    </row>
    <row r="13" spans="1:30" ht="17.25" customHeight="1" thickBot="1" x14ac:dyDescent="0.25">
      <c r="A13" s="21">
        <v>8</v>
      </c>
      <c r="B13" s="22">
        <v>3.2191705069124429E-2</v>
      </c>
      <c r="C13" s="22">
        <v>3.1616129032258064E-2</v>
      </c>
      <c r="D13" s="22">
        <v>6.3899999999999998E-2</v>
      </c>
      <c r="E13" s="45"/>
      <c r="F13" s="21" t="s">
        <v>482</v>
      </c>
      <c r="G13" s="23">
        <v>40496</v>
      </c>
      <c r="H13" s="21">
        <v>0.93</v>
      </c>
      <c r="I13" s="45"/>
      <c r="J13" s="45"/>
      <c r="K13" s="45"/>
      <c r="L13" s="45"/>
      <c r="M13" s="45"/>
      <c r="N13" s="45"/>
      <c r="W13" s="21">
        <v>25</v>
      </c>
      <c r="X13" s="21">
        <v>4088</v>
      </c>
      <c r="Y13" s="24">
        <v>45000</v>
      </c>
      <c r="Z13" s="21" t="s">
        <v>522</v>
      </c>
      <c r="AA13" s="21" t="s">
        <v>494</v>
      </c>
      <c r="AB13" s="21">
        <v>9.4</v>
      </c>
      <c r="AC13" s="21" t="s">
        <v>498</v>
      </c>
      <c r="AD13" s="21">
        <v>51</v>
      </c>
    </row>
    <row r="14" spans="1:30" ht="17.25" customHeight="1" thickBot="1" x14ac:dyDescent="0.25">
      <c r="A14" s="21">
        <v>9</v>
      </c>
      <c r="B14" s="22">
        <v>3.5726267281105992E-2</v>
      </c>
      <c r="C14" s="22">
        <v>3.0521198156682031E-2</v>
      </c>
      <c r="D14" s="22">
        <v>6.6199999999999995E-2</v>
      </c>
      <c r="E14" s="45"/>
      <c r="F14" s="21" t="s">
        <v>483</v>
      </c>
      <c r="G14" s="23">
        <v>44386</v>
      </c>
      <c r="H14" s="21">
        <v>1.02</v>
      </c>
      <c r="I14" s="45"/>
      <c r="J14" s="45"/>
      <c r="K14" s="45"/>
      <c r="L14" s="45"/>
      <c r="M14" s="45"/>
      <c r="N14" s="45"/>
      <c r="W14" s="21">
        <v>30</v>
      </c>
      <c r="X14" s="21">
        <v>4072</v>
      </c>
      <c r="Y14" s="24">
        <v>45005</v>
      </c>
      <c r="Z14" s="21" t="s">
        <v>517</v>
      </c>
      <c r="AA14" s="21" t="s">
        <v>492</v>
      </c>
      <c r="AB14" s="21">
        <v>9.4</v>
      </c>
      <c r="AC14" s="21" t="s">
        <v>498</v>
      </c>
      <c r="AD14" s="21">
        <v>56</v>
      </c>
    </row>
    <row r="15" spans="1:30" ht="17.25" customHeight="1" thickBot="1" x14ac:dyDescent="0.25">
      <c r="A15" s="21">
        <v>10</v>
      </c>
      <c r="B15" s="22">
        <v>3.8173271889400923E-2</v>
      </c>
      <c r="C15" s="22">
        <v>3.0931797235023043E-2</v>
      </c>
      <c r="D15" s="22">
        <v>6.9000000000000006E-2</v>
      </c>
      <c r="E15" s="45"/>
      <c r="F15" s="21" t="s">
        <v>484</v>
      </c>
      <c r="G15" s="23">
        <v>45782</v>
      </c>
      <c r="H15" s="21">
        <v>1.05</v>
      </c>
      <c r="I15" s="45"/>
      <c r="J15" s="45"/>
      <c r="K15" s="45"/>
      <c r="L15" s="45"/>
      <c r="M15" s="45"/>
      <c r="N15" s="45"/>
      <c r="W15" s="21">
        <v>35</v>
      </c>
      <c r="X15" s="21">
        <v>4052</v>
      </c>
      <c r="Y15" s="24">
        <v>44987</v>
      </c>
      <c r="Z15" s="21" t="s">
        <v>515</v>
      </c>
      <c r="AA15" s="21" t="s">
        <v>495</v>
      </c>
      <c r="AB15" s="21">
        <v>9.3000000000000007</v>
      </c>
      <c r="AC15" s="21" t="s">
        <v>498</v>
      </c>
      <c r="AD15" s="21">
        <v>56</v>
      </c>
    </row>
    <row r="16" spans="1:30" ht="17.25" customHeight="1" thickBot="1" x14ac:dyDescent="0.25">
      <c r="A16" s="21">
        <v>11</v>
      </c>
      <c r="B16" s="22">
        <v>3.9587096774193552E-2</v>
      </c>
      <c r="C16" s="22">
        <v>3.1342396313364058E-2</v>
      </c>
      <c r="D16" s="22">
        <v>7.0800000000000002E-2</v>
      </c>
      <c r="E16" s="45"/>
      <c r="F16" s="21" t="s">
        <v>485</v>
      </c>
      <c r="G16" s="23">
        <v>45640</v>
      </c>
      <c r="H16" s="21">
        <v>1.05</v>
      </c>
      <c r="I16" s="45"/>
      <c r="J16" s="45"/>
      <c r="K16" s="45"/>
      <c r="L16" s="45"/>
      <c r="M16" s="45"/>
      <c r="N16" s="45"/>
      <c r="W16" s="21">
        <v>40</v>
      </c>
      <c r="X16" s="21">
        <v>4047</v>
      </c>
      <c r="Y16" s="24">
        <v>44991</v>
      </c>
      <c r="Z16" s="21" t="s">
        <v>514</v>
      </c>
      <c r="AA16" s="21" t="s">
        <v>492</v>
      </c>
      <c r="AB16" s="21">
        <v>9.3000000000000007</v>
      </c>
      <c r="AC16" s="21" t="s">
        <v>498</v>
      </c>
      <c r="AD16" s="21">
        <v>58</v>
      </c>
    </row>
    <row r="17" spans="1:30" ht="17.25" customHeight="1" thickBot="1" x14ac:dyDescent="0.25">
      <c r="A17" s="21">
        <v>12</v>
      </c>
      <c r="B17" s="22">
        <v>3.9369585253456227E-2</v>
      </c>
      <c r="C17" s="22">
        <v>3.2391705069124421E-2</v>
      </c>
      <c r="D17" s="22">
        <v>7.17E-2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4042</v>
      </c>
      <c r="Y17" s="24">
        <v>45272</v>
      </c>
      <c r="Z17" s="21" t="s">
        <v>515</v>
      </c>
      <c r="AA17" s="21" t="s">
        <v>493</v>
      </c>
      <c r="AB17" s="21">
        <v>9.3000000000000007</v>
      </c>
      <c r="AC17" s="21" t="s">
        <v>498</v>
      </c>
      <c r="AD17" s="21">
        <v>57</v>
      </c>
    </row>
    <row r="18" spans="1:30" ht="17.25" customHeight="1" thickBot="1" x14ac:dyDescent="0.25">
      <c r="A18" s="21">
        <v>13</v>
      </c>
      <c r="B18" s="22">
        <v>3.975023041474654E-2</v>
      </c>
      <c r="C18" s="22">
        <v>3.1889861751152077E-2</v>
      </c>
      <c r="D18" s="22">
        <v>7.1599999999999997E-2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4014</v>
      </c>
      <c r="Y18" s="24">
        <v>45267</v>
      </c>
      <c r="Z18" s="21" t="s">
        <v>515</v>
      </c>
      <c r="AA18" s="21" t="s">
        <v>495</v>
      </c>
      <c r="AB18" s="21">
        <v>9.1999999999999993</v>
      </c>
      <c r="AC18" s="21" t="s">
        <v>498</v>
      </c>
      <c r="AD18" s="21">
        <v>57</v>
      </c>
    </row>
    <row r="19" spans="1:30" ht="17.25" customHeight="1" thickBot="1" x14ac:dyDescent="0.25">
      <c r="A19" s="21">
        <v>14</v>
      </c>
      <c r="B19" s="22">
        <v>4.2034101382488476E-2</v>
      </c>
      <c r="C19" s="22">
        <v>3.1342396313364058E-2</v>
      </c>
      <c r="D19" s="22">
        <v>7.3400000000000007E-2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3977</v>
      </c>
      <c r="Y19" s="24">
        <v>45268</v>
      </c>
      <c r="Z19" s="21" t="s">
        <v>515</v>
      </c>
      <c r="AA19" s="21" t="s">
        <v>496</v>
      </c>
      <c r="AB19" s="21">
        <v>9.1999999999999993</v>
      </c>
      <c r="AC19" s="21" t="s">
        <v>498</v>
      </c>
      <c r="AD19" s="21">
        <v>56</v>
      </c>
    </row>
    <row r="20" spans="1:30" ht="17.25" customHeight="1" thickBot="1" x14ac:dyDescent="0.25">
      <c r="A20" s="21">
        <v>15</v>
      </c>
      <c r="B20" s="22">
        <v>4.3284792626728116E-2</v>
      </c>
      <c r="C20" s="22">
        <v>3.102304147465438E-2</v>
      </c>
      <c r="D20" s="22">
        <v>7.4399999999999994E-2</v>
      </c>
      <c r="E20" s="45"/>
      <c r="F20" s="21" t="s">
        <v>488</v>
      </c>
      <c r="G20" s="23">
        <v>29599</v>
      </c>
      <c r="H20" s="21">
        <v>0.68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3933</v>
      </c>
      <c r="Y20" s="24">
        <v>45265</v>
      </c>
      <c r="Z20" s="21" t="s">
        <v>517</v>
      </c>
      <c r="AA20" s="21" t="s">
        <v>493</v>
      </c>
      <c r="AB20" s="21">
        <v>9.1</v>
      </c>
      <c r="AC20" s="21" t="s">
        <v>498</v>
      </c>
      <c r="AD20" s="21">
        <v>57</v>
      </c>
    </row>
    <row r="21" spans="1:30" ht="17.25" customHeight="1" thickBot="1" x14ac:dyDescent="0.25">
      <c r="A21" s="21">
        <v>16</v>
      </c>
      <c r="B21" s="22">
        <v>4.3447926267281105E-2</v>
      </c>
      <c r="C21" s="22">
        <v>3.0658064516129031E-2</v>
      </c>
      <c r="D21" s="22">
        <v>7.4099999999999999E-2</v>
      </c>
      <c r="E21" s="45"/>
      <c r="F21" s="21" t="s">
        <v>492</v>
      </c>
      <c r="G21" s="23">
        <v>45302</v>
      </c>
      <c r="H21" s="21">
        <v>1.04</v>
      </c>
      <c r="I21" s="45"/>
      <c r="J21" s="12">
        <v>5</v>
      </c>
      <c r="K21" s="12">
        <f>X6</f>
        <v>4203</v>
      </c>
      <c r="L21" s="18"/>
      <c r="M21" s="12"/>
      <c r="N21" s="114">
        <f>K21/$F$2</f>
        <v>9.6843317972350226E-2</v>
      </c>
      <c r="W21" s="21">
        <v>125</v>
      </c>
      <c r="X21" s="21">
        <v>3905</v>
      </c>
      <c r="Y21" s="24">
        <v>45275</v>
      </c>
      <c r="Z21" s="21" t="s">
        <v>516</v>
      </c>
      <c r="AA21" s="21" t="s">
        <v>496</v>
      </c>
      <c r="AB21" s="21">
        <v>9</v>
      </c>
      <c r="AC21" s="21" t="s">
        <v>498</v>
      </c>
      <c r="AD21" s="21">
        <v>54</v>
      </c>
    </row>
    <row r="22" spans="1:30" ht="17.25" customHeight="1" thickBot="1" x14ac:dyDescent="0.25">
      <c r="A22" s="21">
        <v>17</v>
      </c>
      <c r="B22" s="22">
        <v>3.6650691244239635E-2</v>
      </c>
      <c r="C22" s="22">
        <v>2.892442396313364E-2</v>
      </c>
      <c r="D22" s="22">
        <v>6.54E-2</v>
      </c>
      <c r="E22" s="45"/>
      <c r="F22" s="21" t="s">
        <v>493</v>
      </c>
      <c r="G22" s="23">
        <v>47421</v>
      </c>
      <c r="H22" s="21">
        <v>1.0900000000000001</v>
      </c>
      <c r="I22" s="45"/>
      <c r="J22" s="12">
        <v>10</v>
      </c>
      <c r="K22" s="12">
        <f>X11</f>
        <v>4143</v>
      </c>
      <c r="L22" s="18"/>
      <c r="M22" s="12"/>
      <c r="N22" s="114">
        <f t="shared" ref="N22:N28" si="0">K22/$F$2</f>
        <v>9.5460829493087554E-2</v>
      </c>
      <c r="W22" s="21">
        <v>150</v>
      </c>
      <c r="X22" s="21">
        <v>3878</v>
      </c>
      <c r="Y22" s="24">
        <v>45035</v>
      </c>
      <c r="Z22" s="21" t="s">
        <v>514</v>
      </c>
      <c r="AA22" s="21" t="s">
        <v>494</v>
      </c>
      <c r="AB22" s="21">
        <v>8.9</v>
      </c>
      <c r="AC22" s="21" t="s">
        <v>498</v>
      </c>
      <c r="AD22" s="21">
        <v>59</v>
      </c>
    </row>
    <row r="23" spans="1:30" ht="17.25" customHeight="1" thickBot="1" x14ac:dyDescent="0.25">
      <c r="A23" s="21">
        <v>18</v>
      </c>
      <c r="B23" s="22">
        <v>2.7515207373271892E-2</v>
      </c>
      <c r="C23" s="22">
        <v>2.3632258064516125E-2</v>
      </c>
      <c r="D23" s="22">
        <v>5.0999999999999997E-2</v>
      </c>
      <c r="E23" s="45"/>
      <c r="F23" s="21" t="s">
        <v>494</v>
      </c>
      <c r="G23" s="23">
        <v>48541</v>
      </c>
      <c r="H23" s="21">
        <v>1.1100000000000001</v>
      </c>
      <c r="I23" s="45"/>
      <c r="J23" s="12">
        <v>20</v>
      </c>
      <c r="K23" s="12">
        <f>X12</f>
        <v>4108</v>
      </c>
      <c r="L23" s="18"/>
      <c r="M23" s="12"/>
      <c r="N23" s="114">
        <f t="shared" si="0"/>
        <v>9.4654377880184326E-2</v>
      </c>
      <c r="W23" s="21">
        <v>175</v>
      </c>
      <c r="X23" s="21">
        <v>3848</v>
      </c>
      <c r="Y23" s="24">
        <v>45247</v>
      </c>
      <c r="Z23" s="21" t="s">
        <v>514</v>
      </c>
      <c r="AA23" s="21" t="s">
        <v>496</v>
      </c>
      <c r="AB23" s="21">
        <v>8.9</v>
      </c>
      <c r="AC23" s="21" t="s">
        <v>498</v>
      </c>
      <c r="AD23" s="21">
        <v>57</v>
      </c>
    </row>
    <row r="24" spans="1:30" ht="17.25" customHeight="1" thickBot="1" x14ac:dyDescent="0.25">
      <c r="A24" s="21">
        <v>19</v>
      </c>
      <c r="B24" s="22">
        <v>2.2077419354838708E-2</v>
      </c>
      <c r="C24" s="22">
        <v>1.6104608294930874E-2</v>
      </c>
      <c r="D24" s="22">
        <v>3.8199999999999998E-2</v>
      </c>
      <c r="E24" s="45"/>
      <c r="F24" s="21" t="s">
        <v>495</v>
      </c>
      <c r="G24" s="23">
        <v>48123</v>
      </c>
      <c r="H24" s="21">
        <v>1.1000000000000001</v>
      </c>
      <c r="I24" s="45"/>
      <c r="J24" s="12">
        <v>30</v>
      </c>
      <c r="K24" s="12">
        <f>X14</f>
        <v>4072</v>
      </c>
      <c r="L24" s="18"/>
      <c r="M24" s="12"/>
      <c r="N24" s="114">
        <f t="shared" si="0"/>
        <v>9.3824884792626725E-2</v>
      </c>
      <c r="W24" s="21">
        <v>200</v>
      </c>
      <c r="X24" s="21">
        <v>3828</v>
      </c>
      <c r="Y24" s="24">
        <v>45013</v>
      </c>
      <c r="Z24" s="21" t="s">
        <v>514</v>
      </c>
      <c r="AA24" s="21" t="s">
        <v>493</v>
      </c>
      <c r="AB24" s="21">
        <v>8.8000000000000007</v>
      </c>
      <c r="AC24" s="21" t="s">
        <v>498</v>
      </c>
      <c r="AD24" s="21">
        <v>55</v>
      </c>
    </row>
    <row r="25" spans="1:30" ht="17.25" customHeight="1" thickBot="1" x14ac:dyDescent="0.25">
      <c r="A25" s="21">
        <v>20</v>
      </c>
      <c r="B25" s="22">
        <v>1.4083870967741935E-2</v>
      </c>
      <c r="C25" s="22">
        <v>1.1907373271889402E-2</v>
      </c>
      <c r="D25" s="22">
        <v>2.6100000000000002E-2</v>
      </c>
      <c r="E25" s="45"/>
      <c r="F25" s="21" t="s">
        <v>496</v>
      </c>
      <c r="G25" s="23">
        <v>48025</v>
      </c>
      <c r="H25" s="21">
        <v>1.1000000000000001</v>
      </c>
      <c r="I25" s="45"/>
      <c r="J25" s="12">
        <v>50</v>
      </c>
      <c r="K25" s="12">
        <f>X18</f>
        <v>4014</v>
      </c>
      <c r="L25" s="18"/>
      <c r="M25" s="12"/>
      <c r="N25" s="114">
        <f t="shared" si="0"/>
        <v>9.2488479262672812E-2</v>
      </c>
    </row>
    <row r="26" spans="1:30" ht="17.25" customHeight="1" thickBot="1" x14ac:dyDescent="0.25">
      <c r="A26" s="21">
        <v>21</v>
      </c>
      <c r="B26" s="22">
        <v>9.7336405529953908E-3</v>
      </c>
      <c r="C26" s="22">
        <v>8.6682027649769584E-3</v>
      </c>
      <c r="D26" s="22">
        <v>1.8499999999999999E-2</v>
      </c>
      <c r="E26" s="45"/>
      <c r="F26" s="21" t="s">
        <v>497</v>
      </c>
      <c r="G26" s="23">
        <v>36857</v>
      </c>
      <c r="H26" s="21">
        <v>0.85</v>
      </c>
      <c r="I26" s="45"/>
      <c r="J26" s="12">
        <v>100</v>
      </c>
      <c r="K26" s="12">
        <f>X20</f>
        <v>3933</v>
      </c>
      <c r="L26" s="18"/>
      <c r="M26" s="12"/>
      <c r="N26" s="114">
        <f t="shared" si="0"/>
        <v>9.0622119815668201E-2</v>
      </c>
    </row>
    <row r="27" spans="1:30" ht="17.25" customHeight="1" thickBot="1" x14ac:dyDescent="0.25">
      <c r="A27" s="21">
        <v>22</v>
      </c>
      <c r="B27" s="22">
        <v>6.0903225806451609E-3</v>
      </c>
      <c r="C27" s="22">
        <v>6.0677419354838707E-3</v>
      </c>
      <c r="D27" s="22">
        <v>1.2200000000000001E-2</v>
      </c>
      <c r="E27" s="45"/>
      <c r="F27" s="45"/>
      <c r="G27" s="45"/>
      <c r="H27" s="45"/>
      <c r="I27" s="45"/>
      <c r="J27" s="12">
        <v>150</v>
      </c>
      <c r="K27" s="12">
        <f>X22</f>
        <v>3878</v>
      </c>
      <c r="L27" s="18"/>
      <c r="M27" s="12"/>
      <c r="N27" s="114">
        <f t="shared" si="0"/>
        <v>8.935483870967742E-2</v>
      </c>
    </row>
    <row r="28" spans="1:30" ht="17.25" customHeight="1" thickBot="1" x14ac:dyDescent="0.25">
      <c r="A28" s="21">
        <v>23</v>
      </c>
      <c r="B28" s="22">
        <v>3.8608294930875578E-3</v>
      </c>
      <c r="C28" s="22">
        <v>3.5129032258064516E-3</v>
      </c>
      <c r="D28" s="22">
        <v>7.4000000000000003E-3</v>
      </c>
      <c r="E28" s="45"/>
      <c r="F28" s="45"/>
      <c r="G28" s="45"/>
      <c r="H28" s="45"/>
      <c r="I28" s="45"/>
      <c r="J28" s="12">
        <v>200</v>
      </c>
      <c r="K28" s="12">
        <f>X24</f>
        <v>3828</v>
      </c>
      <c r="L28" s="18"/>
      <c r="M28" s="12"/>
      <c r="N28" s="114">
        <f t="shared" si="0"/>
        <v>8.8202764976958531E-2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5" hidden="1" customWidth="1"/>
  </cols>
  <sheetData>
    <row r="1" spans="1:30" ht="24" thickBot="1" x14ac:dyDescent="0.4">
      <c r="A1" s="229" t="s">
        <v>540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23600</v>
      </c>
      <c r="G2" s="100">
        <v>23600</v>
      </c>
      <c r="H2" s="7" t="s">
        <v>462</v>
      </c>
      <c r="W2" s="21">
        <v>1</v>
      </c>
      <c r="X2" s="21">
        <v>4771</v>
      </c>
      <c r="Y2" s="24">
        <v>45239</v>
      </c>
      <c r="Z2" s="21" t="s">
        <v>517</v>
      </c>
      <c r="AA2" s="21" t="s">
        <v>495</v>
      </c>
      <c r="AB2" s="21">
        <v>20.2</v>
      </c>
      <c r="AC2" s="21" t="s">
        <v>499</v>
      </c>
      <c r="AD2" s="21">
        <v>57</v>
      </c>
    </row>
    <row r="3" spans="1:30" ht="17.25" customHeight="1" thickBot="1" x14ac:dyDescent="0.25">
      <c r="W3" s="21">
        <v>2</v>
      </c>
      <c r="X3" s="21">
        <v>4486</v>
      </c>
      <c r="Y3" s="24">
        <v>45264</v>
      </c>
      <c r="Z3" s="21" t="s">
        <v>514</v>
      </c>
      <c r="AA3" s="21" t="s">
        <v>492</v>
      </c>
      <c r="AB3" s="21">
        <v>19</v>
      </c>
      <c r="AC3" s="21" t="s">
        <v>499</v>
      </c>
      <c r="AD3" s="21">
        <v>52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3709</v>
      </c>
      <c r="Y4" s="24">
        <v>45239</v>
      </c>
      <c r="Z4" s="21" t="s">
        <v>522</v>
      </c>
      <c r="AA4" s="21" t="s">
        <v>495</v>
      </c>
      <c r="AB4" s="21">
        <v>15.7</v>
      </c>
      <c r="AC4" s="21" t="s">
        <v>499</v>
      </c>
      <c r="AD4" s="21">
        <v>54</v>
      </c>
    </row>
    <row r="5" spans="1:30" ht="17.25" customHeight="1" thickBot="1" x14ac:dyDescent="0.25">
      <c r="A5" s="21">
        <v>0</v>
      </c>
      <c r="B5" s="22">
        <v>1.8241525423728815E-3</v>
      </c>
      <c r="C5" s="22">
        <v>1.5322033898305086E-3</v>
      </c>
      <c r="D5" s="22">
        <v>3.3999999999999998E-3</v>
      </c>
      <c r="E5" s="45"/>
      <c r="F5" s="21" t="s">
        <v>471</v>
      </c>
      <c r="G5" s="23">
        <v>24792</v>
      </c>
      <c r="H5" s="21">
        <v>1.05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3650</v>
      </c>
      <c r="Y5" s="24">
        <v>45264</v>
      </c>
      <c r="Z5" s="21" t="s">
        <v>513</v>
      </c>
      <c r="AA5" s="21" t="s">
        <v>492</v>
      </c>
      <c r="AB5" s="21">
        <v>15.5</v>
      </c>
      <c r="AC5" s="21" t="s">
        <v>499</v>
      </c>
      <c r="AD5" s="21">
        <v>56</v>
      </c>
    </row>
    <row r="6" spans="1:30" ht="17.25" customHeight="1" thickBot="1" x14ac:dyDescent="0.25">
      <c r="A6" s="21">
        <v>1</v>
      </c>
      <c r="B6" s="22">
        <v>1.2508474576271185E-3</v>
      </c>
      <c r="C6" s="22">
        <v>1.0055084745762711E-3</v>
      </c>
      <c r="D6" s="22">
        <v>2.3E-3</v>
      </c>
      <c r="E6" s="45"/>
      <c r="F6" s="21" t="s">
        <v>473</v>
      </c>
      <c r="G6" s="23">
        <v>26996</v>
      </c>
      <c r="H6" s="21">
        <v>1.1399999999999999</v>
      </c>
      <c r="I6" s="45"/>
      <c r="J6" s="107" t="s">
        <v>474</v>
      </c>
      <c r="K6" s="108">
        <f>LARGE((K8,K9),1)</f>
        <v>0.74910759816420192</v>
      </c>
      <c r="L6" s="45"/>
      <c r="M6" s="45"/>
      <c r="N6" s="108" t="s">
        <v>465</v>
      </c>
      <c r="W6" s="21">
        <v>5</v>
      </c>
      <c r="X6" s="21">
        <v>3329</v>
      </c>
      <c r="Y6" s="24">
        <v>45222</v>
      </c>
      <c r="Z6" s="21" t="s">
        <v>676</v>
      </c>
      <c r="AA6" s="21" t="s">
        <v>492</v>
      </c>
      <c r="AB6" s="21">
        <v>14.1</v>
      </c>
      <c r="AC6" s="21" t="s">
        <v>498</v>
      </c>
      <c r="AD6" s="21">
        <v>50</v>
      </c>
    </row>
    <row r="7" spans="1:30" ht="17.25" customHeight="1" thickBot="1" x14ac:dyDescent="0.25">
      <c r="A7" s="21">
        <v>2</v>
      </c>
      <c r="B7" s="22">
        <v>8.8601694915254236E-4</v>
      </c>
      <c r="C7" s="22">
        <v>8.1398305084745754E-4</v>
      </c>
      <c r="D7" s="22">
        <v>1.6999999999999999E-3</v>
      </c>
      <c r="E7" s="45"/>
      <c r="F7" s="21" t="s">
        <v>475</v>
      </c>
      <c r="G7" s="23">
        <v>27009</v>
      </c>
      <c r="H7" s="21">
        <v>1.1399999999999999</v>
      </c>
      <c r="I7" s="45"/>
      <c r="J7" s="12" t="s">
        <v>476</v>
      </c>
      <c r="K7" s="108">
        <f>LARGE((K10,K11),1)</f>
        <v>0.63060769485703949</v>
      </c>
      <c r="L7" s="45"/>
      <c r="M7" s="45"/>
      <c r="N7" s="108" t="s">
        <v>464</v>
      </c>
      <c r="W7" s="21">
        <v>6</v>
      </c>
      <c r="X7" s="21">
        <v>3316</v>
      </c>
      <c r="Y7" s="24">
        <v>45239</v>
      </c>
      <c r="Z7" s="21" t="s">
        <v>523</v>
      </c>
      <c r="AA7" s="21" t="s">
        <v>495</v>
      </c>
      <c r="AB7" s="21">
        <v>14.1</v>
      </c>
      <c r="AC7" s="21" t="s">
        <v>499</v>
      </c>
      <c r="AD7" s="21">
        <v>52</v>
      </c>
    </row>
    <row r="8" spans="1:30" ht="17.25" customHeight="1" thickBot="1" x14ac:dyDescent="0.25">
      <c r="A8" s="21">
        <v>3</v>
      </c>
      <c r="B8" s="22">
        <v>7.817796610169491E-4</v>
      </c>
      <c r="C8" s="22">
        <v>9.5762711864406783E-4</v>
      </c>
      <c r="D8" s="22">
        <v>1.6999999999999999E-3</v>
      </c>
      <c r="E8" s="45"/>
      <c r="F8" s="21" t="s">
        <v>477</v>
      </c>
      <c r="G8" s="23">
        <v>24864</v>
      </c>
      <c r="H8" s="21">
        <v>1.05</v>
      </c>
      <c r="I8" s="45"/>
      <c r="J8" s="45"/>
      <c r="K8" s="340">
        <f>LARGE(B11:C11,1)/(B11+C11)</f>
        <v>0.74910759816420192</v>
      </c>
      <c r="L8" s="45"/>
      <c r="M8" s="45"/>
      <c r="N8" s="45"/>
      <c r="W8" s="21">
        <v>7</v>
      </c>
      <c r="X8" s="21">
        <v>3203</v>
      </c>
      <c r="Y8" s="24">
        <v>45264</v>
      </c>
      <c r="Z8" s="21" t="s">
        <v>518</v>
      </c>
      <c r="AA8" s="21" t="s">
        <v>492</v>
      </c>
      <c r="AB8" s="21">
        <v>13.6</v>
      </c>
      <c r="AC8" s="21" t="s">
        <v>498</v>
      </c>
      <c r="AD8" s="21">
        <v>51</v>
      </c>
    </row>
    <row r="9" spans="1:30" ht="17.25" customHeight="1" thickBot="1" x14ac:dyDescent="0.25">
      <c r="A9" s="21">
        <v>4</v>
      </c>
      <c r="B9" s="22">
        <v>1.1987288135593219E-3</v>
      </c>
      <c r="C9" s="22">
        <v>2.0588983050847461E-3</v>
      </c>
      <c r="D9" s="22">
        <v>3.2000000000000002E-3</v>
      </c>
      <c r="E9" s="45"/>
      <c r="F9" s="21" t="s">
        <v>478</v>
      </c>
      <c r="G9" s="23">
        <v>23885</v>
      </c>
      <c r="H9" s="21">
        <v>1.01</v>
      </c>
      <c r="I9" s="45"/>
      <c r="J9" s="45"/>
      <c r="K9" s="340">
        <f>LARGE(B12:C12,1)/(B12+C12)</f>
        <v>0.62368404914246001</v>
      </c>
      <c r="L9" s="45"/>
      <c r="M9" s="45"/>
      <c r="N9" s="45"/>
      <c r="W9" s="21">
        <v>8</v>
      </c>
      <c r="X9" s="21">
        <v>3200</v>
      </c>
      <c r="Y9" s="24">
        <v>45264</v>
      </c>
      <c r="Z9" s="21" t="s">
        <v>516</v>
      </c>
      <c r="AA9" s="21" t="s">
        <v>492</v>
      </c>
      <c r="AB9" s="21">
        <v>13.6</v>
      </c>
      <c r="AC9" s="21" t="s">
        <v>498</v>
      </c>
      <c r="AD9" s="21">
        <v>50</v>
      </c>
    </row>
    <row r="10" spans="1:30" ht="17.25" customHeight="1" thickBot="1" x14ac:dyDescent="0.25">
      <c r="A10" s="21">
        <v>5</v>
      </c>
      <c r="B10" s="22">
        <v>2.6580508474576274E-3</v>
      </c>
      <c r="C10" s="22">
        <v>6.9427966101694915E-3</v>
      </c>
      <c r="D10" s="22">
        <v>9.5999999999999992E-3</v>
      </c>
      <c r="E10" s="45"/>
      <c r="F10" s="21" t="s">
        <v>479</v>
      </c>
      <c r="G10" s="23">
        <v>22276</v>
      </c>
      <c r="H10" s="21">
        <v>0.94</v>
      </c>
      <c r="I10" s="45"/>
      <c r="J10" s="45"/>
      <c r="K10" s="340">
        <f>LARGE(B20:C20,1)/(B20+C20)</f>
        <v>0.59712725460682126</v>
      </c>
      <c r="L10" s="45"/>
      <c r="M10" s="45"/>
      <c r="N10" s="45"/>
      <c r="W10" s="21">
        <v>9</v>
      </c>
      <c r="X10" s="21">
        <v>3170</v>
      </c>
      <c r="Y10" s="24">
        <v>45264</v>
      </c>
      <c r="Z10" s="21" t="s">
        <v>625</v>
      </c>
      <c r="AA10" s="21" t="s">
        <v>492</v>
      </c>
      <c r="AB10" s="21">
        <v>13.4</v>
      </c>
      <c r="AC10" s="21" t="s">
        <v>499</v>
      </c>
      <c r="AD10" s="21">
        <v>52</v>
      </c>
    </row>
    <row r="11" spans="1:30" ht="17.25" customHeight="1" thickBot="1" x14ac:dyDescent="0.25">
      <c r="A11" s="21">
        <v>6</v>
      </c>
      <c r="B11" s="22">
        <v>8.7559322033898303E-3</v>
      </c>
      <c r="C11" s="22">
        <v>2.6143220338983052E-2</v>
      </c>
      <c r="D11" s="22">
        <v>3.4799999999999998E-2</v>
      </c>
      <c r="E11" s="45"/>
      <c r="F11" s="21" t="s">
        <v>480</v>
      </c>
      <c r="G11" s="23">
        <v>20754</v>
      </c>
      <c r="H11" s="21">
        <v>0.88</v>
      </c>
      <c r="I11" s="45"/>
      <c r="J11" s="45"/>
      <c r="K11" s="340">
        <f>LARGE(B21:C21,1)/(B21+C21)</f>
        <v>0.63060769485703949</v>
      </c>
      <c r="L11" s="45"/>
      <c r="M11" s="45"/>
      <c r="N11" s="45"/>
      <c r="W11" s="21">
        <v>10</v>
      </c>
      <c r="X11" s="21">
        <v>3148</v>
      </c>
      <c r="Y11" s="24">
        <v>45239</v>
      </c>
      <c r="Z11" s="21" t="s">
        <v>519</v>
      </c>
      <c r="AA11" s="21" t="s">
        <v>495</v>
      </c>
      <c r="AB11" s="21">
        <v>13.3</v>
      </c>
      <c r="AC11" s="21" t="s">
        <v>499</v>
      </c>
      <c r="AD11" s="21">
        <v>51</v>
      </c>
    </row>
    <row r="12" spans="1:30" ht="17.25" customHeight="1" thickBot="1" x14ac:dyDescent="0.25">
      <c r="A12" s="21">
        <v>7</v>
      </c>
      <c r="B12" s="22">
        <v>2.3401271186440677E-2</v>
      </c>
      <c r="C12" s="22">
        <v>3.8783898305084746E-2</v>
      </c>
      <c r="D12" s="22">
        <v>6.2100000000000002E-2</v>
      </c>
      <c r="E12" s="45"/>
      <c r="F12" s="21" t="s">
        <v>481</v>
      </c>
      <c r="G12" s="23">
        <v>21750</v>
      </c>
      <c r="H12" s="21">
        <v>0.92</v>
      </c>
      <c r="I12" s="45"/>
      <c r="J12" s="45"/>
      <c r="K12" s="45"/>
      <c r="L12" s="45"/>
      <c r="M12" s="45"/>
      <c r="N12" s="45"/>
      <c r="W12" s="21">
        <v>20</v>
      </c>
      <c r="X12" s="21">
        <v>2734</v>
      </c>
      <c r="Y12" s="24">
        <v>45000</v>
      </c>
      <c r="Z12" s="21" t="s">
        <v>515</v>
      </c>
      <c r="AA12" s="21" t="s">
        <v>494</v>
      </c>
      <c r="AB12" s="21">
        <v>11.6</v>
      </c>
      <c r="AC12" s="21" t="s">
        <v>498</v>
      </c>
      <c r="AD12" s="21">
        <v>65</v>
      </c>
    </row>
    <row r="13" spans="1:30" ht="17.25" customHeight="1" thickBot="1" x14ac:dyDescent="0.25">
      <c r="A13" s="21">
        <v>8</v>
      </c>
      <c r="B13" s="22">
        <v>2.4964830508474575E-2</v>
      </c>
      <c r="C13" s="22">
        <v>3.8496610169491526E-2</v>
      </c>
      <c r="D13" s="22">
        <v>6.3399999999999998E-2</v>
      </c>
      <c r="E13" s="45"/>
      <c r="F13" s="21" t="s">
        <v>482</v>
      </c>
      <c r="G13" s="23">
        <v>21644</v>
      </c>
      <c r="H13" s="21">
        <v>0.91</v>
      </c>
      <c r="I13" s="45"/>
      <c r="J13" s="45"/>
      <c r="K13" s="45"/>
      <c r="L13" s="45"/>
      <c r="M13" s="45"/>
      <c r="N13" s="45"/>
      <c r="W13" s="21">
        <v>25</v>
      </c>
      <c r="X13" s="21">
        <v>2713</v>
      </c>
      <c r="Y13" s="24">
        <v>44999</v>
      </c>
      <c r="Z13" s="21" t="s">
        <v>515</v>
      </c>
      <c r="AA13" s="21" t="s">
        <v>493</v>
      </c>
      <c r="AB13" s="21">
        <v>11.5</v>
      </c>
      <c r="AC13" s="21" t="s">
        <v>498</v>
      </c>
      <c r="AD13" s="21">
        <v>64</v>
      </c>
    </row>
    <row r="14" spans="1:30" ht="17.25" customHeight="1" thickBot="1" x14ac:dyDescent="0.25">
      <c r="A14" s="21">
        <v>9</v>
      </c>
      <c r="B14" s="22">
        <v>2.8613135593220339E-2</v>
      </c>
      <c r="C14" s="22">
        <v>3.3804237288135593E-2</v>
      </c>
      <c r="D14" s="22">
        <v>6.2399999999999997E-2</v>
      </c>
      <c r="E14" s="45"/>
      <c r="F14" s="21" t="s">
        <v>483</v>
      </c>
      <c r="G14" s="23">
        <v>24507</v>
      </c>
      <c r="H14" s="21">
        <v>1.04</v>
      </c>
      <c r="I14" s="45"/>
      <c r="J14" s="45"/>
      <c r="K14" s="45"/>
      <c r="L14" s="45"/>
      <c r="M14" s="45"/>
      <c r="N14" s="45"/>
      <c r="W14" s="21">
        <v>30</v>
      </c>
      <c r="X14" s="21">
        <v>2690</v>
      </c>
      <c r="Y14" s="24">
        <v>45015</v>
      </c>
      <c r="Z14" s="21" t="s">
        <v>514</v>
      </c>
      <c r="AA14" s="21" t="s">
        <v>495</v>
      </c>
      <c r="AB14" s="21">
        <v>11.4</v>
      </c>
      <c r="AC14" s="21" t="s">
        <v>498</v>
      </c>
      <c r="AD14" s="21">
        <v>66</v>
      </c>
    </row>
    <row r="15" spans="1:30" ht="17.25" customHeight="1" thickBot="1" x14ac:dyDescent="0.25">
      <c r="A15" s="21">
        <v>10</v>
      </c>
      <c r="B15" s="22">
        <v>3.2938983050847463E-2</v>
      </c>
      <c r="C15" s="22">
        <v>3.2846610169491523E-2</v>
      </c>
      <c r="D15" s="22">
        <v>6.5799999999999997E-2</v>
      </c>
      <c r="E15" s="45"/>
      <c r="F15" s="21" t="s">
        <v>484</v>
      </c>
      <c r="G15" s="23">
        <v>22929</v>
      </c>
      <c r="H15" s="21">
        <v>0.97</v>
      </c>
      <c r="I15" s="45"/>
      <c r="J15" s="45"/>
      <c r="K15" s="45"/>
      <c r="L15" s="45"/>
      <c r="M15" s="45"/>
      <c r="N15" s="45"/>
      <c r="W15" s="21">
        <v>35</v>
      </c>
      <c r="X15" s="21">
        <v>2675</v>
      </c>
      <c r="Y15" s="24">
        <v>44979</v>
      </c>
      <c r="Z15" s="21" t="s">
        <v>514</v>
      </c>
      <c r="AA15" s="21" t="s">
        <v>494</v>
      </c>
      <c r="AB15" s="21">
        <v>11.3</v>
      </c>
      <c r="AC15" s="21" t="s">
        <v>498</v>
      </c>
      <c r="AD15" s="21">
        <v>65</v>
      </c>
    </row>
    <row r="16" spans="1:30" ht="17.25" customHeight="1" thickBot="1" x14ac:dyDescent="0.25">
      <c r="A16" s="21">
        <v>11</v>
      </c>
      <c r="B16" s="22">
        <v>3.6326694915254233E-2</v>
      </c>
      <c r="C16" s="22">
        <v>3.2607203389830509E-2</v>
      </c>
      <c r="D16" s="22">
        <v>6.8900000000000003E-2</v>
      </c>
      <c r="E16" s="45"/>
      <c r="F16" s="21" t="s">
        <v>485</v>
      </c>
      <c r="G16" s="23">
        <v>22130</v>
      </c>
      <c r="H16" s="21">
        <v>0.94</v>
      </c>
      <c r="I16" s="45"/>
      <c r="J16" s="45"/>
      <c r="K16" s="45"/>
      <c r="L16" s="45"/>
      <c r="M16" s="45"/>
      <c r="N16" s="45"/>
      <c r="W16" s="21">
        <v>40</v>
      </c>
      <c r="X16" s="21">
        <v>2668</v>
      </c>
      <c r="Y16" s="24">
        <v>44973</v>
      </c>
      <c r="Z16" s="21" t="s">
        <v>515</v>
      </c>
      <c r="AA16" s="21" t="s">
        <v>495</v>
      </c>
      <c r="AB16" s="21">
        <v>11.3</v>
      </c>
      <c r="AC16" s="21" t="s">
        <v>498</v>
      </c>
      <c r="AD16" s="21">
        <v>62</v>
      </c>
    </row>
    <row r="17" spans="1:30" ht="17.25" customHeight="1" thickBot="1" x14ac:dyDescent="0.25">
      <c r="A17" s="21">
        <v>12</v>
      </c>
      <c r="B17" s="22">
        <v>3.7942372881355935E-2</v>
      </c>
      <c r="C17" s="22">
        <v>3.3612711864406779E-2</v>
      </c>
      <c r="D17" s="22">
        <v>7.1599999999999997E-2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2653</v>
      </c>
      <c r="Y17" s="24">
        <v>44945</v>
      </c>
      <c r="Z17" s="21" t="s">
        <v>515</v>
      </c>
      <c r="AA17" s="21" t="s">
        <v>495</v>
      </c>
      <c r="AB17" s="21">
        <v>11.2</v>
      </c>
      <c r="AC17" s="21" t="s">
        <v>498</v>
      </c>
      <c r="AD17" s="21">
        <v>61</v>
      </c>
    </row>
    <row r="18" spans="1:30" ht="17.25" customHeight="1" thickBot="1" x14ac:dyDescent="0.25">
      <c r="A18" s="21">
        <v>13</v>
      </c>
      <c r="B18" s="22">
        <v>3.8880508474576275E-2</v>
      </c>
      <c r="C18" s="22">
        <v>3.3852118644067793E-2</v>
      </c>
      <c r="D18" s="22">
        <v>7.2700000000000001E-2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2634</v>
      </c>
      <c r="Y18" s="24">
        <v>44936</v>
      </c>
      <c r="Z18" s="21" t="s">
        <v>514</v>
      </c>
      <c r="AA18" s="21" t="s">
        <v>493</v>
      </c>
      <c r="AB18" s="21">
        <v>11.2</v>
      </c>
      <c r="AC18" s="21" t="s">
        <v>498</v>
      </c>
      <c r="AD18" s="21">
        <v>66</v>
      </c>
    </row>
    <row r="19" spans="1:30" ht="17.25" customHeight="1" thickBot="1" x14ac:dyDescent="0.25">
      <c r="A19" s="21">
        <v>14</v>
      </c>
      <c r="B19" s="22">
        <v>4.3988135593220345E-2</v>
      </c>
      <c r="C19" s="22">
        <v>3.413940677966102E-2</v>
      </c>
      <c r="D19" s="22">
        <v>7.8100000000000003E-2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2602</v>
      </c>
      <c r="Y19" s="24">
        <v>44943</v>
      </c>
      <c r="Z19" s="21" t="s">
        <v>514</v>
      </c>
      <c r="AA19" s="21" t="s">
        <v>493</v>
      </c>
      <c r="AB19" s="21">
        <v>11</v>
      </c>
      <c r="AC19" s="21" t="s">
        <v>498</v>
      </c>
      <c r="AD19" s="21">
        <v>67</v>
      </c>
    </row>
    <row r="20" spans="1:30" ht="17.25" customHeight="1" thickBot="1" x14ac:dyDescent="0.25">
      <c r="A20" s="21">
        <v>15</v>
      </c>
      <c r="B20" s="22">
        <v>4.925211864406779E-2</v>
      </c>
      <c r="C20" s="22">
        <v>3.3229661016949151E-2</v>
      </c>
      <c r="D20" s="22">
        <v>8.2500000000000004E-2</v>
      </c>
      <c r="E20" s="45"/>
      <c r="F20" s="21" t="s">
        <v>488</v>
      </c>
      <c r="G20" s="23">
        <v>14457</v>
      </c>
      <c r="H20" s="21">
        <v>0.61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2575</v>
      </c>
      <c r="Y20" s="24">
        <v>44967</v>
      </c>
      <c r="Z20" s="21" t="s">
        <v>515</v>
      </c>
      <c r="AA20" s="21" t="s">
        <v>496</v>
      </c>
      <c r="AB20" s="21">
        <v>10.9</v>
      </c>
      <c r="AC20" s="21" t="s">
        <v>498</v>
      </c>
      <c r="AD20" s="21">
        <v>62</v>
      </c>
    </row>
    <row r="21" spans="1:30" ht="17.25" customHeight="1" thickBot="1" x14ac:dyDescent="0.25">
      <c r="A21" s="21">
        <v>16</v>
      </c>
      <c r="B21" s="22">
        <v>5.3213135593220336E-2</v>
      </c>
      <c r="C21" s="22">
        <v>3.1170762711864412E-2</v>
      </c>
      <c r="D21" s="22">
        <v>8.4400000000000003E-2</v>
      </c>
      <c r="E21" s="45"/>
      <c r="F21" s="21" t="s">
        <v>492</v>
      </c>
      <c r="G21" s="23">
        <v>25543</v>
      </c>
      <c r="H21" s="21">
        <v>1.08</v>
      </c>
      <c r="I21" s="45"/>
      <c r="J21" s="12">
        <v>5</v>
      </c>
      <c r="K21" s="12">
        <f>X6</f>
        <v>3329</v>
      </c>
      <c r="L21" s="18"/>
      <c r="M21" s="12"/>
      <c r="N21" s="114">
        <f>K21/$F$2</f>
        <v>0.14105932203389832</v>
      </c>
      <c r="W21" s="21">
        <v>125</v>
      </c>
      <c r="X21" s="21">
        <v>2535</v>
      </c>
      <c r="Y21" s="24">
        <v>44971</v>
      </c>
      <c r="Z21" s="21" t="s">
        <v>513</v>
      </c>
      <c r="AA21" s="21" t="s">
        <v>493</v>
      </c>
      <c r="AB21" s="21">
        <v>10.7</v>
      </c>
      <c r="AC21" s="21" t="s">
        <v>498</v>
      </c>
      <c r="AD21" s="21">
        <v>64</v>
      </c>
    </row>
    <row r="22" spans="1:30" ht="17.25" customHeight="1" thickBot="1" x14ac:dyDescent="0.25">
      <c r="A22" s="21">
        <v>17</v>
      </c>
      <c r="B22" s="22">
        <v>4.6281355932203387E-2</v>
      </c>
      <c r="C22" s="22">
        <v>2.8537288135593222E-2</v>
      </c>
      <c r="D22" s="22">
        <v>7.4899999999999994E-2</v>
      </c>
      <c r="E22" s="45"/>
      <c r="F22" s="21" t="s">
        <v>493</v>
      </c>
      <c r="G22" s="23">
        <v>26869</v>
      </c>
      <c r="H22" s="21">
        <v>1.1399999999999999</v>
      </c>
      <c r="I22" s="45"/>
      <c r="J22" s="12">
        <v>10</v>
      </c>
      <c r="K22" s="12">
        <f>X11</f>
        <v>3148</v>
      </c>
      <c r="L22" s="18"/>
      <c r="M22" s="12"/>
      <c r="N22" s="114">
        <f t="shared" ref="N22:N28" si="0">K22/$F$2</f>
        <v>0.13338983050847458</v>
      </c>
      <c r="W22" s="21">
        <v>150</v>
      </c>
      <c r="X22" s="21">
        <v>2500</v>
      </c>
      <c r="Y22" s="24">
        <v>44944</v>
      </c>
      <c r="Z22" s="21" t="s">
        <v>513</v>
      </c>
      <c r="AA22" s="21" t="s">
        <v>494</v>
      </c>
      <c r="AB22" s="21">
        <v>10.6</v>
      </c>
      <c r="AC22" s="21" t="s">
        <v>498</v>
      </c>
      <c r="AD22" s="21">
        <v>65</v>
      </c>
    </row>
    <row r="23" spans="1:30" ht="17.25" customHeight="1" thickBot="1" x14ac:dyDescent="0.25">
      <c r="A23" s="21">
        <v>18</v>
      </c>
      <c r="B23" s="22">
        <v>2.9863983050847455E-2</v>
      </c>
      <c r="C23" s="22">
        <v>2.3844915254237289E-2</v>
      </c>
      <c r="D23" s="22">
        <v>5.3699999999999998E-2</v>
      </c>
      <c r="E23" s="45"/>
      <c r="F23" s="21" t="s">
        <v>494</v>
      </c>
      <c r="G23" s="23">
        <v>27161</v>
      </c>
      <c r="H23" s="21">
        <v>1.1499999999999999</v>
      </c>
      <c r="I23" s="45"/>
      <c r="J23" s="12">
        <v>20</v>
      </c>
      <c r="K23" s="12">
        <f>X12</f>
        <v>2734</v>
      </c>
      <c r="L23" s="18"/>
      <c r="M23" s="12"/>
      <c r="N23" s="114">
        <f t="shared" si="0"/>
        <v>0.11584745762711865</v>
      </c>
      <c r="W23" s="21">
        <v>175</v>
      </c>
      <c r="X23" s="21">
        <v>2475</v>
      </c>
      <c r="Y23" s="24">
        <v>45217</v>
      </c>
      <c r="Z23" s="21" t="s">
        <v>514</v>
      </c>
      <c r="AA23" s="21" t="s">
        <v>494</v>
      </c>
      <c r="AB23" s="21">
        <v>10.5</v>
      </c>
      <c r="AC23" s="21" t="s">
        <v>498</v>
      </c>
      <c r="AD23" s="21">
        <v>65</v>
      </c>
    </row>
    <row r="24" spans="1:30" ht="17.25" customHeight="1" thickBot="1" x14ac:dyDescent="0.25">
      <c r="A24" s="21">
        <v>19</v>
      </c>
      <c r="B24" s="22">
        <v>2.2358898305084744E-2</v>
      </c>
      <c r="C24" s="22">
        <v>1.5992372881355934E-2</v>
      </c>
      <c r="D24" s="22">
        <v>3.8399999999999997E-2</v>
      </c>
      <c r="E24" s="45"/>
      <c r="F24" s="21" t="s">
        <v>495</v>
      </c>
      <c r="G24" s="23">
        <v>27092</v>
      </c>
      <c r="H24" s="21">
        <v>1.1399999999999999</v>
      </c>
      <c r="I24" s="45"/>
      <c r="J24" s="12">
        <v>30</v>
      </c>
      <c r="K24" s="12">
        <f>X14</f>
        <v>2690</v>
      </c>
      <c r="L24" s="18"/>
      <c r="M24" s="12"/>
      <c r="N24" s="114">
        <f t="shared" si="0"/>
        <v>0.11398305084745762</v>
      </c>
      <c r="W24" s="21">
        <v>200</v>
      </c>
      <c r="X24" s="21">
        <v>2441</v>
      </c>
      <c r="Y24" s="24">
        <v>44987</v>
      </c>
      <c r="Z24" s="21" t="s">
        <v>517</v>
      </c>
      <c r="AA24" s="21" t="s">
        <v>495</v>
      </c>
      <c r="AB24" s="21">
        <v>10.3</v>
      </c>
      <c r="AC24" s="21" t="s">
        <v>498</v>
      </c>
      <c r="AD24" s="21">
        <v>58</v>
      </c>
    </row>
    <row r="25" spans="1:30" ht="17.25" customHeight="1" thickBot="1" x14ac:dyDescent="0.25">
      <c r="A25" s="21">
        <v>20</v>
      </c>
      <c r="B25" s="22">
        <v>1.4645338983050848E-2</v>
      </c>
      <c r="C25" s="22">
        <v>1.1635169491525422E-2</v>
      </c>
      <c r="D25" s="22">
        <v>2.63E-2</v>
      </c>
      <c r="E25" s="45"/>
      <c r="F25" s="21" t="s">
        <v>496</v>
      </c>
      <c r="G25" s="23">
        <v>26456</v>
      </c>
      <c r="H25" s="21">
        <v>1.1200000000000001</v>
      </c>
      <c r="I25" s="45"/>
      <c r="J25" s="12">
        <v>50</v>
      </c>
      <c r="K25" s="12">
        <f>X18</f>
        <v>2634</v>
      </c>
      <c r="L25" s="18"/>
      <c r="M25" s="12"/>
      <c r="N25" s="114">
        <f t="shared" si="0"/>
        <v>0.11161016949152543</v>
      </c>
    </row>
    <row r="26" spans="1:30" ht="17.25" customHeight="1" thickBot="1" x14ac:dyDescent="0.25">
      <c r="A26" s="21">
        <v>21</v>
      </c>
      <c r="B26" s="22">
        <v>9.9025423728813563E-3</v>
      </c>
      <c r="C26" s="22">
        <v>8.4271186440677982E-3</v>
      </c>
      <c r="D26" s="22">
        <v>1.83E-2</v>
      </c>
      <c r="E26" s="45"/>
      <c r="F26" s="21" t="s">
        <v>497</v>
      </c>
      <c r="G26" s="23">
        <v>18132</v>
      </c>
      <c r="H26" s="21">
        <v>0.77</v>
      </c>
      <c r="I26" s="45"/>
      <c r="J26" s="12">
        <v>100</v>
      </c>
      <c r="K26" s="12">
        <f>X20</f>
        <v>2575</v>
      </c>
      <c r="L26" s="18"/>
      <c r="M26" s="12"/>
      <c r="N26" s="114">
        <f t="shared" si="0"/>
        <v>0.10911016949152542</v>
      </c>
    </row>
    <row r="27" spans="1:30" ht="17.25" customHeight="1" thickBot="1" x14ac:dyDescent="0.25">
      <c r="A27" s="21">
        <v>22</v>
      </c>
      <c r="B27" s="22">
        <v>6.6711864406779663E-3</v>
      </c>
      <c r="C27" s="22">
        <v>5.4584745762711858E-3</v>
      </c>
      <c r="D27" s="22">
        <v>1.21E-2</v>
      </c>
      <c r="E27" s="45"/>
      <c r="F27" s="45"/>
      <c r="G27" s="45"/>
      <c r="H27" s="45"/>
      <c r="I27" s="45"/>
      <c r="J27" s="12">
        <v>150</v>
      </c>
      <c r="K27" s="12">
        <f>X22</f>
        <v>2500</v>
      </c>
      <c r="L27" s="18"/>
      <c r="M27" s="12"/>
      <c r="N27" s="114">
        <f t="shared" si="0"/>
        <v>0.1059322033898305</v>
      </c>
    </row>
    <row r="28" spans="1:30" ht="17.25" customHeight="1" thickBot="1" x14ac:dyDescent="0.25">
      <c r="A28" s="21">
        <v>23</v>
      </c>
      <c r="B28" s="22">
        <v>4.6385593220338982E-3</v>
      </c>
      <c r="C28" s="22">
        <v>2.9207627118644072E-3</v>
      </c>
      <c r="D28" s="22">
        <v>7.6E-3</v>
      </c>
      <c r="E28" s="45"/>
      <c r="F28" s="45"/>
      <c r="G28" s="45"/>
      <c r="H28" s="45"/>
      <c r="I28" s="45"/>
      <c r="J28" s="12">
        <v>200</v>
      </c>
      <c r="K28" s="12">
        <f>X24</f>
        <v>2441</v>
      </c>
      <c r="L28" s="18"/>
      <c r="M28" s="12"/>
      <c r="N28" s="114">
        <f t="shared" si="0"/>
        <v>0.1034322033898305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125" hidden="1" customWidth="1"/>
  </cols>
  <sheetData>
    <row r="1" spans="1:30" ht="24" thickBot="1" x14ac:dyDescent="0.4">
      <c r="A1" s="229" t="s">
        <v>569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54300</v>
      </c>
      <c r="H2" s="7" t="s">
        <v>462</v>
      </c>
      <c r="W2" s="21">
        <v>1</v>
      </c>
      <c r="X2" s="21">
        <v>6375</v>
      </c>
      <c r="Y2" s="24">
        <v>45169</v>
      </c>
      <c r="Z2" s="21" t="s">
        <v>514</v>
      </c>
      <c r="AA2" s="21" t="s">
        <v>495</v>
      </c>
      <c r="AB2" s="21">
        <v>11.7</v>
      </c>
      <c r="AC2" s="21" t="s">
        <v>498</v>
      </c>
      <c r="AD2" s="21">
        <v>66</v>
      </c>
    </row>
    <row r="3" spans="1:30" ht="17.25" customHeight="1" thickBot="1" x14ac:dyDescent="0.25">
      <c r="W3" s="21">
        <v>2</v>
      </c>
      <c r="X3" s="21">
        <v>6179</v>
      </c>
      <c r="Y3" s="24">
        <v>45133</v>
      </c>
      <c r="Z3" s="21" t="s">
        <v>513</v>
      </c>
      <c r="AA3" s="21" t="s">
        <v>494</v>
      </c>
      <c r="AB3" s="21">
        <v>11.4</v>
      </c>
      <c r="AC3" s="21" t="s">
        <v>498</v>
      </c>
      <c r="AD3" s="21">
        <v>67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6105</v>
      </c>
      <c r="Y4" s="24">
        <v>45126</v>
      </c>
      <c r="Z4" s="21" t="s">
        <v>515</v>
      </c>
      <c r="AA4" s="21" t="s">
        <v>494</v>
      </c>
      <c r="AB4" s="21">
        <v>11.2</v>
      </c>
      <c r="AC4" s="21" t="s">
        <v>498</v>
      </c>
      <c r="AD4" s="21">
        <v>66</v>
      </c>
    </row>
    <row r="5" spans="1:30" ht="17.25" customHeight="1" thickBot="1" x14ac:dyDescent="0.25">
      <c r="A5" s="21">
        <v>0</v>
      </c>
      <c r="B5" s="22">
        <v>6.4456721915285451E-3</v>
      </c>
      <c r="C5" s="22">
        <v>2.6639042357274401E-3</v>
      </c>
      <c r="D5" s="22">
        <v>9.1000000000000004E-3</v>
      </c>
      <c r="E5" s="45"/>
      <c r="F5" s="21" t="s">
        <v>471</v>
      </c>
      <c r="G5" s="23">
        <v>49630</v>
      </c>
      <c r="H5" s="21">
        <v>0.92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5386</v>
      </c>
      <c r="Y5" s="24">
        <v>45005</v>
      </c>
      <c r="Z5" s="21" t="s">
        <v>514</v>
      </c>
      <c r="AA5" s="21" t="s">
        <v>492</v>
      </c>
      <c r="AB5" s="21">
        <v>9.9</v>
      </c>
      <c r="AC5" s="21" t="s">
        <v>498</v>
      </c>
      <c r="AD5" s="21">
        <v>55</v>
      </c>
    </row>
    <row r="6" spans="1:30" ht="17.25" customHeight="1" thickBot="1" x14ac:dyDescent="0.25">
      <c r="A6" s="21">
        <v>1</v>
      </c>
      <c r="B6" s="22">
        <v>4.3314917127071821E-3</v>
      </c>
      <c r="C6" s="22">
        <v>2.0826887661141804E-3</v>
      </c>
      <c r="D6" s="22">
        <v>6.4000000000000003E-3</v>
      </c>
      <c r="E6" s="45"/>
      <c r="F6" s="21" t="s">
        <v>473</v>
      </c>
      <c r="G6" s="23"/>
      <c r="H6" s="21"/>
      <c r="I6" s="45"/>
      <c r="J6" s="107" t="s">
        <v>474</v>
      </c>
      <c r="K6" s="108">
        <f>LARGE((K8,K9),1)</f>
        <v>0.76025467452157047</v>
      </c>
      <c r="L6" s="45"/>
      <c r="M6" s="45"/>
      <c r="N6" s="108" t="s">
        <v>499</v>
      </c>
      <c r="W6" s="21">
        <v>5</v>
      </c>
      <c r="X6" s="21">
        <v>5358</v>
      </c>
      <c r="Y6" s="24">
        <v>45260</v>
      </c>
      <c r="Z6" s="21" t="s">
        <v>514</v>
      </c>
      <c r="AA6" s="21" t="s">
        <v>495</v>
      </c>
      <c r="AB6" s="21">
        <v>9.9</v>
      </c>
      <c r="AC6" s="21" t="s">
        <v>498</v>
      </c>
      <c r="AD6" s="21">
        <v>63</v>
      </c>
    </row>
    <row r="7" spans="1:30" ht="17.25" customHeight="1" thickBot="1" x14ac:dyDescent="0.25">
      <c r="A7" s="21">
        <v>2</v>
      </c>
      <c r="B7" s="22">
        <v>3.1970534069981583E-3</v>
      </c>
      <c r="C7" s="22">
        <v>2.1311233885819522E-3</v>
      </c>
      <c r="D7" s="22">
        <v>5.3E-3</v>
      </c>
      <c r="E7" s="45"/>
      <c r="F7" s="21" t="s">
        <v>475</v>
      </c>
      <c r="G7" s="23">
        <v>57913</v>
      </c>
      <c r="H7" s="21">
        <v>1.07</v>
      </c>
      <c r="I7" s="45"/>
      <c r="J7" s="12" t="s">
        <v>476</v>
      </c>
      <c r="K7" s="108">
        <f>LARGE((K10,K11),1)</f>
        <v>0.63834406890062967</v>
      </c>
      <c r="L7" s="45"/>
      <c r="M7" s="45"/>
      <c r="N7" s="108" t="s">
        <v>498</v>
      </c>
      <c r="W7" s="21">
        <v>6</v>
      </c>
      <c r="X7" s="21">
        <v>5343</v>
      </c>
      <c r="Y7" s="24">
        <v>45246</v>
      </c>
      <c r="Z7" s="21" t="s">
        <v>514</v>
      </c>
      <c r="AA7" s="21" t="s">
        <v>495</v>
      </c>
      <c r="AB7" s="21">
        <v>9.8000000000000007</v>
      </c>
      <c r="AC7" s="21" t="s">
        <v>498</v>
      </c>
      <c r="AD7" s="21">
        <v>62</v>
      </c>
    </row>
    <row r="8" spans="1:30" ht="17.25" customHeight="1" thickBot="1" x14ac:dyDescent="0.25">
      <c r="A8" s="21">
        <v>3</v>
      </c>
      <c r="B8" s="22">
        <v>2.3204419889502762E-3</v>
      </c>
      <c r="C8" s="22">
        <v>4.7950276243093927E-3</v>
      </c>
      <c r="D8" s="22">
        <v>7.1000000000000004E-3</v>
      </c>
      <c r="E8" s="45"/>
      <c r="F8" s="21" t="s">
        <v>477</v>
      </c>
      <c r="G8" s="23">
        <v>55828</v>
      </c>
      <c r="H8" s="21">
        <v>1.03</v>
      </c>
      <c r="I8" s="45"/>
      <c r="J8" s="45"/>
      <c r="K8" s="340">
        <f>LARGE(B11:C11,1)/(B11+C11)</f>
        <v>0.76025467452157047</v>
      </c>
      <c r="L8" s="45"/>
      <c r="M8" s="45"/>
      <c r="N8" s="45"/>
      <c r="W8" s="21">
        <v>7</v>
      </c>
      <c r="X8" s="21">
        <v>5318</v>
      </c>
      <c r="Y8" s="24">
        <v>45237</v>
      </c>
      <c r="Z8" s="21" t="s">
        <v>513</v>
      </c>
      <c r="AA8" s="21" t="s">
        <v>493</v>
      </c>
      <c r="AB8" s="21">
        <v>9.8000000000000007</v>
      </c>
      <c r="AC8" s="21" t="s">
        <v>498</v>
      </c>
      <c r="AD8" s="21">
        <v>65</v>
      </c>
    </row>
    <row r="9" spans="1:30" ht="17.25" customHeight="1" thickBot="1" x14ac:dyDescent="0.25">
      <c r="A9" s="21">
        <v>4</v>
      </c>
      <c r="B9" s="22">
        <v>3.1454880294659302E-3</v>
      </c>
      <c r="C9" s="22">
        <v>9.4931860036832419E-3</v>
      </c>
      <c r="D9" s="22">
        <v>1.26E-2</v>
      </c>
      <c r="E9" s="45"/>
      <c r="F9" s="21" t="s">
        <v>478</v>
      </c>
      <c r="G9" s="23">
        <v>52743</v>
      </c>
      <c r="H9" s="21">
        <v>0.97</v>
      </c>
      <c r="I9" s="45"/>
      <c r="J9" s="45"/>
      <c r="K9" s="340">
        <f>LARGE(B12:C12,1)/(B12+C12)</f>
        <v>0.65230689798279184</v>
      </c>
      <c r="L9" s="45"/>
      <c r="M9" s="45"/>
      <c r="N9" s="45"/>
      <c r="W9" s="21">
        <v>8</v>
      </c>
      <c r="X9" s="21">
        <v>5313</v>
      </c>
      <c r="Y9" s="24">
        <v>45267</v>
      </c>
      <c r="Z9" s="21" t="s">
        <v>513</v>
      </c>
      <c r="AA9" s="21" t="s">
        <v>495</v>
      </c>
      <c r="AB9" s="21">
        <v>9.8000000000000007</v>
      </c>
      <c r="AC9" s="21" t="s">
        <v>498</v>
      </c>
      <c r="AD9" s="21">
        <v>66</v>
      </c>
    </row>
    <row r="10" spans="1:30" ht="17.25" customHeight="1" thickBot="1" x14ac:dyDescent="0.25">
      <c r="A10" s="21">
        <v>5</v>
      </c>
      <c r="B10" s="22">
        <v>5.2596685082872937E-3</v>
      </c>
      <c r="C10" s="22">
        <v>2.7607734806629838E-2</v>
      </c>
      <c r="D10" s="22">
        <v>3.2899999999999999E-2</v>
      </c>
      <c r="E10" s="45"/>
      <c r="F10" s="21" t="s">
        <v>479</v>
      </c>
      <c r="G10" s="23">
        <v>50337</v>
      </c>
      <c r="H10" s="21">
        <v>0.93</v>
      </c>
      <c r="I10" s="45"/>
      <c r="J10" s="45"/>
      <c r="K10" s="340">
        <f>LARGE(B20:C20,1)/(B20+C20)</f>
        <v>0.619439902628101</v>
      </c>
      <c r="L10" s="45"/>
      <c r="M10" s="45"/>
      <c r="N10" s="45"/>
      <c r="W10" s="21">
        <v>9</v>
      </c>
      <c r="X10" s="21">
        <v>5296</v>
      </c>
      <c r="Y10" s="24">
        <v>45236</v>
      </c>
      <c r="Z10" s="21" t="s">
        <v>514</v>
      </c>
      <c r="AA10" s="21" t="s">
        <v>492</v>
      </c>
      <c r="AB10" s="21">
        <v>9.8000000000000007</v>
      </c>
      <c r="AC10" s="21" t="s">
        <v>498</v>
      </c>
      <c r="AD10" s="21">
        <v>64</v>
      </c>
    </row>
    <row r="11" spans="1:30" ht="17.25" customHeight="1" thickBot="1" x14ac:dyDescent="0.25">
      <c r="A11" s="21">
        <v>6</v>
      </c>
      <c r="B11" s="22">
        <v>1.2066298342541438E-2</v>
      </c>
      <c r="C11" s="22">
        <v>3.8263351749539591E-2</v>
      </c>
      <c r="D11" s="22">
        <v>5.0299999999999997E-2</v>
      </c>
      <c r="E11" s="45"/>
      <c r="F11" s="21" t="s">
        <v>480</v>
      </c>
      <c r="G11" s="23">
        <v>51016</v>
      </c>
      <c r="H11" s="21">
        <v>0.94</v>
      </c>
      <c r="I11" s="45"/>
      <c r="J11" s="45"/>
      <c r="K11" s="340">
        <f>LARGE(B21:C21,1)/(B21+C21)</f>
        <v>0.63834406890062967</v>
      </c>
      <c r="L11" s="45"/>
      <c r="M11" s="45"/>
      <c r="N11" s="45"/>
      <c r="W11" s="21">
        <v>10</v>
      </c>
      <c r="X11" s="21">
        <v>5237</v>
      </c>
      <c r="Y11" s="24">
        <v>45176</v>
      </c>
      <c r="Z11" s="21" t="s">
        <v>513</v>
      </c>
      <c r="AA11" s="21" t="s">
        <v>495</v>
      </c>
      <c r="AB11" s="21">
        <v>9.6</v>
      </c>
      <c r="AC11" s="21" t="s">
        <v>498</v>
      </c>
      <c r="AD11" s="21">
        <v>66</v>
      </c>
    </row>
    <row r="12" spans="1:30" ht="17.25" customHeight="1" thickBot="1" x14ac:dyDescent="0.25">
      <c r="A12" s="21">
        <v>7</v>
      </c>
      <c r="B12" s="22">
        <v>1.9594843462246776E-2</v>
      </c>
      <c r="C12" s="22">
        <v>3.6761878453038674E-2</v>
      </c>
      <c r="D12" s="22">
        <v>5.6300000000000003E-2</v>
      </c>
      <c r="E12" s="45"/>
      <c r="F12" s="21" t="s">
        <v>481</v>
      </c>
      <c r="G12" s="23">
        <v>54494</v>
      </c>
      <c r="H12" s="21">
        <v>1.01</v>
      </c>
      <c r="I12" s="45"/>
      <c r="J12" s="45"/>
      <c r="K12" s="45"/>
      <c r="L12" s="45"/>
      <c r="M12" s="45"/>
      <c r="N12" s="45"/>
      <c r="W12" s="21">
        <v>20</v>
      </c>
      <c r="X12" s="21">
        <v>5188</v>
      </c>
      <c r="Y12" s="24">
        <v>45041</v>
      </c>
      <c r="Z12" s="21" t="s">
        <v>513</v>
      </c>
      <c r="AA12" s="21" t="s">
        <v>493</v>
      </c>
      <c r="AB12" s="21">
        <v>9.6</v>
      </c>
      <c r="AC12" s="21" t="s">
        <v>498</v>
      </c>
      <c r="AD12" s="21">
        <v>66</v>
      </c>
    </row>
    <row r="13" spans="1:30" ht="17.25" customHeight="1" thickBot="1" x14ac:dyDescent="0.25">
      <c r="A13" s="21">
        <v>8</v>
      </c>
      <c r="B13" s="22">
        <v>1.8202578268876612E-2</v>
      </c>
      <c r="C13" s="22">
        <v>3.4872928176795576E-2</v>
      </c>
      <c r="D13" s="22">
        <v>5.3100000000000001E-2</v>
      </c>
      <c r="E13" s="45"/>
      <c r="F13" s="21" t="s">
        <v>482</v>
      </c>
      <c r="G13" s="23">
        <v>55185</v>
      </c>
      <c r="H13" s="21">
        <v>1.02</v>
      </c>
      <c r="I13" s="45"/>
      <c r="J13" s="45"/>
      <c r="K13" s="45"/>
      <c r="L13" s="45"/>
      <c r="M13" s="45"/>
      <c r="N13" s="45"/>
      <c r="W13" s="21">
        <v>25</v>
      </c>
      <c r="X13" s="21">
        <v>5175</v>
      </c>
      <c r="Y13" s="24">
        <v>45218</v>
      </c>
      <c r="Z13" s="21" t="s">
        <v>514</v>
      </c>
      <c r="AA13" s="21" t="s">
        <v>495</v>
      </c>
      <c r="AB13" s="21">
        <v>9.5</v>
      </c>
      <c r="AC13" s="21" t="s">
        <v>498</v>
      </c>
      <c r="AD13" s="21">
        <v>64</v>
      </c>
    </row>
    <row r="14" spans="1:30" ht="17.25" customHeight="1" thickBot="1" x14ac:dyDescent="0.25">
      <c r="A14" s="21">
        <v>9</v>
      </c>
      <c r="B14" s="22">
        <v>1.7016574585635359E-2</v>
      </c>
      <c r="C14" s="22">
        <v>3.3177716390423578E-2</v>
      </c>
      <c r="D14" s="22">
        <v>5.0200000000000002E-2</v>
      </c>
      <c r="E14" s="45"/>
      <c r="F14" s="21" t="s">
        <v>483</v>
      </c>
      <c r="G14" s="23">
        <v>56349</v>
      </c>
      <c r="H14" s="21">
        <v>1.04</v>
      </c>
      <c r="I14" s="45"/>
      <c r="J14" s="45"/>
      <c r="K14" s="45"/>
      <c r="L14" s="45"/>
      <c r="M14" s="45"/>
      <c r="N14" s="45"/>
      <c r="W14" s="21">
        <v>30</v>
      </c>
      <c r="X14" s="21">
        <v>5155</v>
      </c>
      <c r="Y14" s="24">
        <v>45246</v>
      </c>
      <c r="Z14" s="21" t="s">
        <v>513</v>
      </c>
      <c r="AA14" s="21" t="s">
        <v>495</v>
      </c>
      <c r="AB14" s="21">
        <v>9.5</v>
      </c>
      <c r="AC14" s="21" t="s">
        <v>498</v>
      </c>
      <c r="AD14" s="21">
        <v>66</v>
      </c>
    </row>
    <row r="15" spans="1:30" ht="17.25" customHeight="1" thickBot="1" x14ac:dyDescent="0.25">
      <c r="A15" s="21">
        <v>10</v>
      </c>
      <c r="B15" s="22">
        <v>1.892449355432781E-2</v>
      </c>
      <c r="C15" s="22">
        <v>2.9302946593001838E-2</v>
      </c>
      <c r="D15" s="22">
        <v>4.82E-2</v>
      </c>
      <c r="E15" s="45"/>
      <c r="F15" s="21" t="s">
        <v>484</v>
      </c>
      <c r="G15" s="23">
        <v>57747</v>
      </c>
      <c r="H15" s="21">
        <v>1.07</v>
      </c>
      <c r="I15" s="45"/>
      <c r="J15" s="45"/>
      <c r="K15" s="45"/>
      <c r="L15" s="45"/>
      <c r="M15" s="45"/>
      <c r="N15" s="45"/>
      <c r="W15" s="21">
        <v>35</v>
      </c>
      <c r="X15" s="21">
        <v>5144</v>
      </c>
      <c r="Y15" s="24">
        <v>45244</v>
      </c>
      <c r="Z15" s="21" t="s">
        <v>513</v>
      </c>
      <c r="AA15" s="21" t="s">
        <v>493</v>
      </c>
      <c r="AB15" s="21">
        <v>9.5</v>
      </c>
      <c r="AC15" s="21" t="s">
        <v>498</v>
      </c>
      <c r="AD15" s="21">
        <v>66</v>
      </c>
    </row>
    <row r="16" spans="1:30" ht="17.25" customHeight="1" thickBot="1" x14ac:dyDescent="0.25">
      <c r="A16" s="21">
        <v>11</v>
      </c>
      <c r="B16" s="22">
        <v>2.2585635359116018E-2</v>
      </c>
      <c r="C16" s="22">
        <v>2.7753038674033149E-2</v>
      </c>
      <c r="D16" s="22">
        <v>5.04E-2</v>
      </c>
      <c r="E16" s="45"/>
      <c r="F16" s="21" t="s">
        <v>485</v>
      </c>
      <c r="G16" s="23">
        <v>56670</v>
      </c>
      <c r="H16" s="21">
        <v>1.05</v>
      </c>
      <c r="I16" s="45"/>
      <c r="J16" s="45"/>
      <c r="K16" s="45"/>
      <c r="L16" s="45"/>
      <c r="M16" s="45"/>
      <c r="N16" s="45"/>
      <c r="W16" s="21">
        <v>40</v>
      </c>
      <c r="X16" s="21">
        <v>5134</v>
      </c>
      <c r="Y16" s="24">
        <v>45197</v>
      </c>
      <c r="Z16" s="21" t="s">
        <v>514</v>
      </c>
      <c r="AA16" s="21" t="s">
        <v>495</v>
      </c>
      <c r="AB16" s="21">
        <v>9.5</v>
      </c>
      <c r="AC16" s="21" t="s">
        <v>498</v>
      </c>
      <c r="AD16" s="21">
        <v>64</v>
      </c>
    </row>
    <row r="17" spans="1:30" ht="17.25" customHeight="1" thickBot="1" x14ac:dyDescent="0.25">
      <c r="A17" s="21">
        <v>12</v>
      </c>
      <c r="B17" s="22">
        <v>2.7484346224677717E-2</v>
      </c>
      <c r="C17" s="22">
        <v>2.722025782688766E-2</v>
      </c>
      <c r="D17" s="22">
        <v>5.4699999999999999E-2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5124</v>
      </c>
      <c r="Y17" s="24">
        <v>45104</v>
      </c>
      <c r="Z17" s="21" t="s">
        <v>513</v>
      </c>
      <c r="AA17" s="21" t="s">
        <v>493</v>
      </c>
      <c r="AB17" s="21">
        <v>9.4</v>
      </c>
      <c r="AC17" s="21" t="s">
        <v>498</v>
      </c>
      <c r="AD17" s="21">
        <v>66</v>
      </c>
    </row>
    <row r="18" spans="1:30" ht="17.25" customHeight="1" thickBot="1" x14ac:dyDescent="0.25">
      <c r="A18" s="21">
        <v>13</v>
      </c>
      <c r="B18" s="22">
        <v>3.0165745856353589E-2</v>
      </c>
      <c r="C18" s="22">
        <v>2.6687476979742174E-2</v>
      </c>
      <c r="D18" s="22">
        <v>5.6800000000000003E-2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5115</v>
      </c>
      <c r="Y18" s="24">
        <v>45175</v>
      </c>
      <c r="Z18" s="21" t="s">
        <v>514</v>
      </c>
      <c r="AA18" s="21" t="s">
        <v>494</v>
      </c>
      <c r="AB18" s="21">
        <v>9.4</v>
      </c>
      <c r="AC18" s="21" t="s">
        <v>498</v>
      </c>
      <c r="AD18" s="21">
        <v>64</v>
      </c>
    </row>
    <row r="19" spans="1:30" ht="17.25" customHeight="1" thickBot="1" x14ac:dyDescent="0.25">
      <c r="A19" s="21">
        <v>14</v>
      </c>
      <c r="B19" s="22">
        <v>3.6559852670349911E-2</v>
      </c>
      <c r="C19" s="22">
        <v>2.6832780847145486E-2</v>
      </c>
      <c r="D19" s="22">
        <v>6.3399999999999998E-2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5055</v>
      </c>
      <c r="Y19" s="24">
        <v>45222</v>
      </c>
      <c r="Z19" s="21" t="s">
        <v>514</v>
      </c>
      <c r="AA19" s="21" t="s">
        <v>492</v>
      </c>
      <c r="AB19" s="21">
        <v>9.3000000000000007</v>
      </c>
      <c r="AC19" s="21" t="s">
        <v>498</v>
      </c>
      <c r="AD19" s="21">
        <v>66</v>
      </c>
    </row>
    <row r="20" spans="1:30" ht="17.25" customHeight="1" thickBot="1" x14ac:dyDescent="0.25">
      <c r="A20" s="21">
        <v>15</v>
      </c>
      <c r="B20" s="22">
        <v>4.3675874769797417E-2</v>
      </c>
      <c r="C20" s="22">
        <v>2.6832780847145486E-2</v>
      </c>
      <c r="D20" s="22">
        <v>7.0499999999999993E-2</v>
      </c>
      <c r="E20" s="45"/>
      <c r="F20" s="21" t="s">
        <v>488</v>
      </c>
      <c r="G20" s="23">
        <v>38712</v>
      </c>
      <c r="H20" s="21">
        <v>0.71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5007</v>
      </c>
      <c r="Y20" s="24">
        <v>45155</v>
      </c>
      <c r="Z20" s="21" t="s">
        <v>513</v>
      </c>
      <c r="AA20" s="21" t="s">
        <v>495</v>
      </c>
      <c r="AB20" s="21">
        <v>9.1999999999999993</v>
      </c>
      <c r="AC20" s="21" t="s">
        <v>498</v>
      </c>
      <c r="AD20" s="21">
        <v>65</v>
      </c>
    </row>
    <row r="21" spans="1:30" ht="17.25" customHeight="1" thickBot="1" x14ac:dyDescent="0.25">
      <c r="A21" s="21">
        <v>16</v>
      </c>
      <c r="B21" s="22">
        <v>4.8729281767955802E-2</v>
      </c>
      <c r="C21" s="22">
        <v>2.7607734806629838E-2</v>
      </c>
      <c r="D21" s="22">
        <v>7.6300000000000007E-2</v>
      </c>
      <c r="E21" s="45"/>
      <c r="F21" s="21" t="s">
        <v>492</v>
      </c>
      <c r="G21" s="23">
        <v>54748</v>
      </c>
      <c r="H21" s="21">
        <v>1.01</v>
      </c>
      <c r="I21" s="45"/>
      <c r="J21" s="12">
        <v>5</v>
      </c>
      <c r="K21" s="12">
        <v>48</v>
      </c>
      <c r="L21" s="18"/>
      <c r="M21" s="12"/>
      <c r="N21" s="114">
        <f>K21/$F$2</f>
        <v>8.8397790055248619E-4</v>
      </c>
      <c r="W21" s="21">
        <v>125</v>
      </c>
      <c r="X21" s="21">
        <v>4974</v>
      </c>
      <c r="Y21" s="24">
        <v>45177</v>
      </c>
      <c r="Z21" s="21" t="s">
        <v>513</v>
      </c>
      <c r="AA21" s="21" t="s">
        <v>496</v>
      </c>
      <c r="AB21" s="21">
        <v>9.1999999999999993</v>
      </c>
      <c r="AC21" s="21" t="s">
        <v>498</v>
      </c>
      <c r="AD21" s="21">
        <v>65</v>
      </c>
    </row>
    <row r="22" spans="1:30" ht="17.25" customHeight="1" thickBot="1" x14ac:dyDescent="0.25">
      <c r="A22" s="21">
        <v>17</v>
      </c>
      <c r="B22" s="22">
        <v>4.9090239410681406E-2</v>
      </c>
      <c r="C22" s="22">
        <v>2.6735911602209946E-2</v>
      </c>
      <c r="D22" s="22">
        <v>7.5899999999999995E-2</v>
      </c>
      <c r="E22" s="45"/>
      <c r="F22" s="21" t="s">
        <v>493</v>
      </c>
      <c r="G22" s="23">
        <v>57798</v>
      </c>
      <c r="H22" s="21">
        <v>1.07</v>
      </c>
      <c r="I22" s="45"/>
      <c r="J22" s="12">
        <v>10</v>
      </c>
      <c r="K22" s="12">
        <f>X11</f>
        <v>5237</v>
      </c>
      <c r="L22" s="18"/>
      <c r="M22" s="12"/>
      <c r="N22" s="114">
        <f t="shared" ref="N22:N28" si="0">K22/$F$2</f>
        <v>9.6445672191528539E-2</v>
      </c>
      <c r="W22" s="21">
        <v>150</v>
      </c>
      <c r="X22" s="21">
        <v>4934</v>
      </c>
      <c r="Y22" s="24">
        <v>45272</v>
      </c>
      <c r="Z22" s="21" t="s">
        <v>513</v>
      </c>
      <c r="AA22" s="21" t="s">
        <v>493</v>
      </c>
      <c r="AB22" s="21">
        <v>9.1</v>
      </c>
      <c r="AC22" s="21" t="s">
        <v>498</v>
      </c>
      <c r="AD22" s="21">
        <v>66</v>
      </c>
    </row>
    <row r="23" spans="1:30" ht="17.25" customHeight="1" thickBot="1" x14ac:dyDescent="0.25">
      <c r="A23" s="21">
        <v>18</v>
      </c>
      <c r="B23" s="22">
        <v>4.006629834254144E-2</v>
      </c>
      <c r="C23" s="22">
        <v>2.3732965009208105E-2</v>
      </c>
      <c r="D23" s="22">
        <v>6.3799999999999996E-2</v>
      </c>
      <c r="E23" s="45"/>
      <c r="F23" s="21" t="s">
        <v>494</v>
      </c>
      <c r="G23" s="23">
        <v>58981</v>
      </c>
      <c r="H23" s="21">
        <v>1.0900000000000001</v>
      </c>
      <c r="I23" s="45"/>
      <c r="J23" s="12">
        <v>20</v>
      </c>
      <c r="K23" s="12">
        <f>X12</f>
        <v>5188</v>
      </c>
      <c r="L23" s="18"/>
      <c r="M23" s="12"/>
      <c r="N23" s="114">
        <f t="shared" si="0"/>
        <v>9.554327808471455E-2</v>
      </c>
      <c r="W23" s="21">
        <v>175</v>
      </c>
      <c r="X23" s="21">
        <v>4906</v>
      </c>
      <c r="Y23" s="24">
        <v>45120</v>
      </c>
      <c r="Z23" s="21" t="s">
        <v>514</v>
      </c>
      <c r="AA23" s="21" t="s">
        <v>495</v>
      </c>
      <c r="AB23" s="21">
        <v>9</v>
      </c>
      <c r="AC23" s="21" t="s">
        <v>498</v>
      </c>
      <c r="AD23" s="21">
        <v>67</v>
      </c>
    </row>
    <row r="24" spans="1:30" ht="17.25" customHeight="1" thickBot="1" x14ac:dyDescent="0.25">
      <c r="A24" s="21">
        <v>19</v>
      </c>
      <c r="B24" s="22">
        <v>3.1506445672191526E-2</v>
      </c>
      <c r="C24" s="22">
        <v>1.6322467771639045E-2</v>
      </c>
      <c r="D24" s="22">
        <v>4.7800000000000002E-2</v>
      </c>
      <c r="E24" s="45"/>
      <c r="F24" s="21" t="s">
        <v>495</v>
      </c>
      <c r="G24" s="23">
        <v>58874</v>
      </c>
      <c r="H24" s="21">
        <v>1.0900000000000001</v>
      </c>
      <c r="I24" s="45"/>
      <c r="J24" s="12">
        <v>30</v>
      </c>
      <c r="K24" s="12">
        <f>X14</f>
        <v>5155</v>
      </c>
      <c r="L24" s="18"/>
      <c r="M24" s="12"/>
      <c r="N24" s="114">
        <f t="shared" si="0"/>
        <v>9.4935543278084719E-2</v>
      </c>
      <c r="W24" s="21">
        <v>200</v>
      </c>
      <c r="X24" s="21">
        <v>4870</v>
      </c>
      <c r="Y24" s="24">
        <v>45044</v>
      </c>
      <c r="Z24" s="21" t="s">
        <v>514</v>
      </c>
      <c r="AA24" s="21" t="s">
        <v>496</v>
      </c>
      <c r="AB24" s="21">
        <v>9</v>
      </c>
      <c r="AC24" s="21" t="s">
        <v>498</v>
      </c>
      <c r="AD24" s="21">
        <v>65</v>
      </c>
    </row>
    <row r="25" spans="1:30" ht="17.25" customHeight="1" thickBot="1" x14ac:dyDescent="0.25">
      <c r="A25" s="21">
        <v>20</v>
      </c>
      <c r="B25" s="22">
        <v>2.6143646408839781E-2</v>
      </c>
      <c r="C25" s="22">
        <v>1.2593001841620625E-2</v>
      </c>
      <c r="D25" s="22">
        <v>3.8699999999999998E-2</v>
      </c>
      <c r="E25" s="45"/>
      <c r="F25" s="21" t="s">
        <v>496</v>
      </c>
      <c r="G25" s="23">
        <v>61642</v>
      </c>
      <c r="H25" s="21">
        <v>1.1399999999999999</v>
      </c>
      <c r="I25" s="45"/>
      <c r="J25" s="12">
        <v>50</v>
      </c>
      <c r="K25" s="12">
        <f>X18</f>
        <v>5115</v>
      </c>
      <c r="L25" s="18"/>
      <c r="M25" s="12"/>
      <c r="N25" s="114">
        <f t="shared" si="0"/>
        <v>9.419889502762431E-2</v>
      </c>
    </row>
    <row r="26" spans="1:30" ht="17.25" customHeight="1" thickBot="1" x14ac:dyDescent="0.25">
      <c r="A26" s="21">
        <v>21</v>
      </c>
      <c r="B26" s="22">
        <v>2.0368324125230201E-2</v>
      </c>
      <c r="C26" s="22">
        <v>1.0025966850828729E-2</v>
      </c>
      <c r="D26" s="22">
        <v>3.04E-2</v>
      </c>
      <c r="E26" s="45"/>
      <c r="F26" s="21" t="s">
        <v>497</v>
      </c>
      <c r="G26" s="23">
        <v>48370</v>
      </c>
      <c r="H26" s="21">
        <v>0.89</v>
      </c>
      <c r="I26" s="45"/>
      <c r="J26" s="12">
        <v>100</v>
      </c>
      <c r="K26" s="12">
        <f>X20</f>
        <v>5007</v>
      </c>
      <c r="L26" s="18"/>
      <c r="M26" s="12"/>
      <c r="N26" s="114">
        <f t="shared" si="0"/>
        <v>9.2209944751381209E-2</v>
      </c>
    </row>
    <row r="27" spans="1:30" ht="17.25" customHeight="1" thickBot="1" x14ac:dyDescent="0.25">
      <c r="A27" s="21">
        <v>22</v>
      </c>
      <c r="B27" s="22">
        <v>1.7068139963167587E-2</v>
      </c>
      <c r="C27" s="22">
        <v>6.9261510128913453E-3</v>
      </c>
      <c r="D27" s="22">
        <v>2.4E-2</v>
      </c>
      <c r="E27" s="45"/>
      <c r="F27" s="45"/>
      <c r="G27" s="45"/>
      <c r="H27" s="45"/>
      <c r="I27" s="45"/>
      <c r="J27" s="12">
        <v>150</v>
      </c>
      <c r="K27" s="21">
        <f>X22</f>
        <v>4934</v>
      </c>
      <c r="L27" s="18"/>
      <c r="M27" s="12"/>
      <c r="N27" s="114">
        <f t="shared" si="0"/>
        <v>9.0865561694290969E-2</v>
      </c>
    </row>
    <row r="28" spans="1:30" ht="17.25" customHeight="1" thickBot="1" x14ac:dyDescent="0.25">
      <c r="A28" s="21">
        <v>23</v>
      </c>
      <c r="B28" s="22">
        <v>1.1756906077348066E-2</v>
      </c>
      <c r="C28" s="22">
        <v>3.923204419889503E-3</v>
      </c>
      <c r="D28" s="22">
        <v>1.5699999999999999E-2</v>
      </c>
      <c r="E28" s="45"/>
      <c r="F28" s="45"/>
      <c r="G28" s="45"/>
      <c r="H28" s="45"/>
      <c r="I28" s="45"/>
      <c r="J28" s="12">
        <v>200</v>
      </c>
      <c r="K28" s="21">
        <f>X24</f>
        <v>4870</v>
      </c>
      <c r="L28" s="18"/>
      <c r="M28" s="12"/>
      <c r="N28" s="114">
        <f t="shared" si="0"/>
        <v>8.9686924493554324E-2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75" hidden="1" customWidth="1"/>
  </cols>
  <sheetData>
    <row r="1" spans="1:30" ht="24" thickBot="1" x14ac:dyDescent="0.4">
      <c r="A1" s="229" t="s">
        <v>541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32300</v>
      </c>
      <c r="H2" s="7" t="s">
        <v>462</v>
      </c>
      <c r="W2" s="21">
        <v>1</v>
      </c>
      <c r="X2" s="21">
        <v>2917</v>
      </c>
      <c r="Y2" s="24">
        <v>45282</v>
      </c>
      <c r="Z2" s="21" t="s">
        <v>518</v>
      </c>
      <c r="AA2" s="21" t="s">
        <v>496</v>
      </c>
      <c r="AB2" s="21">
        <v>9</v>
      </c>
      <c r="AC2" s="21" t="s">
        <v>499</v>
      </c>
      <c r="AD2" s="21">
        <v>51</v>
      </c>
    </row>
    <row r="3" spans="1:30" ht="17.25" customHeight="1" thickBot="1" x14ac:dyDescent="0.25">
      <c r="W3" s="21">
        <v>2</v>
      </c>
      <c r="X3" s="21">
        <v>2818</v>
      </c>
      <c r="Y3" s="24">
        <v>45282</v>
      </c>
      <c r="Z3" s="21" t="s">
        <v>517</v>
      </c>
      <c r="AA3" s="21" t="s">
        <v>496</v>
      </c>
      <c r="AB3" s="21">
        <v>8.6999999999999993</v>
      </c>
      <c r="AC3" s="21" t="s">
        <v>499</v>
      </c>
      <c r="AD3" s="21">
        <v>52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2807</v>
      </c>
      <c r="Y4" s="24">
        <v>45282</v>
      </c>
      <c r="Z4" s="21" t="s">
        <v>516</v>
      </c>
      <c r="AA4" s="21" t="s">
        <v>496</v>
      </c>
      <c r="AB4" s="21">
        <v>8.6999999999999993</v>
      </c>
      <c r="AC4" s="21" t="s">
        <v>499</v>
      </c>
      <c r="AD4" s="21">
        <v>54</v>
      </c>
    </row>
    <row r="5" spans="1:30" ht="17.25" customHeight="1" thickBot="1" x14ac:dyDescent="0.25">
      <c r="A5" s="21">
        <v>0</v>
      </c>
      <c r="B5" s="22">
        <v>2.2736842105263158E-3</v>
      </c>
      <c r="C5" s="22">
        <v>2.6842105263157894E-3</v>
      </c>
      <c r="D5" s="22">
        <v>4.8999999999999998E-3</v>
      </c>
      <c r="E5" s="45"/>
      <c r="F5" s="21" t="s">
        <v>471</v>
      </c>
      <c r="G5" s="23">
        <v>32856</v>
      </c>
      <c r="H5" s="26">
        <v>1.02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2783</v>
      </c>
      <c r="Y5" s="24">
        <v>45002</v>
      </c>
      <c r="Z5" s="21" t="s">
        <v>514</v>
      </c>
      <c r="AA5" s="21" t="s">
        <v>496</v>
      </c>
      <c r="AB5" s="21">
        <v>8.6</v>
      </c>
      <c r="AC5" s="21" t="s">
        <v>499</v>
      </c>
      <c r="AD5" s="21">
        <v>54</v>
      </c>
    </row>
    <row r="6" spans="1:30" ht="17.25" customHeight="1" thickBot="1" x14ac:dyDescent="0.25">
      <c r="A6" s="21">
        <v>1</v>
      </c>
      <c r="B6" s="22">
        <v>1.6105263157894735E-3</v>
      </c>
      <c r="C6" s="22">
        <v>1.7368421052631579E-3</v>
      </c>
      <c r="D6" s="22">
        <v>3.3E-3</v>
      </c>
      <c r="E6" s="45"/>
      <c r="F6" s="21" t="s">
        <v>473</v>
      </c>
      <c r="G6" s="23">
        <v>34170</v>
      </c>
      <c r="H6" s="26">
        <v>1.06</v>
      </c>
      <c r="I6" s="45"/>
      <c r="J6" s="107" t="s">
        <v>474</v>
      </c>
      <c r="K6" s="108">
        <f>LARGE((K8,K9),1)</f>
        <v>0.54700369213291666</v>
      </c>
      <c r="L6" s="45"/>
      <c r="M6" s="45"/>
      <c r="N6" s="108" t="s">
        <v>499</v>
      </c>
      <c r="W6" s="21">
        <v>5</v>
      </c>
      <c r="X6" s="21">
        <v>2778</v>
      </c>
      <c r="Y6" s="24">
        <v>45000</v>
      </c>
      <c r="Z6" s="21" t="s">
        <v>514</v>
      </c>
      <c r="AA6" s="21" t="s">
        <v>494</v>
      </c>
      <c r="AB6" s="21">
        <v>8.6</v>
      </c>
      <c r="AC6" s="21" t="s">
        <v>499</v>
      </c>
      <c r="AD6" s="21">
        <v>52</v>
      </c>
    </row>
    <row r="7" spans="1:30" ht="17.25" customHeight="1" thickBot="1" x14ac:dyDescent="0.25">
      <c r="A7" s="21">
        <v>2</v>
      </c>
      <c r="B7" s="22">
        <v>1.4684210526315789E-3</v>
      </c>
      <c r="C7" s="22">
        <v>1.2631578947368421E-3</v>
      </c>
      <c r="D7" s="22">
        <v>2.7000000000000001E-3</v>
      </c>
      <c r="E7" s="45"/>
      <c r="F7" s="21" t="s">
        <v>475</v>
      </c>
      <c r="G7" s="23">
        <v>34363</v>
      </c>
      <c r="H7" s="26">
        <v>1.07</v>
      </c>
      <c r="I7" s="45"/>
      <c r="J7" s="12" t="s">
        <v>476</v>
      </c>
      <c r="K7" s="108">
        <f>LARGE((K10,K11),1)</f>
        <v>0.53316935542212252</v>
      </c>
      <c r="L7" s="45"/>
      <c r="M7" s="45"/>
      <c r="N7" s="108" t="s">
        <v>498</v>
      </c>
      <c r="W7" s="21">
        <v>6</v>
      </c>
      <c r="X7" s="21">
        <v>2767</v>
      </c>
      <c r="Y7" s="24">
        <v>45002</v>
      </c>
      <c r="Z7" s="21" t="s">
        <v>513</v>
      </c>
      <c r="AA7" s="21" t="s">
        <v>496</v>
      </c>
      <c r="AB7" s="21">
        <v>8.6</v>
      </c>
      <c r="AC7" s="21" t="s">
        <v>499</v>
      </c>
      <c r="AD7" s="21">
        <v>56</v>
      </c>
    </row>
    <row r="8" spans="1:30" ht="17.25" customHeight="1" thickBot="1" x14ac:dyDescent="0.25">
      <c r="A8" s="21">
        <v>3</v>
      </c>
      <c r="B8" s="22">
        <v>1.8473684210526314E-3</v>
      </c>
      <c r="C8" s="22">
        <v>1.1578947368421054E-3</v>
      </c>
      <c r="D8" s="22">
        <v>3.0000000000000001E-3</v>
      </c>
      <c r="E8" s="45"/>
      <c r="F8" s="21" t="s">
        <v>477</v>
      </c>
      <c r="G8" s="23">
        <v>32938</v>
      </c>
      <c r="H8" s="26">
        <v>1.02</v>
      </c>
      <c r="I8" s="45"/>
      <c r="J8" s="45"/>
      <c r="K8" s="340">
        <f>LARGE(B11:C11,1)/(B11+C11)</f>
        <v>0.54700369213291666</v>
      </c>
      <c r="L8" s="45"/>
      <c r="M8" s="45"/>
      <c r="N8" s="45"/>
      <c r="W8" s="21">
        <v>7</v>
      </c>
      <c r="X8" s="21">
        <v>2758</v>
      </c>
      <c r="Y8" s="24">
        <v>45275</v>
      </c>
      <c r="Z8" s="21" t="s">
        <v>517</v>
      </c>
      <c r="AA8" s="21" t="s">
        <v>496</v>
      </c>
      <c r="AB8" s="21">
        <v>8.5</v>
      </c>
      <c r="AC8" s="21" t="s">
        <v>499</v>
      </c>
      <c r="AD8" s="21">
        <v>52</v>
      </c>
    </row>
    <row r="9" spans="1:30" ht="17.25" customHeight="1" thickBot="1" x14ac:dyDescent="0.25">
      <c r="A9" s="21">
        <v>4</v>
      </c>
      <c r="B9" s="22">
        <v>3.4105263157894737E-3</v>
      </c>
      <c r="C9" s="22">
        <v>1.9999999999999996E-3</v>
      </c>
      <c r="D9" s="22">
        <v>5.4000000000000003E-3</v>
      </c>
      <c r="E9" s="45"/>
      <c r="F9" s="21" t="s">
        <v>478</v>
      </c>
      <c r="G9" s="23">
        <v>32181</v>
      </c>
      <c r="H9" s="26">
        <v>1</v>
      </c>
      <c r="I9" s="45"/>
      <c r="J9" s="45"/>
      <c r="K9" s="340">
        <f>LARGE(B12:C12,1)/(B12+C12)</f>
        <v>0.5082765335929893</v>
      </c>
      <c r="L9" s="45"/>
      <c r="M9" s="45"/>
      <c r="N9" s="45"/>
      <c r="W9" s="21">
        <v>8</v>
      </c>
      <c r="X9" s="21">
        <v>2758</v>
      </c>
      <c r="Y9" s="24">
        <v>45282</v>
      </c>
      <c r="Z9" s="21" t="s">
        <v>520</v>
      </c>
      <c r="AA9" s="21" t="s">
        <v>496</v>
      </c>
      <c r="AB9" s="21">
        <v>8.5</v>
      </c>
      <c r="AC9" s="21" t="s">
        <v>499</v>
      </c>
      <c r="AD9" s="21">
        <v>55</v>
      </c>
    </row>
    <row r="10" spans="1:30" ht="17.25" customHeight="1" thickBot="1" x14ac:dyDescent="0.25">
      <c r="A10" s="21">
        <v>5</v>
      </c>
      <c r="B10" s="22">
        <v>8.0999999999999996E-3</v>
      </c>
      <c r="C10" s="22">
        <v>5.1578947368421052E-3</v>
      </c>
      <c r="D10" s="22">
        <v>1.3299999999999999E-2</v>
      </c>
      <c r="E10" s="45"/>
      <c r="F10" s="21" t="s">
        <v>479</v>
      </c>
      <c r="G10" s="23">
        <v>31492</v>
      </c>
      <c r="H10" s="26">
        <v>0.98</v>
      </c>
      <c r="I10" s="45"/>
      <c r="J10" s="45"/>
      <c r="K10" s="340">
        <f>LARGE(B20:C20,1)/(B20+C20)</f>
        <v>0.5314252840500503</v>
      </c>
      <c r="L10" s="45"/>
      <c r="M10" s="45"/>
      <c r="N10" s="45"/>
      <c r="W10" s="21">
        <v>9</v>
      </c>
      <c r="X10" s="21">
        <v>2754</v>
      </c>
      <c r="Y10" s="24">
        <v>44960</v>
      </c>
      <c r="Z10" s="21" t="s">
        <v>518</v>
      </c>
      <c r="AA10" s="21" t="s">
        <v>496</v>
      </c>
      <c r="AB10" s="21">
        <v>8.5</v>
      </c>
      <c r="AC10" s="21" t="s">
        <v>499</v>
      </c>
      <c r="AD10" s="21">
        <v>54</v>
      </c>
    </row>
    <row r="11" spans="1:30" ht="17.25" customHeight="1" thickBot="1" x14ac:dyDescent="0.25">
      <c r="A11" s="21">
        <v>6</v>
      </c>
      <c r="B11" s="22">
        <v>2.0273684210526312E-2</v>
      </c>
      <c r="C11" s="22">
        <v>1.6789473684210524E-2</v>
      </c>
      <c r="D11" s="22">
        <v>3.6999999999999998E-2</v>
      </c>
      <c r="E11" s="45"/>
      <c r="F11" s="21" t="s">
        <v>480</v>
      </c>
      <c r="G11" s="23">
        <v>30530</v>
      </c>
      <c r="H11" s="26">
        <v>0.95</v>
      </c>
      <c r="I11" s="45"/>
      <c r="J11" s="45"/>
      <c r="K11" s="340">
        <f>LARGE(B21:C21,1)/(B21+C21)</f>
        <v>0.53316935542212252</v>
      </c>
      <c r="L11" s="45"/>
      <c r="M11" s="45"/>
      <c r="N11" s="45"/>
      <c r="W11" s="21">
        <v>10</v>
      </c>
      <c r="X11" s="21">
        <v>2754</v>
      </c>
      <c r="Y11" s="24">
        <v>44961</v>
      </c>
      <c r="Z11" s="21" t="s">
        <v>516</v>
      </c>
      <c r="AA11" s="21" t="s">
        <v>497</v>
      </c>
      <c r="AB11" s="21">
        <v>8.5</v>
      </c>
      <c r="AC11" s="21" t="s">
        <v>499</v>
      </c>
      <c r="AD11" s="21">
        <v>53</v>
      </c>
    </row>
    <row r="12" spans="1:30" ht="17.25" customHeight="1" thickBot="1" x14ac:dyDescent="0.25">
      <c r="A12" s="21">
        <v>7</v>
      </c>
      <c r="B12" s="22">
        <v>2.747368421052632E-2</v>
      </c>
      <c r="C12" s="22">
        <v>2.6578947368421053E-2</v>
      </c>
      <c r="D12" s="22">
        <v>5.3999999999999999E-2</v>
      </c>
      <c r="E12" s="45"/>
      <c r="F12" s="21" t="s">
        <v>481</v>
      </c>
      <c r="G12" s="23">
        <v>31185</v>
      </c>
      <c r="H12" s="26">
        <v>0.97</v>
      </c>
      <c r="I12" s="45"/>
      <c r="J12" s="45"/>
      <c r="K12" s="45"/>
      <c r="L12" s="45"/>
      <c r="M12" s="45"/>
      <c r="N12" s="45"/>
      <c r="W12" s="21">
        <v>20</v>
      </c>
      <c r="X12" s="21">
        <v>2727</v>
      </c>
      <c r="Y12" s="24">
        <v>44940</v>
      </c>
      <c r="Z12" s="21" t="s">
        <v>516</v>
      </c>
      <c r="AA12" s="21" t="s">
        <v>497</v>
      </c>
      <c r="AB12" s="21">
        <v>8.4</v>
      </c>
      <c r="AC12" s="21" t="s">
        <v>499</v>
      </c>
      <c r="AD12" s="21">
        <v>56</v>
      </c>
    </row>
    <row r="13" spans="1:30" ht="17.25" customHeight="1" thickBot="1" x14ac:dyDescent="0.25">
      <c r="A13" s="21">
        <v>8</v>
      </c>
      <c r="B13" s="22">
        <v>2.6810526315789476E-2</v>
      </c>
      <c r="C13" s="22">
        <v>2.8578947368421054E-2</v>
      </c>
      <c r="D13" s="22">
        <v>5.5399999999999998E-2</v>
      </c>
      <c r="E13" s="45"/>
      <c r="F13" s="21" t="s">
        <v>482</v>
      </c>
      <c r="G13" s="23">
        <v>31027</v>
      </c>
      <c r="H13" s="26">
        <v>0.96</v>
      </c>
      <c r="I13" s="45"/>
      <c r="J13" s="45"/>
      <c r="K13" s="45"/>
      <c r="L13" s="45"/>
      <c r="M13" s="45"/>
      <c r="N13" s="45"/>
      <c r="W13" s="21">
        <v>25</v>
      </c>
      <c r="X13" s="21">
        <v>2722</v>
      </c>
      <c r="Y13" s="24">
        <v>45281</v>
      </c>
      <c r="Z13" s="21" t="s">
        <v>514</v>
      </c>
      <c r="AA13" s="21" t="s">
        <v>495</v>
      </c>
      <c r="AB13" s="21">
        <v>8.4</v>
      </c>
      <c r="AC13" s="21" t="s">
        <v>499</v>
      </c>
      <c r="AD13" s="21">
        <v>53</v>
      </c>
    </row>
    <row r="14" spans="1:30" ht="17.25" customHeight="1" thickBot="1" x14ac:dyDescent="0.25">
      <c r="A14" s="21">
        <v>9</v>
      </c>
      <c r="B14" s="22">
        <v>2.7710526315789477E-2</v>
      </c>
      <c r="C14" s="22">
        <v>3.0947368421052633E-2</v>
      </c>
      <c r="D14" s="22">
        <v>5.8700000000000002E-2</v>
      </c>
      <c r="E14" s="45"/>
      <c r="F14" s="21" t="s">
        <v>483</v>
      </c>
      <c r="G14" s="23">
        <v>32228</v>
      </c>
      <c r="H14" s="26">
        <v>1</v>
      </c>
      <c r="I14" s="45"/>
      <c r="J14" s="45"/>
      <c r="K14" s="45"/>
      <c r="L14" s="45"/>
      <c r="M14" s="45"/>
      <c r="N14" s="45"/>
      <c r="W14" s="21">
        <v>30</v>
      </c>
      <c r="X14" s="21">
        <v>2705</v>
      </c>
      <c r="Y14" s="24">
        <v>44949</v>
      </c>
      <c r="Z14" s="21" t="s">
        <v>517</v>
      </c>
      <c r="AA14" s="21" t="s">
        <v>492</v>
      </c>
      <c r="AB14" s="21">
        <v>8.4</v>
      </c>
      <c r="AC14" s="21" t="s">
        <v>499</v>
      </c>
      <c r="AD14" s="21">
        <v>54</v>
      </c>
    </row>
    <row r="15" spans="1:30" ht="17.25" customHeight="1" thickBot="1" x14ac:dyDescent="0.25">
      <c r="A15" s="21">
        <v>10</v>
      </c>
      <c r="B15" s="22">
        <v>3.0221052631578947E-2</v>
      </c>
      <c r="C15" s="22">
        <v>3.4473684210526316E-2</v>
      </c>
      <c r="D15" s="22">
        <v>6.4699999999999994E-2</v>
      </c>
      <c r="E15" s="45"/>
      <c r="F15" s="21" t="s">
        <v>484</v>
      </c>
      <c r="G15" s="23">
        <v>31680</v>
      </c>
      <c r="H15" s="26">
        <v>0.98</v>
      </c>
      <c r="I15" s="45"/>
      <c r="J15" s="45"/>
      <c r="K15" s="45"/>
      <c r="L15" s="45"/>
      <c r="M15" s="45"/>
      <c r="N15" s="45"/>
      <c r="W15" s="21">
        <v>35</v>
      </c>
      <c r="X15" s="21">
        <v>2698</v>
      </c>
      <c r="Y15" s="24">
        <v>44946</v>
      </c>
      <c r="Z15" s="21" t="s">
        <v>515</v>
      </c>
      <c r="AA15" s="21" t="s">
        <v>496</v>
      </c>
      <c r="AB15" s="21">
        <v>8.4</v>
      </c>
      <c r="AC15" s="21" t="s">
        <v>499</v>
      </c>
      <c r="AD15" s="21">
        <v>53</v>
      </c>
    </row>
    <row r="16" spans="1:30" ht="17.25" customHeight="1" thickBot="1" x14ac:dyDescent="0.25">
      <c r="A16" s="21">
        <v>11</v>
      </c>
      <c r="B16" s="22">
        <v>3.2021052631578943E-2</v>
      </c>
      <c r="C16" s="22">
        <v>3.7631578947368419E-2</v>
      </c>
      <c r="D16" s="22">
        <v>6.9699999999999998E-2</v>
      </c>
      <c r="E16" s="45"/>
      <c r="F16" s="21" t="s">
        <v>485</v>
      </c>
      <c r="G16" s="23">
        <v>32223</v>
      </c>
      <c r="H16" s="26">
        <v>1</v>
      </c>
      <c r="I16" s="45"/>
      <c r="J16" s="45"/>
      <c r="K16" s="45"/>
      <c r="L16" s="45"/>
      <c r="M16" s="45"/>
      <c r="N16" s="45"/>
      <c r="W16" s="21">
        <v>40</v>
      </c>
      <c r="X16" s="21">
        <v>2690</v>
      </c>
      <c r="Y16" s="24">
        <v>45281</v>
      </c>
      <c r="Z16" s="21" t="s">
        <v>515</v>
      </c>
      <c r="AA16" s="21" t="s">
        <v>495</v>
      </c>
      <c r="AB16" s="21">
        <v>8.3000000000000007</v>
      </c>
      <c r="AC16" s="21" t="s">
        <v>499</v>
      </c>
      <c r="AD16" s="21">
        <v>54</v>
      </c>
    </row>
    <row r="17" spans="1:30" ht="17.25" customHeight="1" thickBot="1" x14ac:dyDescent="0.25">
      <c r="A17" s="21">
        <v>12</v>
      </c>
      <c r="B17" s="22">
        <v>3.3868421052631575E-2</v>
      </c>
      <c r="C17" s="22">
        <v>3.9947368421052627E-2</v>
      </c>
      <c r="D17" s="22">
        <v>7.3800000000000004E-2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2684</v>
      </c>
      <c r="Y17" s="24">
        <v>45271</v>
      </c>
      <c r="Z17" s="21" t="s">
        <v>515</v>
      </c>
      <c r="AA17" s="21" t="s">
        <v>492</v>
      </c>
      <c r="AB17" s="21">
        <v>8.3000000000000007</v>
      </c>
      <c r="AC17" s="21" t="s">
        <v>499</v>
      </c>
      <c r="AD17" s="21">
        <v>52</v>
      </c>
    </row>
    <row r="18" spans="1:30" ht="17.25" customHeight="1" thickBot="1" x14ac:dyDescent="0.25">
      <c r="A18" s="21">
        <v>13</v>
      </c>
      <c r="B18" s="22">
        <v>3.4247368421052631E-2</v>
      </c>
      <c r="C18" s="22">
        <v>3.9210526315789473E-2</v>
      </c>
      <c r="D18" s="22">
        <v>7.3400000000000007E-2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2681</v>
      </c>
      <c r="Y18" s="24">
        <v>45220</v>
      </c>
      <c r="Z18" s="21" t="s">
        <v>516</v>
      </c>
      <c r="AA18" s="21" t="s">
        <v>497</v>
      </c>
      <c r="AB18" s="21">
        <v>8.3000000000000007</v>
      </c>
      <c r="AC18" s="21" t="s">
        <v>499</v>
      </c>
      <c r="AD18" s="21">
        <v>56</v>
      </c>
    </row>
    <row r="19" spans="1:30" ht="17.25" customHeight="1" thickBot="1" x14ac:dyDescent="0.25">
      <c r="A19" s="21">
        <v>14</v>
      </c>
      <c r="B19" s="22">
        <v>3.4200000000000001E-2</v>
      </c>
      <c r="C19" s="22">
        <v>3.857894736842106E-2</v>
      </c>
      <c r="D19" s="22">
        <v>7.2800000000000004E-2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2663</v>
      </c>
      <c r="Y19" s="24">
        <v>44940</v>
      </c>
      <c r="Z19" s="21" t="s">
        <v>517</v>
      </c>
      <c r="AA19" s="21" t="s">
        <v>497</v>
      </c>
      <c r="AB19" s="21">
        <v>8.1999999999999993</v>
      </c>
      <c r="AC19" s="21" t="s">
        <v>499</v>
      </c>
      <c r="AD19" s="21">
        <v>54</v>
      </c>
    </row>
    <row r="20" spans="1:30" ht="17.25" customHeight="1" thickBot="1" x14ac:dyDescent="0.25">
      <c r="A20" s="21">
        <v>15</v>
      </c>
      <c r="B20" s="22">
        <v>3.4294736842105267E-2</v>
      </c>
      <c r="C20" s="22">
        <v>3.889473684210526E-2</v>
      </c>
      <c r="D20" s="22">
        <v>7.3200000000000001E-2</v>
      </c>
      <c r="E20" s="45"/>
      <c r="F20" s="21" t="s">
        <v>488</v>
      </c>
      <c r="G20" s="23">
        <v>24879</v>
      </c>
      <c r="H20" s="21">
        <v>0.77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2646</v>
      </c>
      <c r="Y20" s="24">
        <v>44947</v>
      </c>
      <c r="Z20" s="21" t="s">
        <v>517</v>
      </c>
      <c r="AA20" s="21" t="s">
        <v>497</v>
      </c>
      <c r="AB20" s="21">
        <v>8.1999999999999993</v>
      </c>
      <c r="AC20" s="21" t="s">
        <v>499</v>
      </c>
      <c r="AD20" s="21">
        <v>55</v>
      </c>
    </row>
    <row r="21" spans="1:30" ht="17.25" customHeight="1" thickBot="1" x14ac:dyDescent="0.25">
      <c r="A21" s="21">
        <v>16</v>
      </c>
      <c r="B21" s="22">
        <v>3.3963157894736841E-2</v>
      </c>
      <c r="C21" s="22">
        <v>3.8789473684210526E-2</v>
      </c>
      <c r="D21" s="22">
        <v>7.2800000000000004E-2</v>
      </c>
      <c r="E21" s="45"/>
      <c r="F21" s="21" t="s">
        <v>492</v>
      </c>
      <c r="G21" s="23">
        <v>32653</v>
      </c>
      <c r="H21" s="21">
        <v>1.01</v>
      </c>
      <c r="I21" s="45"/>
      <c r="J21" s="12">
        <v>5</v>
      </c>
      <c r="K21" s="12">
        <f>X6</f>
        <v>2778</v>
      </c>
      <c r="L21" s="18"/>
      <c r="M21" s="12"/>
      <c r="N21" s="114">
        <f>K21/$F$2</f>
        <v>8.6006191950464397E-2</v>
      </c>
      <c r="W21" s="21">
        <v>125</v>
      </c>
      <c r="X21" s="21">
        <v>2633</v>
      </c>
      <c r="Y21" s="24">
        <v>44935</v>
      </c>
      <c r="Z21" s="21" t="s">
        <v>515</v>
      </c>
      <c r="AA21" s="21" t="s">
        <v>492</v>
      </c>
      <c r="AB21" s="21">
        <v>8.1999999999999993</v>
      </c>
      <c r="AC21" s="21" t="s">
        <v>499</v>
      </c>
      <c r="AD21" s="21">
        <v>53</v>
      </c>
    </row>
    <row r="22" spans="1:30" ht="17.25" customHeight="1" thickBot="1" x14ac:dyDescent="0.25">
      <c r="A22" s="21">
        <v>17</v>
      </c>
      <c r="B22" s="22">
        <v>3.2257894736842103E-2</v>
      </c>
      <c r="C22" s="22">
        <v>3.7631578947368419E-2</v>
      </c>
      <c r="D22" s="22">
        <v>6.9900000000000004E-2</v>
      </c>
      <c r="E22" s="45"/>
      <c r="F22" s="21" t="s">
        <v>493</v>
      </c>
      <c r="G22" s="23">
        <v>33665</v>
      </c>
      <c r="H22" s="21">
        <v>1.04</v>
      </c>
      <c r="I22" s="45"/>
      <c r="J22" s="12">
        <v>10</v>
      </c>
      <c r="K22" s="12">
        <f>X11</f>
        <v>2754</v>
      </c>
      <c r="L22" s="18"/>
      <c r="M22" s="12"/>
      <c r="N22" s="114">
        <f t="shared" ref="N22:N28" si="0">K22/$F$2</f>
        <v>8.5263157894736846E-2</v>
      </c>
      <c r="W22" s="21">
        <v>150</v>
      </c>
      <c r="X22" s="21">
        <v>2622</v>
      </c>
      <c r="Y22" s="24">
        <v>45252</v>
      </c>
      <c r="Z22" s="21" t="s">
        <v>516</v>
      </c>
      <c r="AA22" s="21" t="s">
        <v>494</v>
      </c>
      <c r="AB22" s="21">
        <v>8.1</v>
      </c>
      <c r="AC22" s="21" t="s">
        <v>499</v>
      </c>
      <c r="AD22" s="21">
        <v>53</v>
      </c>
    </row>
    <row r="23" spans="1:30" ht="17.25" customHeight="1" thickBot="1" x14ac:dyDescent="0.25">
      <c r="A23" s="21">
        <v>18</v>
      </c>
      <c r="B23" s="22">
        <v>2.6573684210526312E-2</v>
      </c>
      <c r="C23" s="22">
        <v>3.2842105263157895E-2</v>
      </c>
      <c r="D23" s="22">
        <v>5.9499999999999997E-2</v>
      </c>
      <c r="E23" s="45"/>
      <c r="F23" s="21" t="s">
        <v>494</v>
      </c>
      <c r="G23" s="23">
        <v>33880</v>
      </c>
      <c r="H23" s="21">
        <v>1.05</v>
      </c>
      <c r="I23" s="45"/>
      <c r="J23" s="12">
        <v>20</v>
      </c>
      <c r="K23" s="12">
        <f>X12</f>
        <v>2727</v>
      </c>
      <c r="L23" s="18"/>
      <c r="M23" s="12"/>
      <c r="N23" s="114">
        <f t="shared" si="0"/>
        <v>8.4427244582043343E-2</v>
      </c>
      <c r="W23" s="21">
        <v>175</v>
      </c>
      <c r="X23" s="21">
        <v>2608</v>
      </c>
      <c r="Y23" s="24">
        <v>44994</v>
      </c>
      <c r="Z23" s="21" t="s">
        <v>514</v>
      </c>
      <c r="AA23" s="21" t="s">
        <v>495</v>
      </c>
      <c r="AB23" s="21">
        <v>8.1</v>
      </c>
      <c r="AC23" s="21" t="s">
        <v>499</v>
      </c>
      <c r="AD23" s="21">
        <v>53</v>
      </c>
    </row>
    <row r="24" spans="1:30" ht="17.25" customHeight="1" thickBot="1" x14ac:dyDescent="0.25">
      <c r="A24" s="21">
        <v>19</v>
      </c>
      <c r="B24" s="22">
        <v>2.1410526315789474E-2</v>
      </c>
      <c r="C24" s="22">
        <v>2.5526315789473685E-2</v>
      </c>
      <c r="D24" s="22">
        <v>4.6899999999999997E-2</v>
      </c>
      <c r="E24" s="45"/>
      <c r="F24" s="21" t="s">
        <v>495</v>
      </c>
      <c r="G24" s="23">
        <v>33934</v>
      </c>
      <c r="H24" s="21">
        <v>1.05</v>
      </c>
      <c r="I24" s="45"/>
      <c r="J24" s="12">
        <v>30</v>
      </c>
      <c r="K24" s="12">
        <f>X14</f>
        <v>2705</v>
      </c>
      <c r="L24" s="18"/>
      <c r="M24" s="12"/>
      <c r="N24" s="114">
        <f t="shared" si="0"/>
        <v>8.3746130030959751E-2</v>
      </c>
      <c r="W24" s="21">
        <v>200</v>
      </c>
      <c r="X24" s="21">
        <v>2599</v>
      </c>
      <c r="Y24" s="24">
        <v>44929</v>
      </c>
      <c r="Z24" s="21" t="s">
        <v>516</v>
      </c>
      <c r="AA24" s="21" t="s">
        <v>493</v>
      </c>
      <c r="AB24" s="21">
        <v>8</v>
      </c>
      <c r="AC24" s="21" t="s">
        <v>499</v>
      </c>
      <c r="AD24" s="21">
        <v>53</v>
      </c>
    </row>
    <row r="25" spans="1:30" ht="17.25" customHeight="1" thickBot="1" x14ac:dyDescent="0.25">
      <c r="A25" s="21">
        <v>20</v>
      </c>
      <c r="B25" s="22">
        <v>1.6768421052631578E-2</v>
      </c>
      <c r="C25" s="22">
        <v>1.9315789473684213E-2</v>
      </c>
      <c r="D25" s="22">
        <v>3.61E-2</v>
      </c>
      <c r="E25" s="45"/>
      <c r="F25" s="21" t="s">
        <v>496</v>
      </c>
      <c r="G25" s="23">
        <v>35836</v>
      </c>
      <c r="H25" s="21">
        <v>1.1100000000000001</v>
      </c>
      <c r="I25" s="45"/>
      <c r="J25" s="12">
        <v>50</v>
      </c>
      <c r="K25" s="12">
        <f>X18</f>
        <v>2681</v>
      </c>
      <c r="L25" s="18"/>
      <c r="M25" s="12"/>
      <c r="N25" s="114">
        <f t="shared" si="0"/>
        <v>8.30030959752322E-2</v>
      </c>
    </row>
    <row r="26" spans="1:30" ht="17.25" customHeight="1" thickBot="1" x14ac:dyDescent="0.25">
      <c r="A26" s="21">
        <v>21</v>
      </c>
      <c r="B26" s="22">
        <v>1.1984210526315788E-2</v>
      </c>
      <c r="C26" s="22">
        <v>1.331578947368421E-2</v>
      </c>
      <c r="D26" s="22">
        <v>2.53E-2</v>
      </c>
      <c r="E26" s="45"/>
      <c r="F26" s="21" t="s">
        <v>497</v>
      </c>
      <c r="G26" s="23">
        <v>30836</v>
      </c>
      <c r="H26" s="21">
        <v>0.96</v>
      </c>
      <c r="I26" s="45"/>
      <c r="J26" s="12">
        <v>100</v>
      </c>
      <c r="K26" s="12">
        <f>X20</f>
        <v>2646</v>
      </c>
      <c r="L26" s="18"/>
      <c r="M26" s="12"/>
      <c r="N26" s="114">
        <f t="shared" si="0"/>
        <v>8.1919504643962845E-2</v>
      </c>
    </row>
    <row r="27" spans="1:30" ht="17.25" customHeight="1" thickBot="1" x14ac:dyDescent="0.25">
      <c r="A27" s="21">
        <v>22</v>
      </c>
      <c r="B27" s="22">
        <v>7.010526315789474E-3</v>
      </c>
      <c r="C27" s="22">
        <v>8.4210526315789472E-3</v>
      </c>
      <c r="D27" s="22">
        <v>1.54E-2</v>
      </c>
      <c r="E27" s="45"/>
      <c r="F27" s="45"/>
      <c r="G27" s="45"/>
      <c r="H27" s="45"/>
      <c r="I27" s="45"/>
      <c r="J27" s="12">
        <v>150</v>
      </c>
      <c r="K27" s="12">
        <f>X22</f>
        <v>2622</v>
      </c>
      <c r="L27" s="18"/>
      <c r="M27" s="12"/>
      <c r="N27" s="114">
        <f t="shared" si="0"/>
        <v>8.1176470588235294E-2</v>
      </c>
    </row>
    <row r="28" spans="1:30" ht="17.25" customHeight="1" thickBot="1" x14ac:dyDescent="0.25">
      <c r="A28" s="21">
        <v>23</v>
      </c>
      <c r="B28" s="22">
        <v>3.9789473684210524E-3</v>
      </c>
      <c r="C28" s="22">
        <v>4.842105263157895E-3</v>
      </c>
      <c r="D28" s="22">
        <v>8.8000000000000005E-3</v>
      </c>
      <c r="E28" s="45"/>
      <c r="F28" s="45"/>
      <c r="G28" s="45"/>
      <c r="H28" s="45"/>
      <c r="I28" s="45"/>
      <c r="J28" s="12">
        <v>200</v>
      </c>
      <c r="K28" s="12">
        <f>X24</f>
        <v>2599</v>
      </c>
      <c r="L28" s="18"/>
      <c r="M28" s="12"/>
      <c r="N28" s="114">
        <f t="shared" si="0"/>
        <v>8.0464396284829723E-2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25" hidden="1" customWidth="1"/>
  </cols>
  <sheetData>
    <row r="1" spans="1:30" ht="24" thickBot="1" x14ac:dyDescent="0.4">
      <c r="A1" s="229" t="s">
        <v>542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58400</v>
      </c>
      <c r="H2" s="7" t="s">
        <v>462</v>
      </c>
      <c r="W2" s="21">
        <v>1</v>
      </c>
      <c r="X2" s="21">
        <v>5465</v>
      </c>
      <c r="Y2" s="24">
        <v>45014</v>
      </c>
      <c r="Z2" s="21" t="s">
        <v>513</v>
      </c>
      <c r="AA2" s="21" t="s">
        <v>494</v>
      </c>
      <c r="AB2" s="21">
        <v>9.4</v>
      </c>
      <c r="AC2" s="21" t="s">
        <v>499</v>
      </c>
      <c r="AD2" s="21">
        <v>62</v>
      </c>
    </row>
    <row r="3" spans="1:30" ht="17.25" customHeight="1" thickBot="1" x14ac:dyDescent="0.25">
      <c r="W3" s="21">
        <v>2</v>
      </c>
      <c r="X3" s="21">
        <v>5432</v>
      </c>
      <c r="Y3" s="24">
        <v>44950</v>
      </c>
      <c r="Z3" s="21" t="s">
        <v>514</v>
      </c>
      <c r="AA3" s="21" t="s">
        <v>493</v>
      </c>
      <c r="AB3" s="21">
        <v>9.3000000000000007</v>
      </c>
      <c r="AC3" s="21" t="s">
        <v>499</v>
      </c>
      <c r="AD3" s="21">
        <v>60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5417</v>
      </c>
      <c r="Y4" s="24">
        <v>44993</v>
      </c>
      <c r="Z4" s="21" t="s">
        <v>514</v>
      </c>
      <c r="AA4" s="21" t="s">
        <v>494</v>
      </c>
      <c r="AB4" s="21">
        <v>9.3000000000000007</v>
      </c>
      <c r="AC4" s="21" t="s">
        <v>499</v>
      </c>
      <c r="AD4" s="21">
        <v>60</v>
      </c>
    </row>
    <row r="5" spans="1:30" ht="17.25" customHeight="1" thickBot="1" x14ac:dyDescent="0.25">
      <c r="A5" s="21">
        <v>0</v>
      </c>
      <c r="B5" s="22">
        <v>3.1386986301369861E-3</v>
      </c>
      <c r="C5" s="22">
        <v>5.3263698630136988E-3</v>
      </c>
      <c r="D5" s="22">
        <v>8.5000000000000006E-3</v>
      </c>
      <c r="E5" s="45"/>
      <c r="F5" s="21" t="s">
        <v>471</v>
      </c>
      <c r="G5" s="23">
        <v>62973</v>
      </c>
      <c r="H5" s="21">
        <v>1.08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5411</v>
      </c>
      <c r="Y5" s="24">
        <v>44946</v>
      </c>
      <c r="Z5" s="21" t="s">
        <v>514</v>
      </c>
      <c r="AA5" s="21" t="s">
        <v>496</v>
      </c>
      <c r="AB5" s="21">
        <v>9.3000000000000007</v>
      </c>
      <c r="AC5" s="21" t="s">
        <v>499</v>
      </c>
      <c r="AD5" s="21">
        <v>61</v>
      </c>
    </row>
    <row r="6" spans="1:30" ht="17.25" customHeight="1" thickBot="1" x14ac:dyDescent="0.25">
      <c r="A6" s="21">
        <v>1</v>
      </c>
      <c r="B6" s="22">
        <v>1.9315068493150685E-3</v>
      </c>
      <c r="C6" s="22">
        <v>3.1027397260273977E-3</v>
      </c>
      <c r="D6" s="22">
        <v>5.0000000000000001E-3</v>
      </c>
      <c r="E6" s="45"/>
      <c r="F6" s="21" t="s">
        <v>473</v>
      </c>
      <c r="G6" s="23">
        <v>65886</v>
      </c>
      <c r="H6" s="21">
        <v>1.1299999999999999</v>
      </c>
      <c r="I6" s="45"/>
      <c r="J6" s="107" t="s">
        <v>474</v>
      </c>
      <c r="K6" s="108">
        <f>LARGE((K8,K9),1)</f>
        <v>0.73434077457240055</v>
      </c>
      <c r="L6" s="45"/>
      <c r="M6" s="45"/>
      <c r="N6" s="108" t="s">
        <v>498</v>
      </c>
      <c r="W6" s="21">
        <v>5</v>
      </c>
      <c r="X6" s="21">
        <v>5396</v>
      </c>
      <c r="Y6" s="24">
        <v>44999</v>
      </c>
      <c r="Z6" s="21" t="s">
        <v>515</v>
      </c>
      <c r="AA6" s="21" t="s">
        <v>493</v>
      </c>
      <c r="AB6" s="21">
        <v>9.1999999999999993</v>
      </c>
      <c r="AC6" s="21" t="s">
        <v>499</v>
      </c>
      <c r="AD6" s="21">
        <v>60</v>
      </c>
    </row>
    <row r="7" spans="1:30" ht="17.25" customHeight="1" thickBot="1" x14ac:dyDescent="0.25">
      <c r="A7" s="21">
        <v>2</v>
      </c>
      <c r="B7" s="22">
        <v>1.5934931506849316E-3</v>
      </c>
      <c r="C7" s="22">
        <v>2.0167808219178083E-3</v>
      </c>
      <c r="D7" s="22">
        <v>3.5999999999999999E-3</v>
      </c>
      <c r="E7" s="45"/>
      <c r="F7" s="21" t="s">
        <v>475</v>
      </c>
      <c r="G7" s="23">
        <v>65219</v>
      </c>
      <c r="H7" s="21">
        <v>1.1200000000000001</v>
      </c>
      <c r="I7" s="45"/>
      <c r="J7" s="12" t="s">
        <v>476</v>
      </c>
      <c r="K7" s="108">
        <f>LARGE((K10,K11),1)</f>
        <v>0.59630763155296684</v>
      </c>
      <c r="L7" s="45"/>
      <c r="M7" s="45"/>
      <c r="N7" s="108" t="s">
        <v>499</v>
      </c>
      <c r="W7" s="21">
        <v>6</v>
      </c>
      <c r="X7" s="21">
        <v>5394</v>
      </c>
      <c r="Y7" s="24">
        <v>44979</v>
      </c>
      <c r="Z7" s="21" t="s">
        <v>514</v>
      </c>
      <c r="AA7" s="21" t="s">
        <v>494</v>
      </c>
      <c r="AB7" s="21">
        <v>9.1999999999999993</v>
      </c>
      <c r="AC7" s="21" t="s">
        <v>499</v>
      </c>
      <c r="AD7" s="21">
        <v>60</v>
      </c>
    </row>
    <row r="8" spans="1:30" ht="17.25" customHeight="1" thickBot="1" x14ac:dyDescent="0.25">
      <c r="A8" s="21">
        <v>3</v>
      </c>
      <c r="B8" s="22">
        <v>1.8832191780821916E-3</v>
      </c>
      <c r="C8" s="22">
        <v>1.5513698630136988E-3</v>
      </c>
      <c r="D8" s="22">
        <v>3.3999999999999998E-3</v>
      </c>
      <c r="E8" s="45"/>
      <c r="F8" s="21" t="s">
        <v>477</v>
      </c>
      <c r="G8" s="23">
        <v>62714</v>
      </c>
      <c r="H8" s="21">
        <v>1.08</v>
      </c>
      <c r="I8" s="45"/>
      <c r="J8" s="45"/>
      <c r="K8" s="347">
        <f>LARGE(B11:C11,1)/(B11+C11)</f>
        <v>0.73434077457240055</v>
      </c>
      <c r="L8" s="45"/>
      <c r="M8" s="45"/>
      <c r="N8" s="45"/>
      <c r="W8" s="21">
        <v>7</v>
      </c>
      <c r="X8" s="21">
        <v>5387</v>
      </c>
      <c r="Y8" s="24">
        <v>44967</v>
      </c>
      <c r="Z8" s="21" t="s">
        <v>514</v>
      </c>
      <c r="AA8" s="21" t="s">
        <v>496</v>
      </c>
      <c r="AB8" s="21">
        <v>9.1999999999999993</v>
      </c>
      <c r="AC8" s="21" t="s">
        <v>499</v>
      </c>
      <c r="AD8" s="21">
        <v>60</v>
      </c>
    </row>
    <row r="9" spans="1:30" ht="17.25" customHeight="1" thickBot="1" x14ac:dyDescent="0.25">
      <c r="A9" s="21">
        <v>4</v>
      </c>
      <c r="B9" s="22">
        <v>3.5732876712328767E-3</v>
      </c>
      <c r="C9" s="22">
        <v>1.4996575342465753E-3</v>
      </c>
      <c r="D9" s="22">
        <v>5.1000000000000004E-3</v>
      </c>
      <c r="E9" s="45"/>
      <c r="F9" s="21" t="s">
        <v>478</v>
      </c>
      <c r="G9" s="23">
        <v>62177</v>
      </c>
      <c r="H9" s="21">
        <v>1.07</v>
      </c>
      <c r="I9" s="45"/>
      <c r="J9" s="45"/>
      <c r="K9" s="347">
        <f>LARGE(B12:C12,1)/(B12+C12)</f>
        <v>0.66203259150474469</v>
      </c>
      <c r="L9" s="45"/>
      <c r="M9" s="45"/>
      <c r="N9" s="45"/>
      <c r="W9" s="21">
        <v>8</v>
      </c>
      <c r="X9" s="21">
        <v>5374</v>
      </c>
      <c r="Y9" s="24">
        <v>44979</v>
      </c>
      <c r="Z9" s="21" t="s">
        <v>513</v>
      </c>
      <c r="AA9" s="21" t="s">
        <v>494</v>
      </c>
      <c r="AB9" s="21">
        <v>9.1999999999999993</v>
      </c>
      <c r="AC9" s="21" t="s">
        <v>499</v>
      </c>
      <c r="AD9" s="21">
        <v>61</v>
      </c>
    </row>
    <row r="10" spans="1:30" ht="17.25" customHeight="1" thickBot="1" x14ac:dyDescent="0.25">
      <c r="A10" s="21">
        <v>5</v>
      </c>
      <c r="B10" s="22">
        <v>9.1746575342465751E-3</v>
      </c>
      <c r="C10" s="22">
        <v>2.6890410958904107E-3</v>
      </c>
      <c r="D10" s="22">
        <v>1.18E-2</v>
      </c>
      <c r="E10" s="45"/>
      <c r="F10" s="21" t="s">
        <v>479</v>
      </c>
      <c r="G10" s="23">
        <v>58192</v>
      </c>
      <c r="H10" s="21">
        <v>1</v>
      </c>
      <c r="I10" s="45"/>
      <c r="J10" s="45"/>
      <c r="K10" s="347">
        <f>LARGE(B20:C20,1)/(B20+C20)</f>
        <v>0.56552115078076926</v>
      </c>
      <c r="L10" s="45"/>
      <c r="M10" s="45"/>
      <c r="N10" s="45"/>
      <c r="W10" s="21">
        <v>9</v>
      </c>
      <c r="X10" s="21">
        <v>5368</v>
      </c>
      <c r="Y10" s="24">
        <v>45000</v>
      </c>
      <c r="Z10" s="21" t="s">
        <v>514</v>
      </c>
      <c r="AA10" s="21" t="s">
        <v>494</v>
      </c>
      <c r="AB10" s="21">
        <v>9.1999999999999993</v>
      </c>
      <c r="AC10" s="21" t="s">
        <v>499</v>
      </c>
      <c r="AD10" s="21">
        <v>62</v>
      </c>
    </row>
    <row r="11" spans="1:30" ht="17.25" customHeight="1" thickBot="1" x14ac:dyDescent="0.25">
      <c r="A11" s="21">
        <v>6</v>
      </c>
      <c r="B11" s="22">
        <v>2.1584589041095888E-2</v>
      </c>
      <c r="C11" s="22">
        <v>7.8085616438356171E-3</v>
      </c>
      <c r="D11" s="22">
        <v>2.93E-2</v>
      </c>
      <c r="E11" s="45"/>
      <c r="F11" s="21" t="s">
        <v>480</v>
      </c>
      <c r="G11" s="23">
        <v>53702</v>
      </c>
      <c r="H11" s="21">
        <v>0.92</v>
      </c>
      <c r="I11" s="45"/>
      <c r="J11" s="45"/>
      <c r="K11" s="347">
        <f>LARGE(B21:C21,1)/(B21+C21)</f>
        <v>0.59630763155296684</v>
      </c>
      <c r="L11" s="45"/>
      <c r="M11" s="45"/>
      <c r="N11" s="45"/>
      <c r="W11" s="21">
        <v>10</v>
      </c>
      <c r="X11" s="21">
        <v>5364</v>
      </c>
      <c r="Y11" s="24">
        <v>44953</v>
      </c>
      <c r="Z11" s="21" t="s">
        <v>514</v>
      </c>
      <c r="AA11" s="21" t="s">
        <v>496</v>
      </c>
      <c r="AB11" s="21">
        <v>9.1999999999999993</v>
      </c>
      <c r="AC11" s="21" t="s">
        <v>499</v>
      </c>
      <c r="AD11" s="21">
        <v>61</v>
      </c>
    </row>
    <row r="12" spans="1:30" ht="17.25" customHeight="1" thickBot="1" x14ac:dyDescent="0.25">
      <c r="A12" s="21">
        <v>7</v>
      </c>
      <c r="B12" s="22">
        <v>3.2111301369863017E-2</v>
      </c>
      <c r="C12" s="22">
        <v>1.639280821917808E-2</v>
      </c>
      <c r="D12" s="22">
        <v>4.8500000000000001E-2</v>
      </c>
      <c r="E12" s="45"/>
      <c r="F12" s="21" t="s">
        <v>481</v>
      </c>
      <c r="G12" s="23">
        <v>53075</v>
      </c>
      <c r="H12" s="21">
        <v>0.91</v>
      </c>
      <c r="I12" s="45"/>
      <c r="J12" s="45"/>
      <c r="K12" s="45"/>
      <c r="L12" s="45"/>
      <c r="M12" s="45"/>
      <c r="N12" s="45"/>
      <c r="W12" s="21">
        <v>20</v>
      </c>
      <c r="X12" s="21">
        <v>5323</v>
      </c>
      <c r="Y12" s="24">
        <v>44973</v>
      </c>
      <c r="Z12" s="21" t="s">
        <v>514</v>
      </c>
      <c r="AA12" s="21" t="s">
        <v>495</v>
      </c>
      <c r="AB12" s="21">
        <v>9.1</v>
      </c>
      <c r="AC12" s="21" t="s">
        <v>499</v>
      </c>
      <c r="AD12" s="21">
        <v>59</v>
      </c>
    </row>
    <row r="13" spans="1:30" ht="17.25" customHeight="1" thickBot="1" x14ac:dyDescent="0.25">
      <c r="A13" s="21">
        <v>8</v>
      </c>
      <c r="B13" s="22">
        <v>3.3704794520547948E-2</v>
      </c>
      <c r="C13" s="22">
        <v>2.2805136986301367E-2</v>
      </c>
      <c r="D13" s="22">
        <v>5.6500000000000002E-2</v>
      </c>
      <c r="E13" s="45"/>
      <c r="F13" s="21" t="s">
        <v>482</v>
      </c>
      <c r="G13" s="23">
        <v>52767</v>
      </c>
      <c r="H13" s="21">
        <v>0.91</v>
      </c>
      <c r="I13" s="45"/>
      <c r="J13" s="45"/>
      <c r="K13" s="45"/>
      <c r="L13" s="45"/>
      <c r="M13" s="45"/>
      <c r="N13" s="45"/>
      <c r="W13" s="21">
        <v>25</v>
      </c>
      <c r="X13" s="21">
        <v>5309</v>
      </c>
      <c r="Y13" s="24">
        <v>44944</v>
      </c>
      <c r="Z13" s="21" t="s">
        <v>514</v>
      </c>
      <c r="AA13" s="21" t="s">
        <v>494</v>
      </c>
      <c r="AB13" s="21">
        <v>9.1</v>
      </c>
      <c r="AC13" s="21" t="s">
        <v>499</v>
      </c>
      <c r="AD13" s="21">
        <v>60</v>
      </c>
    </row>
    <row r="14" spans="1:30" ht="17.25" customHeight="1" thickBot="1" x14ac:dyDescent="0.25">
      <c r="A14" s="21">
        <v>9</v>
      </c>
      <c r="B14" s="22">
        <v>3.399452054794521E-2</v>
      </c>
      <c r="C14" s="22">
        <v>2.5287328767123286E-2</v>
      </c>
      <c r="D14" s="22">
        <v>5.9299999999999999E-2</v>
      </c>
      <c r="E14" s="45"/>
      <c r="F14" s="21" t="s">
        <v>483</v>
      </c>
      <c r="G14" s="23">
        <v>55127</v>
      </c>
      <c r="H14" s="21">
        <v>0.95</v>
      </c>
      <c r="I14" s="45"/>
      <c r="J14" s="45"/>
      <c r="K14" s="45"/>
      <c r="L14" s="45"/>
      <c r="M14" s="45"/>
      <c r="N14" s="45"/>
      <c r="W14" s="21">
        <v>30</v>
      </c>
      <c r="X14" s="21">
        <v>5289</v>
      </c>
      <c r="Y14" s="24">
        <v>44978</v>
      </c>
      <c r="Z14" s="21" t="s">
        <v>514</v>
      </c>
      <c r="AA14" s="21" t="s">
        <v>493</v>
      </c>
      <c r="AB14" s="21">
        <v>9.1</v>
      </c>
      <c r="AC14" s="21" t="s">
        <v>499</v>
      </c>
      <c r="AD14" s="21">
        <v>60</v>
      </c>
    </row>
    <row r="15" spans="1:30" ht="17.25" customHeight="1" thickBot="1" x14ac:dyDescent="0.25">
      <c r="A15" s="21">
        <v>10</v>
      </c>
      <c r="B15" s="22">
        <v>3.360821917808219E-2</v>
      </c>
      <c r="C15" s="22">
        <v>2.720068493150685E-2</v>
      </c>
      <c r="D15" s="22">
        <v>6.08E-2</v>
      </c>
      <c r="E15" s="45"/>
      <c r="F15" s="21" t="s">
        <v>484</v>
      </c>
      <c r="G15" s="23">
        <v>54281</v>
      </c>
      <c r="H15" s="21">
        <v>0.93</v>
      </c>
      <c r="I15" s="45"/>
      <c r="J15" s="45"/>
      <c r="K15" s="45"/>
      <c r="L15" s="45"/>
      <c r="M15" s="45"/>
      <c r="N15" s="45"/>
      <c r="W15" s="21">
        <v>35</v>
      </c>
      <c r="X15" s="21">
        <v>5278</v>
      </c>
      <c r="Y15" s="24">
        <v>45016</v>
      </c>
      <c r="Z15" s="21" t="s">
        <v>513</v>
      </c>
      <c r="AA15" s="21" t="s">
        <v>496</v>
      </c>
      <c r="AB15" s="21">
        <v>9</v>
      </c>
      <c r="AC15" s="21" t="s">
        <v>499</v>
      </c>
      <c r="AD15" s="21">
        <v>61</v>
      </c>
    </row>
    <row r="16" spans="1:30" ht="17.25" customHeight="1" thickBot="1" x14ac:dyDescent="0.25">
      <c r="A16" s="21">
        <v>11</v>
      </c>
      <c r="B16" s="22">
        <v>3.2980479452054796E-2</v>
      </c>
      <c r="C16" s="22">
        <v>3.0096575342465754E-2</v>
      </c>
      <c r="D16" s="22">
        <v>6.3E-2</v>
      </c>
      <c r="E16" s="45"/>
      <c r="F16" s="21" t="s">
        <v>485</v>
      </c>
      <c r="G16" s="23">
        <v>54186</v>
      </c>
      <c r="H16" s="21">
        <v>0.93</v>
      </c>
      <c r="I16" s="45"/>
      <c r="J16" s="45"/>
      <c r="K16" s="45"/>
      <c r="L16" s="45"/>
      <c r="M16" s="45"/>
      <c r="N16" s="45"/>
      <c r="W16" s="21">
        <v>40</v>
      </c>
      <c r="X16" s="21">
        <v>5267</v>
      </c>
      <c r="Y16" s="24">
        <v>45044</v>
      </c>
      <c r="Z16" s="21" t="s">
        <v>513</v>
      </c>
      <c r="AA16" s="21" t="s">
        <v>496</v>
      </c>
      <c r="AB16" s="21">
        <v>9</v>
      </c>
      <c r="AC16" s="21" t="s">
        <v>499</v>
      </c>
      <c r="AD16" s="21">
        <v>60</v>
      </c>
    </row>
    <row r="17" spans="1:30" ht="17.25" customHeight="1" thickBot="1" x14ac:dyDescent="0.25">
      <c r="A17" s="21">
        <v>12</v>
      </c>
      <c r="B17" s="22">
        <v>3.2063013698630134E-2</v>
      </c>
      <c r="C17" s="22">
        <v>3.268219178082192E-2</v>
      </c>
      <c r="D17" s="22">
        <v>6.4799999999999996E-2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5249</v>
      </c>
      <c r="Y17" s="24">
        <v>45013</v>
      </c>
      <c r="Z17" s="21" t="s">
        <v>514</v>
      </c>
      <c r="AA17" s="21" t="s">
        <v>493</v>
      </c>
      <c r="AB17" s="21">
        <v>9</v>
      </c>
      <c r="AC17" s="21" t="s">
        <v>499</v>
      </c>
      <c r="AD17" s="21">
        <v>62</v>
      </c>
    </row>
    <row r="18" spans="1:30" ht="17.25" customHeight="1" thickBot="1" x14ac:dyDescent="0.25">
      <c r="A18" s="21">
        <v>13</v>
      </c>
      <c r="B18" s="22">
        <v>3.1773287671232879E-2</v>
      </c>
      <c r="C18" s="22">
        <v>3.5009246575342462E-2</v>
      </c>
      <c r="D18" s="22">
        <v>6.6799999999999998E-2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5242</v>
      </c>
      <c r="Y18" s="24">
        <v>44957</v>
      </c>
      <c r="Z18" s="21" t="s">
        <v>514</v>
      </c>
      <c r="AA18" s="21" t="s">
        <v>493</v>
      </c>
      <c r="AB18" s="21">
        <v>9</v>
      </c>
      <c r="AC18" s="21" t="s">
        <v>499</v>
      </c>
      <c r="AD18" s="21">
        <v>60</v>
      </c>
    </row>
    <row r="19" spans="1:30" ht="17.25" customHeight="1" thickBot="1" x14ac:dyDescent="0.25">
      <c r="A19" s="21">
        <v>14</v>
      </c>
      <c r="B19" s="22">
        <v>3.1531849315068493E-2</v>
      </c>
      <c r="C19" s="22">
        <v>3.6353767123287667E-2</v>
      </c>
      <c r="D19" s="22">
        <v>6.7900000000000002E-2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5205</v>
      </c>
      <c r="Y19" s="24">
        <v>44978</v>
      </c>
      <c r="Z19" s="21" t="s">
        <v>515</v>
      </c>
      <c r="AA19" s="21" t="s">
        <v>493</v>
      </c>
      <c r="AB19" s="21">
        <v>8.9</v>
      </c>
      <c r="AC19" s="21" t="s">
        <v>499</v>
      </c>
      <c r="AD19" s="21">
        <v>58</v>
      </c>
    </row>
    <row r="20" spans="1:30" ht="17.25" customHeight="1" thickBot="1" x14ac:dyDescent="0.25">
      <c r="A20" s="21">
        <v>15</v>
      </c>
      <c r="B20" s="22">
        <v>3.0710958904109593E-2</v>
      </c>
      <c r="C20" s="22">
        <v>3.99736301369863E-2</v>
      </c>
      <c r="D20" s="22">
        <v>7.0699999999999999E-2</v>
      </c>
      <c r="E20" s="45"/>
      <c r="F20" s="21" t="s">
        <v>488</v>
      </c>
      <c r="G20" s="23">
        <v>41373</v>
      </c>
      <c r="H20" s="21">
        <v>0.71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5159</v>
      </c>
      <c r="Y20" s="24">
        <v>45057</v>
      </c>
      <c r="Z20" s="21" t="s">
        <v>513</v>
      </c>
      <c r="AA20" s="21" t="s">
        <v>495</v>
      </c>
      <c r="AB20" s="21">
        <v>8.8000000000000007</v>
      </c>
      <c r="AC20" s="21" t="s">
        <v>499</v>
      </c>
      <c r="AD20" s="21">
        <v>61</v>
      </c>
    </row>
    <row r="21" spans="1:30" ht="17.25" customHeight="1" thickBot="1" x14ac:dyDescent="0.25">
      <c r="A21" s="21">
        <v>16</v>
      </c>
      <c r="B21" s="22">
        <v>2.940719178082192E-2</v>
      </c>
      <c r="C21" s="22">
        <v>4.3438356164383567E-2</v>
      </c>
      <c r="D21" s="22">
        <v>7.2900000000000006E-2</v>
      </c>
      <c r="E21" s="45"/>
      <c r="F21" s="21" t="s">
        <v>492</v>
      </c>
      <c r="G21" s="23">
        <v>60390</v>
      </c>
      <c r="H21" s="21">
        <v>1.04</v>
      </c>
      <c r="I21" s="45"/>
      <c r="J21" s="12">
        <v>5</v>
      </c>
      <c r="K21" s="12">
        <f>X6</f>
        <v>5396</v>
      </c>
      <c r="L21" s="18"/>
      <c r="M21" s="12"/>
      <c r="N21" s="114">
        <f>K21/$F$2</f>
        <v>9.2397260273972603E-2</v>
      </c>
      <c r="W21" s="21">
        <v>125</v>
      </c>
      <c r="X21" s="21">
        <v>5092</v>
      </c>
      <c r="Y21" s="24">
        <v>44998</v>
      </c>
      <c r="Z21" s="21" t="s">
        <v>517</v>
      </c>
      <c r="AA21" s="21" t="s">
        <v>492</v>
      </c>
      <c r="AB21" s="21">
        <v>8.6999999999999993</v>
      </c>
      <c r="AC21" s="21" t="s">
        <v>499</v>
      </c>
      <c r="AD21" s="21">
        <v>58</v>
      </c>
    </row>
    <row r="22" spans="1:30" ht="17.25" customHeight="1" thickBot="1" x14ac:dyDescent="0.25">
      <c r="A22" s="21">
        <v>17</v>
      </c>
      <c r="B22" s="22">
        <v>2.8248287671232879E-2</v>
      </c>
      <c r="C22" s="22">
        <v>4.5093150684931506E-2</v>
      </c>
      <c r="D22" s="22">
        <v>7.3400000000000007E-2</v>
      </c>
      <c r="E22" s="45"/>
      <c r="F22" s="21" t="s">
        <v>493</v>
      </c>
      <c r="G22" s="23">
        <v>62713</v>
      </c>
      <c r="H22" s="21">
        <v>1.08</v>
      </c>
      <c r="I22" s="45"/>
      <c r="J22" s="12">
        <v>10</v>
      </c>
      <c r="K22" s="12">
        <f>X11</f>
        <v>5364</v>
      </c>
      <c r="L22" s="18"/>
      <c r="M22" s="12"/>
      <c r="N22" s="114">
        <f t="shared" ref="N22:N28" si="0">K22/$F$2</f>
        <v>9.1849315068493156E-2</v>
      </c>
      <c r="W22" s="21">
        <v>150</v>
      </c>
      <c r="X22" s="21">
        <v>5066</v>
      </c>
      <c r="Y22" s="24">
        <v>44963</v>
      </c>
      <c r="Z22" s="21" t="s">
        <v>515</v>
      </c>
      <c r="AA22" s="21" t="s">
        <v>492</v>
      </c>
      <c r="AB22" s="21">
        <v>8.6999999999999993</v>
      </c>
      <c r="AC22" s="21" t="s">
        <v>499</v>
      </c>
      <c r="AD22" s="21">
        <v>59</v>
      </c>
    </row>
    <row r="23" spans="1:30" ht="17.25" customHeight="1" thickBot="1" x14ac:dyDescent="0.25">
      <c r="A23" s="21">
        <v>18</v>
      </c>
      <c r="B23" s="22">
        <v>2.631678082191781E-2</v>
      </c>
      <c r="C23" s="22">
        <v>4.1524999999999999E-2</v>
      </c>
      <c r="D23" s="22">
        <v>6.7900000000000002E-2</v>
      </c>
      <c r="E23" s="45"/>
      <c r="F23" s="21" t="s">
        <v>494</v>
      </c>
      <c r="G23" s="23">
        <v>63465</v>
      </c>
      <c r="H23" s="21">
        <v>1.0900000000000001</v>
      </c>
      <c r="I23" s="45"/>
      <c r="J23" s="12">
        <v>20</v>
      </c>
      <c r="K23" s="12">
        <f>X12</f>
        <v>5323</v>
      </c>
      <c r="L23" s="18"/>
      <c r="M23" s="12"/>
      <c r="N23" s="114">
        <f t="shared" si="0"/>
        <v>9.1147260273972602E-2</v>
      </c>
      <c r="W23" s="21">
        <v>175</v>
      </c>
      <c r="X23" s="21">
        <v>5020</v>
      </c>
      <c r="Y23" s="24">
        <v>45002</v>
      </c>
      <c r="Z23" s="21" t="s">
        <v>515</v>
      </c>
      <c r="AA23" s="21" t="s">
        <v>496</v>
      </c>
      <c r="AB23" s="21">
        <v>8.6</v>
      </c>
      <c r="AC23" s="21" t="s">
        <v>499</v>
      </c>
      <c r="AD23" s="21">
        <v>58</v>
      </c>
    </row>
    <row r="24" spans="1:30" ht="17.25" customHeight="1" thickBot="1" x14ac:dyDescent="0.25">
      <c r="A24" s="21">
        <v>19</v>
      </c>
      <c r="B24" s="22">
        <v>2.1343150684931509E-2</v>
      </c>
      <c r="C24" s="22">
        <v>3.1337671232876715E-2</v>
      </c>
      <c r="D24" s="22">
        <v>5.2699999999999997E-2</v>
      </c>
      <c r="E24" s="45"/>
      <c r="F24" s="21" t="s">
        <v>495</v>
      </c>
      <c r="G24" s="23">
        <v>63229</v>
      </c>
      <c r="H24" s="21">
        <v>1.0900000000000001</v>
      </c>
      <c r="I24" s="45"/>
      <c r="J24" s="12">
        <v>30</v>
      </c>
      <c r="K24" s="12">
        <f>X14</f>
        <v>5289</v>
      </c>
      <c r="L24" s="18"/>
      <c r="M24" s="12"/>
      <c r="N24" s="114">
        <f t="shared" si="0"/>
        <v>9.0565068493150686E-2</v>
      </c>
      <c r="W24" s="21">
        <v>200</v>
      </c>
      <c r="X24" s="21">
        <v>4977</v>
      </c>
      <c r="Y24" s="24">
        <v>45055</v>
      </c>
      <c r="Z24" s="21" t="s">
        <v>513</v>
      </c>
      <c r="AA24" s="21" t="s">
        <v>493</v>
      </c>
      <c r="AB24" s="21">
        <v>8.5</v>
      </c>
      <c r="AC24" s="21" t="s">
        <v>499</v>
      </c>
      <c r="AD24" s="21">
        <v>62</v>
      </c>
    </row>
    <row r="25" spans="1:30" ht="17.25" customHeight="1" thickBot="1" x14ac:dyDescent="0.25">
      <c r="A25" s="21">
        <v>20</v>
      </c>
      <c r="B25" s="22">
        <v>1.5790068493150684E-2</v>
      </c>
      <c r="C25" s="22">
        <v>2.435650684931507E-2</v>
      </c>
      <c r="D25" s="22">
        <v>4.02E-2</v>
      </c>
      <c r="E25" s="45"/>
      <c r="F25" s="21" t="s">
        <v>496</v>
      </c>
      <c r="G25" s="23">
        <v>64664</v>
      </c>
      <c r="H25" s="21">
        <v>1.1100000000000001</v>
      </c>
      <c r="I25" s="45"/>
      <c r="J25" s="12">
        <v>50</v>
      </c>
      <c r="K25" s="12">
        <f>X18</f>
        <v>5242</v>
      </c>
      <c r="L25" s="18"/>
      <c r="M25" s="12"/>
      <c r="N25" s="114">
        <f t="shared" si="0"/>
        <v>8.9760273972602736E-2</v>
      </c>
    </row>
    <row r="26" spans="1:30" ht="17.25" customHeight="1" thickBot="1" x14ac:dyDescent="0.25">
      <c r="A26" s="21">
        <v>21</v>
      </c>
      <c r="B26" s="22">
        <v>1.2168493150684931E-2</v>
      </c>
      <c r="C26" s="22">
        <v>1.8926712328767123E-2</v>
      </c>
      <c r="D26" s="22">
        <v>3.1099999999999999E-2</v>
      </c>
      <c r="E26" s="45"/>
      <c r="F26" s="21" t="s">
        <v>497</v>
      </c>
      <c r="G26" s="23">
        <v>51676</v>
      </c>
      <c r="H26" s="21">
        <v>0.89</v>
      </c>
      <c r="I26" s="45"/>
      <c r="J26" s="12">
        <v>100</v>
      </c>
      <c r="K26" s="12">
        <f>X20</f>
        <v>5159</v>
      </c>
      <c r="L26" s="18"/>
      <c r="M26" s="12"/>
      <c r="N26" s="114">
        <f t="shared" si="0"/>
        <v>8.8339041095890414E-2</v>
      </c>
    </row>
    <row r="27" spans="1:30" ht="17.25" customHeight="1" thickBot="1" x14ac:dyDescent="0.25">
      <c r="A27" s="21">
        <v>22</v>
      </c>
      <c r="B27" s="22">
        <v>8.7400684931506854E-3</v>
      </c>
      <c r="C27" s="22">
        <v>1.370376712328767E-2</v>
      </c>
      <c r="D27" s="22">
        <v>2.2499999999999999E-2</v>
      </c>
      <c r="E27" s="45"/>
      <c r="F27" s="45"/>
      <c r="G27" s="45"/>
      <c r="H27" s="45"/>
      <c r="I27" s="45"/>
      <c r="J27" s="12">
        <v>150</v>
      </c>
      <c r="K27" s="12">
        <f>X22</f>
        <v>5066</v>
      </c>
      <c r="L27" s="18"/>
      <c r="M27" s="12"/>
      <c r="N27" s="114">
        <f t="shared" si="0"/>
        <v>8.6746575342465757E-2</v>
      </c>
    </row>
    <row r="28" spans="1:30" ht="17.25" customHeight="1" thickBot="1" x14ac:dyDescent="0.25">
      <c r="A28" s="21">
        <v>23</v>
      </c>
      <c r="B28" s="22">
        <v>5.4565068493150678E-3</v>
      </c>
      <c r="C28" s="22">
        <v>8.8428082191780843E-3</v>
      </c>
      <c r="D28" s="22">
        <v>1.43E-2</v>
      </c>
      <c r="E28" s="45"/>
      <c r="F28" s="45"/>
      <c r="G28" s="45"/>
      <c r="H28" s="45"/>
      <c r="I28" s="45"/>
      <c r="J28" s="12">
        <v>200</v>
      </c>
      <c r="K28" s="12">
        <f>X24</f>
        <v>4977</v>
      </c>
      <c r="L28" s="18"/>
      <c r="M28" s="12"/>
      <c r="N28" s="114">
        <f t="shared" si="0"/>
        <v>8.5222602739726025E-2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0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4">
      <c r="A1" s="262" t="s">
        <v>666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01"/>
      <c r="B2" s="101"/>
      <c r="C2" s="101"/>
      <c r="D2" s="54" t="s">
        <v>737</v>
      </c>
      <c r="E2" s="101"/>
      <c r="F2" s="6">
        <v>58400</v>
      </c>
      <c r="G2" s="101"/>
      <c r="H2" s="55" t="s">
        <v>462</v>
      </c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W2" s="21">
        <v>1</v>
      </c>
      <c r="X2" s="21">
        <v>5383</v>
      </c>
      <c r="Y2" s="24">
        <v>44964</v>
      </c>
      <c r="Z2" s="21" t="s">
        <v>513</v>
      </c>
      <c r="AA2" s="21" t="s">
        <v>493</v>
      </c>
      <c r="AB2" s="21">
        <v>9.1999999999999993</v>
      </c>
      <c r="AC2" s="21" t="s">
        <v>498</v>
      </c>
      <c r="AD2" s="21">
        <v>62</v>
      </c>
    </row>
    <row r="3" spans="1:30" ht="17.25" customHeight="1" thickBot="1" x14ac:dyDescent="0.25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W3" s="21">
        <v>2</v>
      </c>
      <c r="X3" s="21">
        <v>5329</v>
      </c>
      <c r="Y3" s="24">
        <v>45258</v>
      </c>
      <c r="Z3" s="21" t="s">
        <v>514</v>
      </c>
      <c r="AA3" s="21" t="s">
        <v>493</v>
      </c>
      <c r="AB3" s="21">
        <v>9.1</v>
      </c>
      <c r="AC3" s="21" t="s">
        <v>498</v>
      </c>
      <c r="AD3" s="21">
        <v>59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98"/>
      <c r="F4" s="11" t="s">
        <v>467</v>
      </c>
      <c r="G4" s="11" t="s">
        <v>468</v>
      </c>
      <c r="H4" s="11" t="s">
        <v>469</v>
      </c>
      <c r="I4" s="98"/>
      <c r="J4" s="263" t="s">
        <v>470</v>
      </c>
      <c r="K4" s="264"/>
      <c r="L4" s="264"/>
      <c r="M4" s="264"/>
      <c r="N4" s="265"/>
      <c r="O4" s="101"/>
      <c r="P4" s="101"/>
      <c r="Q4" s="101"/>
      <c r="R4" s="101"/>
      <c r="S4" s="101"/>
      <c r="T4" s="101"/>
      <c r="U4" s="101"/>
      <c r="W4" s="21">
        <v>3</v>
      </c>
      <c r="X4" s="21">
        <v>5315</v>
      </c>
      <c r="Y4" s="24">
        <v>45030</v>
      </c>
      <c r="Z4" s="21" t="s">
        <v>513</v>
      </c>
      <c r="AA4" s="21" t="s">
        <v>496</v>
      </c>
      <c r="AB4" s="21">
        <v>9.1</v>
      </c>
      <c r="AC4" s="21" t="s">
        <v>498</v>
      </c>
      <c r="AD4" s="21">
        <v>60</v>
      </c>
    </row>
    <row r="5" spans="1:30" ht="17.25" customHeight="1" thickBot="1" x14ac:dyDescent="0.25">
      <c r="A5" s="21">
        <v>0</v>
      </c>
      <c r="B5" s="22">
        <v>4.8313356164383561E-3</v>
      </c>
      <c r="C5" s="22">
        <v>3.4400684931506849E-3</v>
      </c>
      <c r="D5" s="22">
        <v>8.3000000000000001E-3</v>
      </c>
      <c r="E5" s="98"/>
      <c r="F5" s="21" t="s">
        <v>471</v>
      </c>
      <c r="G5" s="23">
        <v>57909</v>
      </c>
      <c r="H5" s="21">
        <v>0.99</v>
      </c>
      <c r="I5" s="98"/>
      <c r="J5" s="266" t="s">
        <v>472</v>
      </c>
      <c r="K5" s="267"/>
      <c r="L5" s="267"/>
      <c r="M5" s="267"/>
      <c r="N5" s="268"/>
      <c r="O5" s="101"/>
      <c r="P5" s="101"/>
      <c r="Q5" s="101"/>
      <c r="R5" s="101"/>
      <c r="S5" s="101"/>
      <c r="T5" s="101"/>
      <c r="U5" s="101"/>
      <c r="W5" s="21">
        <v>4</v>
      </c>
      <c r="X5" s="21">
        <v>5311</v>
      </c>
      <c r="Y5" s="24">
        <v>45223</v>
      </c>
      <c r="Z5" s="21" t="s">
        <v>514</v>
      </c>
      <c r="AA5" s="21" t="s">
        <v>493</v>
      </c>
      <c r="AB5" s="21">
        <v>9.1</v>
      </c>
      <c r="AC5" s="21" t="s">
        <v>498</v>
      </c>
      <c r="AD5" s="21">
        <v>58</v>
      </c>
    </row>
    <row r="6" spans="1:30" ht="17.25" customHeight="1" thickBot="1" x14ac:dyDescent="0.25">
      <c r="A6" s="21">
        <v>1</v>
      </c>
      <c r="B6" s="22">
        <v>3.2547945205479456E-3</v>
      </c>
      <c r="C6" s="22">
        <v>2.6537671232876718E-3</v>
      </c>
      <c r="D6" s="22">
        <v>5.8999999999999999E-3</v>
      </c>
      <c r="E6" s="98"/>
      <c r="F6" s="21" t="s">
        <v>473</v>
      </c>
      <c r="G6" s="23">
        <v>60288</v>
      </c>
      <c r="H6" s="21">
        <v>1.03</v>
      </c>
      <c r="I6" s="98"/>
      <c r="J6" s="47" t="s">
        <v>474</v>
      </c>
      <c r="K6" s="48">
        <f>LARGE((K8,K9),1)</f>
        <v>0.65901262916188297</v>
      </c>
      <c r="L6" s="98"/>
      <c r="M6" s="98"/>
      <c r="N6" s="48" t="s">
        <v>499</v>
      </c>
      <c r="O6" s="101"/>
      <c r="P6" s="101"/>
      <c r="Q6" s="101"/>
      <c r="R6" s="101"/>
      <c r="S6" s="101"/>
      <c r="T6" s="101"/>
      <c r="U6" s="101"/>
      <c r="W6" s="21">
        <v>5</v>
      </c>
      <c r="X6" s="21">
        <v>5306</v>
      </c>
      <c r="Y6" s="24">
        <v>45236</v>
      </c>
      <c r="Z6" s="21" t="s">
        <v>514</v>
      </c>
      <c r="AA6" s="21" t="s">
        <v>492</v>
      </c>
      <c r="AB6" s="21">
        <v>9.1</v>
      </c>
      <c r="AC6" s="21" t="s">
        <v>498</v>
      </c>
      <c r="AD6" s="21">
        <v>59</v>
      </c>
    </row>
    <row r="7" spans="1:30" ht="17.25" customHeight="1" thickBot="1" x14ac:dyDescent="0.25">
      <c r="A7" s="21">
        <v>2</v>
      </c>
      <c r="B7" s="22">
        <v>2.7970890410958901E-3</v>
      </c>
      <c r="C7" s="22">
        <v>1.9657534246575342E-3</v>
      </c>
      <c r="D7" s="22">
        <v>4.7000000000000002E-3</v>
      </c>
      <c r="E7" s="98"/>
      <c r="F7" s="21" t="s">
        <v>475</v>
      </c>
      <c r="G7" s="23">
        <v>60814</v>
      </c>
      <c r="H7" s="21">
        <v>1.04</v>
      </c>
      <c r="I7" s="98"/>
      <c r="J7" s="21" t="s">
        <v>476</v>
      </c>
      <c r="K7" s="48">
        <f>LARGE((K10,K11),1)</f>
        <v>0.59403927532398826</v>
      </c>
      <c r="L7" s="98"/>
      <c r="M7" s="98"/>
      <c r="N7" s="48" t="s">
        <v>498</v>
      </c>
      <c r="O7" s="101"/>
      <c r="P7" s="101"/>
      <c r="Q7" s="101"/>
      <c r="R7" s="101"/>
      <c r="S7" s="101"/>
      <c r="T7" s="101"/>
      <c r="U7" s="101"/>
      <c r="W7" s="21">
        <v>6</v>
      </c>
      <c r="X7" s="21">
        <v>5288</v>
      </c>
      <c r="Y7" s="24">
        <v>44938</v>
      </c>
      <c r="Z7" s="21" t="s">
        <v>513</v>
      </c>
      <c r="AA7" s="21" t="s">
        <v>495</v>
      </c>
      <c r="AB7" s="21">
        <v>9.1</v>
      </c>
      <c r="AC7" s="21" t="s">
        <v>498</v>
      </c>
      <c r="AD7" s="21">
        <v>59</v>
      </c>
    </row>
    <row r="8" spans="1:30" ht="17.25" customHeight="1" thickBot="1" x14ac:dyDescent="0.25">
      <c r="A8" s="21">
        <v>3</v>
      </c>
      <c r="B8" s="22">
        <v>2.949657534246575E-3</v>
      </c>
      <c r="C8" s="22">
        <v>2.8994863013698628E-3</v>
      </c>
      <c r="D8" s="22">
        <v>5.7999999999999996E-3</v>
      </c>
      <c r="E8" s="98"/>
      <c r="F8" s="21" t="s">
        <v>477</v>
      </c>
      <c r="G8" s="23">
        <v>58576</v>
      </c>
      <c r="H8" s="21">
        <v>1</v>
      </c>
      <c r="I8" s="98"/>
      <c r="J8" s="98"/>
      <c r="K8" s="52">
        <f>LARGE(B11:C11,1)/(B11+C11)</f>
        <v>0.65901262916188297</v>
      </c>
      <c r="L8" s="98"/>
      <c r="M8" s="98"/>
      <c r="N8" s="98"/>
      <c r="O8" s="101"/>
      <c r="P8" s="101"/>
      <c r="Q8" s="101"/>
      <c r="R8" s="101"/>
      <c r="S8" s="101"/>
      <c r="T8" s="101"/>
      <c r="U8" s="101"/>
      <c r="W8" s="21">
        <v>7</v>
      </c>
      <c r="X8" s="21">
        <v>5284</v>
      </c>
      <c r="Y8" s="24">
        <v>45260</v>
      </c>
      <c r="Z8" s="21" t="s">
        <v>513</v>
      </c>
      <c r="AA8" s="21" t="s">
        <v>495</v>
      </c>
      <c r="AB8" s="21">
        <v>9</v>
      </c>
      <c r="AC8" s="21" t="s">
        <v>498</v>
      </c>
      <c r="AD8" s="21">
        <v>58</v>
      </c>
    </row>
    <row r="9" spans="1:30" ht="17.25" customHeight="1" thickBot="1" x14ac:dyDescent="0.25">
      <c r="A9" s="21">
        <v>4</v>
      </c>
      <c r="B9" s="22">
        <v>4.6787671232876712E-3</v>
      </c>
      <c r="C9" s="22">
        <v>6.0938356164383558E-3</v>
      </c>
      <c r="D9" s="22">
        <v>1.0800000000000001E-2</v>
      </c>
      <c r="E9" s="98"/>
      <c r="F9" s="21" t="s">
        <v>478</v>
      </c>
      <c r="G9" s="23">
        <v>58501</v>
      </c>
      <c r="H9" s="21">
        <v>1</v>
      </c>
      <c r="I9" s="98"/>
      <c r="J9" s="98"/>
      <c r="K9" s="52">
        <f>LARGE(B12:C12,1)/(B12+C12)</f>
        <v>0.58089713072109694</v>
      </c>
      <c r="L9" s="98"/>
      <c r="M9" s="98"/>
      <c r="N9" s="98"/>
      <c r="O9" s="101"/>
      <c r="P9" s="101"/>
      <c r="Q9" s="101"/>
      <c r="R9" s="101"/>
      <c r="S9" s="101"/>
      <c r="T9" s="101"/>
      <c r="U9" s="101"/>
      <c r="W9" s="21">
        <v>8</v>
      </c>
      <c r="X9" s="21">
        <v>5278</v>
      </c>
      <c r="Y9" s="24">
        <v>45218</v>
      </c>
      <c r="Z9" s="21" t="s">
        <v>514</v>
      </c>
      <c r="AA9" s="21" t="s">
        <v>495</v>
      </c>
      <c r="AB9" s="21">
        <v>9</v>
      </c>
      <c r="AC9" s="21" t="s">
        <v>498</v>
      </c>
      <c r="AD9" s="21">
        <v>59</v>
      </c>
    </row>
    <row r="10" spans="1:30" ht="17.25" customHeight="1" thickBot="1" x14ac:dyDescent="0.25">
      <c r="A10" s="21">
        <v>5</v>
      </c>
      <c r="B10" s="22">
        <v>8.0352739726027404E-3</v>
      </c>
      <c r="C10" s="22">
        <v>2.0099828767123285E-2</v>
      </c>
      <c r="D10" s="22">
        <v>2.81E-2</v>
      </c>
      <c r="E10" s="98"/>
      <c r="F10" s="21" t="s">
        <v>479</v>
      </c>
      <c r="G10" s="23">
        <v>56543</v>
      </c>
      <c r="H10" s="21">
        <v>0.97</v>
      </c>
      <c r="I10" s="98"/>
      <c r="J10" s="98"/>
      <c r="K10" s="52">
        <f>LARGE(B20:C20,1)/(B20+C20)</f>
        <v>0.5727227024230781</v>
      </c>
      <c r="L10" s="98"/>
      <c r="M10" s="98"/>
      <c r="N10" s="98"/>
      <c r="O10" s="101"/>
      <c r="P10" s="101"/>
      <c r="Q10" s="101"/>
      <c r="R10" s="101"/>
      <c r="S10" s="101"/>
      <c r="T10" s="101"/>
      <c r="U10" s="101"/>
      <c r="W10" s="21">
        <v>9</v>
      </c>
      <c r="X10" s="21">
        <v>5274</v>
      </c>
      <c r="Y10" s="24">
        <v>45267</v>
      </c>
      <c r="Z10" s="21" t="s">
        <v>513</v>
      </c>
      <c r="AA10" s="21" t="s">
        <v>495</v>
      </c>
      <c r="AB10" s="21">
        <v>9</v>
      </c>
      <c r="AC10" s="21" t="s">
        <v>498</v>
      </c>
      <c r="AD10" s="21">
        <v>57</v>
      </c>
    </row>
    <row r="11" spans="1:30" ht="17.25" customHeight="1" thickBot="1" x14ac:dyDescent="0.25">
      <c r="A11" s="21">
        <v>6</v>
      </c>
      <c r="B11" s="22">
        <v>1.6324828767123285E-2</v>
      </c>
      <c r="C11" s="22">
        <v>3.1550342465753417E-2</v>
      </c>
      <c r="D11" s="22">
        <v>4.7899999999999998E-2</v>
      </c>
      <c r="E11" s="98"/>
      <c r="F11" s="21" t="s">
        <v>480</v>
      </c>
      <c r="G11" s="23">
        <v>54471</v>
      </c>
      <c r="H11" s="21">
        <v>0.93</v>
      </c>
      <c r="I11" s="98"/>
      <c r="J11" s="98"/>
      <c r="K11" s="52">
        <f>LARGE(B21:C21,1)/(B21+C21)</f>
        <v>0.59403927532398826</v>
      </c>
      <c r="L11" s="98"/>
      <c r="M11" s="98"/>
      <c r="N11" s="98"/>
      <c r="O11" s="101"/>
      <c r="P11" s="101"/>
      <c r="Q11" s="101"/>
      <c r="R11" s="101"/>
      <c r="S11" s="101"/>
      <c r="T11" s="101"/>
      <c r="U11" s="101"/>
      <c r="W11" s="21">
        <v>10</v>
      </c>
      <c r="X11" s="21">
        <v>5269</v>
      </c>
      <c r="Y11" s="24">
        <v>45216</v>
      </c>
      <c r="Z11" s="21" t="s">
        <v>513</v>
      </c>
      <c r="AA11" s="21" t="s">
        <v>493</v>
      </c>
      <c r="AB11" s="21">
        <v>9</v>
      </c>
      <c r="AC11" s="21" t="s">
        <v>498</v>
      </c>
      <c r="AD11" s="21">
        <v>57</v>
      </c>
    </row>
    <row r="12" spans="1:30" ht="17.25" customHeight="1" thickBot="1" x14ac:dyDescent="0.25">
      <c r="A12" s="21">
        <v>7</v>
      </c>
      <c r="B12" s="22">
        <v>2.5173801369863014E-2</v>
      </c>
      <c r="C12" s="22">
        <v>3.4892123287671231E-2</v>
      </c>
      <c r="D12" s="22">
        <v>6.0100000000000001E-2</v>
      </c>
      <c r="E12" s="98"/>
      <c r="F12" s="21" t="s">
        <v>481</v>
      </c>
      <c r="G12" s="23">
        <v>56553</v>
      </c>
      <c r="H12" s="21">
        <v>0.97</v>
      </c>
      <c r="I12" s="98"/>
      <c r="J12" s="98"/>
      <c r="K12" s="98"/>
      <c r="L12" s="98"/>
      <c r="M12" s="98"/>
      <c r="N12" s="98"/>
      <c r="O12" s="101"/>
      <c r="P12" s="101"/>
      <c r="Q12" s="101"/>
      <c r="R12" s="101"/>
      <c r="S12" s="101"/>
      <c r="T12" s="101"/>
      <c r="U12" s="101"/>
      <c r="W12" s="21">
        <v>20</v>
      </c>
      <c r="X12" s="21">
        <v>5220</v>
      </c>
      <c r="Y12" s="24">
        <v>45260</v>
      </c>
      <c r="Z12" s="21" t="s">
        <v>514</v>
      </c>
      <c r="AA12" s="21" t="s">
        <v>495</v>
      </c>
      <c r="AB12" s="21">
        <v>8.9</v>
      </c>
      <c r="AC12" s="21" t="s">
        <v>498</v>
      </c>
      <c r="AD12" s="21">
        <v>59</v>
      </c>
    </row>
    <row r="13" spans="1:30" ht="17.25" customHeight="1" thickBot="1" x14ac:dyDescent="0.25">
      <c r="A13" s="21">
        <v>8</v>
      </c>
      <c r="B13" s="22">
        <v>2.4004109589041093E-2</v>
      </c>
      <c r="C13" s="22">
        <v>3.3565239726027395E-2</v>
      </c>
      <c r="D13" s="22">
        <v>5.7599999999999998E-2</v>
      </c>
      <c r="E13" s="98"/>
      <c r="F13" s="21" t="s">
        <v>482</v>
      </c>
      <c r="G13" s="23">
        <v>57255</v>
      </c>
      <c r="H13" s="21">
        <v>0.98</v>
      </c>
      <c r="I13" s="98"/>
      <c r="J13" s="98"/>
      <c r="K13" s="98"/>
      <c r="L13" s="98"/>
      <c r="M13" s="98"/>
      <c r="N13" s="98"/>
      <c r="O13" s="101"/>
      <c r="P13" s="101"/>
      <c r="Q13" s="101"/>
      <c r="R13" s="101"/>
      <c r="S13" s="101"/>
      <c r="T13" s="101"/>
      <c r="U13" s="101"/>
      <c r="W13" s="21">
        <v>25</v>
      </c>
      <c r="X13" s="21">
        <v>5195</v>
      </c>
      <c r="Y13" s="24">
        <v>44972</v>
      </c>
      <c r="Z13" s="21" t="s">
        <v>513</v>
      </c>
      <c r="AA13" s="21" t="s">
        <v>494</v>
      </c>
      <c r="AB13" s="21">
        <v>8.9</v>
      </c>
      <c r="AC13" s="21" t="s">
        <v>498</v>
      </c>
      <c r="AD13" s="21">
        <v>60</v>
      </c>
    </row>
    <row r="14" spans="1:30" ht="17.25" customHeight="1" thickBot="1" x14ac:dyDescent="0.25">
      <c r="A14" s="21">
        <v>9</v>
      </c>
      <c r="B14" s="22">
        <v>2.0952739726027399E-2</v>
      </c>
      <c r="C14" s="22">
        <v>3.1796061643835617E-2</v>
      </c>
      <c r="D14" s="22">
        <v>5.28E-2</v>
      </c>
      <c r="E14" s="98"/>
      <c r="F14" s="21" t="s">
        <v>483</v>
      </c>
      <c r="G14" s="23">
        <v>59531</v>
      </c>
      <c r="H14" s="21">
        <v>1.02</v>
      </c>
      <c r="I14" s="98"/>
      <c r="J14" s="98"/>
      <c r="K14" s="98"/>
      <c r="L14" s="98"/>
      <c r="M14" s="98"/>
      <c r="N14" s="98"/>
      <c r="O14" s="101"/>
      <c r="P14" s="101"/>
      <c r="Q14" s="101"/>
      <c r="R14" s="101"/>
      <c r="S14" s="101"/>
      <c r="T14" s="101"/>
      <c r="U14" s="101"/>
      <c r="W14" s="21">
        <v>30</v>
      </c>
      <c r="X14" s="21">
        <v>5181</v>
      </c>
      <c r="Y14" s="24">
        <v>45239</v>
      </c>
      <c r="Z14" s="21" t="s">
        <v>514</v>
      </c>
      <c r="AA14" s="21" t="s">
        <v>495</v>
      </c>
      <c r="AB14" s="21">
        <v>8.9</v>
      </c>
      <c r="AC14" s="21" t="s">
        <v>498</v>
      </c>
      <c r="AD14" s="21">
        <v>59</v>
      </c>
    </row>
    <row r="15" spans="1:30" ht="17.25" customHeight="1" thickBot="1" x14ac:dyDescent="0.25">
      <c r="A15" s="21">
        <v>10</v>
      </c>
      <c r="B15" s="22">
        <v>2.3139554794520546E-2</v>
      </c>
      <c r="C15" s="22">
        <v>3.1157191780821918E-2</v>
      </c>
      <c r="D15" s="22">
        <v>5.4300000000000001E-2</v>
      </c>
      <c r="E15" s="98"/>
      <c r="F15" s="21" t="s">
        <v>484</v>
      </c>
      <c r="G15" s="23">
        <v>60189</v>
      </c>
      <c r="H15" s="21">
        <v>1.03</v>
      </c>
      <c r="I15" s="98"/>
      <c r="J15" s="98"/>
      <c r="K15" s="98"/>
      <c r="L15" s="98"/>
      <c r="M15" s="98"/>
      <c r="N15" s="98"/>
      <c r="O15" s="101"/>
      <c r="P15" s="101"/>
      <c r="Q15" s="101"/>
      <c r="R15" s="101"/>
      <c r="S15" s="101"/>
      <c r="T15" s="101"/>
      <c r="W15" s="21">
        <v>35</v>
      </c>
      <c r="X15" s="21">
        <v>5159</v>
      </c>
      <c r="Y15" s="24">
        <v>44946</v>
      </c>
      <c r="Z15" s="21" t="s">
        <v>513</v>
      </c>
      <c r="AA15" s="21" t="s">
        <v>496</v>
      </c>
      <c r="AB15" s="21">
        <v>8.8000000000000007</v>
      </c>
      <c r="AC15" s="21" t="s">
        <v>498</v>
      </c>
      <c r="AD15" s="21">
        <v>58</v>
      </c>
    </row>
    <row r="16" spans="1:30" ht="17.25" customHeight="1" thickBot="1" x14ac:dyDescent="0.25">
      <c r="A16" s="21">
        <v>11</v>
      </c>
      <c r="B16" s="22">
        <v>2.6394349315068493E-2</v>
      </c>
      <c r="C16" s="22">
        <v>3.0370890410958907E-2</v>
      </c>
      <c r="D16" s="22">
        <v>5.6800000000000003E-2</v>
      </c>
      <c r="E16" s="98"/>
      <c r="F16" s="21" t="s">
        <v>485</v>
      </c>
      <c r="G16" s="23">
        <v>59374</v>
      </c>
      <c r="H16" s="21">
        <v>1.02</v>
      </c>
      <c r="I16" s="98"/>
      <c r="J16" s="98"/>
      <c r="K16" s="98"/>
      <c r="L16" s="98"/>
      <c r="M16" s="98"/>
      <c r="N16" s="98"/>
      <c r="O16" s="101"/>
      <c r="P16" s="101"/>
      <c r="Q16" s="101"/>
      <c r="R16" s="101"/>
      <c r="S16" s="101"/>
      <c r="T16" s="101"/>
      <c r="U16" s="101"/>
      <c r="W16" s="21">
        <v>40</v>
      </c>
      <c r="X16" s="21">
        <v>5143</v>
      </c>
      <c r="Y16" s="24">
        <v>44943</v>
      </c>
      <c r="Z16" s="21" t="s">
        <v>513</v>
      </c>
      <c r="AA16" s="21" t="s">
        <v>493</v>
      </c>
      <c r="AB16" s="21">
        <v>8.8000000000000007</v>
      </c>
      <c r="AC16" s="21" t="s">
        <v>498</v>
      </c>
      <c r="AD16" s="21">
        <v>61</v>
      </c>
    </row>
    <row r="17" spans="1:30" ht="17.25" customHeight="1" thickBot="1" x14ac:dyDescent="0.25">
      <c r="A17" s="21">
        <v>12</v>
      </c>
      <c r="B17" s="22">
        <v>2.9598287671232876E-2</v>
      </c>
      <c r="C17" s="22">
        <v>3.0616609589041097E-2</v>
      </c>
      <c r="D17" s="22">
        <v>6.0199999999999997E-2</v>
      </c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101"/>
      <c r="P17" s="101"/>
      <c r="Q17" s="101"/>
      <c r="R17" s="101"/>
      <c r="S17" s="101"/>
      <c r="T17" s="101"/>
      <c r="U17" s="101"/>
      <c r="W17" s="21">
        <v>45</v>
      </c>
      <c r="X17" s="21">
        <v>5137</v>
      </c>
      <c r="Y17" s="24">
        <v>44973</v>
      </c>
      <c r="Z17" s="21" t="s">
        <v>513</v>
      </c>
      <c r="AA17" s="21" t="s">
        <v>495</v>
      </c>
      <c r="AB17" s="21">
        <v>8.8000000000000007</v>
      </c>
      <c r="AC17" s="21" t="s">
        <v>498</v>
      </c>
      <c r="AD17" s="21">
        <v>59</v>
      </c>
    </row>
    <row r="18" spans="1:30" ht="17.25" customHeight="1" thickBot="1" x14ac:dyDescent="0.25">
      <c r="A18" s="21">
        <v>13</v>
      </c>
      <c r="B18" s="22">
        <v>3.0615410958904108E-2</v>
      </c>
      <c r="C18" s="22">
        <v>3.0026883561643833E-2</v>
      </c>
      <c r="D18" s="22">
        <v>6.0600000000000001E-2</v>
      </c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101"/>
      <c r="P18" s="101"/>
      <c r="Q18" s="101"/>
      <c r="R18" s="101"/>
      <c r="S18" s="101"/>
      <c r="T18" s="101"/>
      <c r="U18" s="101"/>
      <c r="W18" s="21">
        <v>50</v>
      </c>
      <c r="X18" s="21">
        <v>5133</v>
      </c>
      <c r="Y18" s="24">
        <v>45219</v>
      </c>
      <c r="Z18" s="21" t="s">
        <v>513</v>
      </c>
      <c r="AA18" s="21" t="s">
        <v>496</v>
      </c>
      <c r="AB18" s="21">
        <v>8.8000000000000007</v>
      </c>
      <c r="AC18" s="21" t="s">
        <v>498</v>
      </c>
      <c r="AD18" s="21">
        <v>60</v>
      </c>
    </row>
    <row r="19" spans="1:30" ht="17.25" customHeight="1" thickBot="1" x14ac:dyDescent="0.25">
      <c r="A19" s="21">
        <v>14</v>
      </c>
      <c r="B19" s="22">
        <v>3.5395890410958905E-2</v>
      </c>
      <c r="C19" s="22">
        <v>3.0370890410958907E-2</v>
      </c>
      <c r="D19" s="22">
        <v>6.5799999999999997E-2</v>
      </c>
      <c r="E19" s="98"/>
      <c r="F19" s="11" t="s">
        <v>486</v>
      </c>
      <c r="G19" s="11" t="s">
        <v>468</v>
      </c>
      <c r="H19" s="11" t="s">
        <v>469</v>
      </c>
      <c r="I19" s="98"/>
      <c r="J19" s="236" t="s">
        <v>487</v>
      </c>
      <c r="K19" s="237"/>
      <c r="L19" s="237"/>
      <c r="M19" s="237"/>
      <c r="N19" s="238"/>
      <c r="O19" s="101"/>
      <c r="P19" s="101"/>
      <c r="Q19" s="101"/>
      <c r="R19" s="101"/>
      <c r="S19" s="101"/>
      <c r="T19" s="101"/>
      <c r="U19" s="101"/>
      <c r="W19" s="21">
        <v>75</v>
      </c>
      <c r="X19" s="21">
        <v>5072</v>
      </c>
      <c r="Y19" s="24">
        <v>44958</v>
      </c>
      <c r="Z19" s="21" t="s">
        <v>514</v>
      </c>
      <c r="AA19" s="21" t="s">
        <v>494</v>
      </c>
      <c r="AB19" s="21">
        <v>8.6999999999999993</v>
      </c>
      <c r="AC19" s="21" t="s">
        <v>498</v>
      </c>
      <c r="AD19" s="21">
        <v>59</v>
      </c>
    </row>
    <row r="20" spans="1:30" ht="17.25" customHeight="1" thickBot="1" x14ac:dyDescent="0.25">
      <c r="A20" s="21">
        <v>15</v>
      </c>
      <c r="B20" s="22">
        <v>4.0379794520547942E-2</v>
      </c>
      <c r="C20" s="22">
        <v>3.012517123287671E-2</v>
      </c>
      <c r="D20" s="22">
        <v>7.0499999999999993E-2</v>
      </c>
      <c r="E20" s="98"/>
      <c r="F20" s="21" t="s">
        <v>488</v>
      </c>
      <c r="G20" s="23">
        <v>41272</v>
      </c>
      <c r="H20" s="21">
        <v>0.71</v>
      </c>
      <c r="I20" s="98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O20" s="101"/>
      <c r="P20" s="101"/>
      <c r="Q20" s="101"/>
      <c r="R20" s="101"/>
      <c r="S20" s="101"/>
      <c r="T20" s="101"/>
      <c r="U20" s="101"/>
      <c r="W20" s="21">
        <v>100</v>
      </c>
      <c r="X20" s="21">
        <v>5036</v>
      </c>
      <c r="Y20" s="24">
        <v>45275</v>
      </c>
      <c r="Z20" s="21" t="s">
        <v>515</v>
      </c>
      <c r="AA20" s="21" t="s">
        <v>496</v>
      </c>
      <c r="AB20" s="21">
        <v>8.6</v>
      </c>
      <c r="AC20" s="21" t="s">
        <v>498</v>
      </c>
      <c r="AD20" s="21">
        <v>56</v>
      </c>
    </row>
    <row r="21" spans="1:30" ht="17.25" customHeight="1" thickBot="1" x14ac:dyDescent="0.25">
      <c r="A21" s="21">
        <v>16</v>
      </c>
      <c r="B21" s="22">
        <v>4.3075171232876713E-2</v>
      </c>
      <c r="C21" s="22">
        <v>2.9437157534246576E-2</v>
      </c>
      <c r="D21" s="22">
        <v>7.2499999999999995E-2</v>
      </c>
      <c r="E21" s="98"/>
      <c r="F21" s="21" t="s">
        <v>492</v>
      </c>
      <c r="G21" s="23">
        <v>59668</v>
      </c>
      <c r="H21" s="21">
        <v>1.02</v>
      </c>
      <c r="I21" s="98"/>
      <c r="J21" s="21">
        <v>5</v>
      </c>
      <c r="K21" s="21">
        <f>X6</f>
        <v>5306</v>
      </c>
      <c r="L21" s="24"/>
      <c r="M21" s="21"/>
      <c r="N21" s="49">
        <f>K21/$F$2</f>
        <v>9.0856164383561644E-2</v>
      </c>
      <c r="O21" s="101"/>
      <c r="P21" s="101"/>
      <c r="Q21" s="101"/>
      <c r="R21" s="101"/>
      <c r="S21" s="101"/>
      <c r="T21" s="101"/>
      <c r="U21" s="101"/>
      <c r="W21" s="21">
        <v>125</v>
      </c>
      <c r="X21" s="21">
        <v>5000</v>
      </c>
      <c r="Y21" s="24">
        <v>45016</v>
      </c>
      <c r="Z21" s="21" t="s">
        <v>513</v>
      </c>
      <c r="AA21" s="21" t="s">
        <v>496</v>
      </c>
      <c r="AB21" s="21">
        <v>8.6</v>
      </c>
      <c r="AC21" s="21" t="s">
        <v>498</v>
      </c>
      <c r="AD21" s="21">
        <v>57</v>
      </c>
    </row>
    <row r="22" spans="1:30" ht="17.25" customHeight="1" thickBot="1" x14ac:dyDescent="0.25">
      <c r="A22" s="21">
        <v>17</v>
      </c>
      <c r="B22" s="22">
        <v>4.2820890410958899E-2</v>
      </c>
      <c r="C22" s="22">
        <v>2.9093150684931506E-2</v>
      </c>
      <c r="D22" s="22">
        <v>7.1900000000000006E-2</v>
      </c>
      <c r="E22" s="98"/>
      <c r="F22" s="21" t="s">
        <v>493</v>
      </c>
      <c r="G22" s="23">
        <v>62574</v>
      </c>
      <c r="H22" s="21">
        <v>1.07</v>
      </c>
      <c r="I22" s="98"/>
      <c r="J22" s="21">
        <v>10</v>
      </c>
      <c r="K22" s="21">
        <f>X11</f>
        <v>5269</v>
      </c>
      <c r="L22" s="24"/>
      <c r="M22" s="21"/>
      <c r="N22" s="49">
        <f t="shared" ref="N22:N28" si="0">K22/$F$2</f>
        <v>9.0222602739726029E-2</v>
      </c>
      <c r="O22" s="101"/>
      <c r="P22" s="101"/>
      <c r="Q22" s="101"/>
      <c r="R22" s="101"/>
      <c r="S22" s="101"/>
      <c r="T22" s="101"/>
      <c r="U22" s="101"/>
      <c r="W22" s="21">
        <v>150</v>
      </c>
      <c r="X22" s="21">
        <v>4969</v>
      </c>
      <c r="Y22" s="24">
        <v>45069</v>
      </c>
      <c r="Z22" s="21" t="s">
        <v>513</v>
      </c>
      <c r="AA22" s="21" t="s">
        <v>493</v>
      </c>
      <c r="AB22" s="21">
        <v>8.5</v>
      </c>
      <c r="AC22" s="21" t="s">
        <v>498</v>
      </c>
      <c r="AD22" s="21">
        <v>60</v>
      </c>
    </row>
    <row r="23" spans="1:30" ht="17.25" customHeight="1" thickBot="1" x14ac:dyDescent="0.25">
      <c r="A23" s="21">
        <v>18</v>
      </c>
      <c r="B23" s="22">
        <v>3.5294178082191784E-2</v>
      </c>
      <c r="C23" s="22">
        <v>2.5358219178082193E-2</v>
      </c>
      <c r="D23" s="22">
        <v>6.0699999999999997E-2</v>
      </c>
      <c r="E23" s="98"/>
      <c r="F23" s="21" t="s">
        <v>494</v>
      </c>
      <c r="G23" s="23">
        <v>64142</v>
      </c>
      <c r="H23" s="21">
        <v>1.1000000000000001</v>
      </c>
      <c r="I23" s="98"/>
      <c r="J23" s="21">
        <v>20</v>
      </c>
      <c r="K23" s="21">
        <f>X12</f>
        <v>5220</v>
      </c>
      <c r="L23" s="24"/>
      <c r="M23" s="21"/>
      <c r="N23" s="49">
        <f t="shared" si="0"/>
        <v>8.938356164383561E-2</v>
      </c>
      <c r="O23" s="101"/>
      <c r="P23" s="101"/>
      <c r="Q23" s="101"/>
      <c r="R23" s="101"/>
      <c r="S23" s="101"/>
      <c r="T23" s="101"/>
      <c r="U23" s="101"/>
      <c r="W23" s="21">
        <v>175</v>
      </c>
      <c r="X23" s="21">
        <v>4944</v>
      </c>
      <c r="Y23" s="24">
        <v>45070</v>
      </c>
      <c r="Z23" s="21" t="s">
        <v>513</v>
      </c>
      <c r="AA23" s="21" t="s">
        <v>494</v>
      </c>
      <c r="AB23" s="21">
        <v>8.5</v>
      </c>
      <c r="AC23" s="21" t="s">
        <v>498</v>
      </c>
      <c r="AD23" s="21">
        <v>61</v>
      </c>
    </row>
    <row r="24" spans="1:30" ht="17.25" customHeight="1" thickBot="1" x14ac:dyDescent="0.25">
      <c r="A24" s="21">
        <v>19</v>
      </c>
      <c r="B24" s="22">
        <v>2.8276027397260272E-2</v>
      </c>
      <c r="C24" s="22">
        <v>1.7740924657534244E-2</v>
      </c>
      <c r="D24" s="22">
        <v>4.5999999999999999E-2</v>
      </c>
      <c r="E24" s="98"/>
      <c r="F24" s="21" t="s">
        <v>495</v>
      </c>
      <c r="G24" s="23">
        <v>64116</v>
      </c>
      <c r="H24" s="21">
        <v>1.1000000000000001</v>
      </c>
      <c r="I24" s="98"/>
      <c r="J24" s="21">
        <v>30</v>
      </c>
      <c r="K24" s="21">
        <f>X14</f>
        <v>5181</v>
      </c>
      <c r="L24" s="24"/>
      <c r="M24" s="21"/>
      <c r="N24" s="49">
        <f t="shared" si="0"/>
        <v>8.871575342465754E-2</v>
      </c>
      <c r="O24" s="101"/>
      <c r="P24" s="101"/>
      <c r="Q24" s="101"/>
      <c r="R24" s="101"/>
      <c r="S24" s="101"/>
      <c r="T24" s="101"/>
      <c r="U24" s="101"/>
      <c r="W24" s="21">
        <v>200</v>
      </c>
      <c r="X24" s="21">
        <v>4925</v>
      </c>
      <c r="Y24" s="24">
        <v>45267</v>
      </c>
      <c r="Z24" s="21" t="s">
        <v>515</v>
      </c>
      <c r="AA24" s="21" t="s">
        <v>495</v>
      </c>
      <c r="AB24" s="21">
        <v>8.4</v>
      </c>
      <c r="AC24" s="21" t="s">
        <v>498</v>
      </c>
      <c r="AD24" s="21">
        <v>58</v>
      </c>
    </row>
    <row r="25" spans="1:30" ht="17.25" customHeight="1" thickBot="1" x14ac:dyDescent="0.25">
      <c r="A25" s="21">
        <v>20</v>
      </c>
      <c r="B25" s="22">
        <v>2.1969863013698628E-2</v>
      </c>
      <c r="C25" s="22">
        <v>1.3907705479452054E-2</v>
      </c>
      <c r="D25" s="22">
        <v>3.5900000000000001E-2</v>
      </c>
      <c r="E25" s="98"/>
      <c r="F25" s="21" t="s">
        <v>496</v>
      </c>
      <c r="G25" s="23">
        <v>65371</v>
      </c>
      <c r="H25" s="21">
        <v>1.1200000000000001</v>
      </c>
      <c r="I25" s="98"/>
      <c r="J25" s="21">
        <v>50</v>
      </c>
      <c r="K25" s="21">
        <f>X18</f>
        <v>5133</v>
      </c>
      <c r="L25" s="24"/>
      <c r="M25" s="21"/>
      <c r="N25" s="49">
        <f t="shared" si="0"/>
        <v>8.7893835616438362E-2</v>
      </c>
      <c r="O25" s="101"/>
      <c r="P25" s="101"/>
      <c r="Q25" s="101"/>
      <c r="R25" s="101"/>
      <c r="S25" s="101"/>
      <c r="T25" s="101"/>
      <c r="U25" s="101"/>
    </row>
    <row r="26" spans="1:30" ht="17.25" customHeight="1" thickBot="1" x14ac:dyDescent="0.25">
      <c r="A26" s="21">
        <v>21</v>
      </c>
      <c r="B26" s="22">
        <v>1.6629965753424656E-2</v>
      </c>
      <c r="C26" s="22">
        <v>1.105736301369863E-2</v>
      </c>
      <c r="D26" s="22">
        <v>2.7699999999999999E-2</v>
      </c>
      <c r="E26" s="98"/>
      <c r="F26" s="21" t="s">
        <v>497</v>
      </c>
      <c r="G26" s="23">
        <v>51324</v>
      </c>
      <c r="H26" s="21">
        <v>0.88</v>
      </c>
      <c r="I26" s="98"/>
      <c r="J26" s="21">
        <v>100</v>
      </c>
      <c r="K26" s="21">
        <f>X20</f>
        <v>5036</v>
      </c>
      <c r="L26" s="24"/>
      <c r="M26" s="21"/>
      <c r="N26" s="49">
        <f t="shared" si="0"/>
        <v>8.6232876712328765E-2</v>
      </c>
      <c r="O26" s="101"/>
      <c r="P26" s="101"/>
      <c r="Q26" s="101"/>
      <c r="R26" s="101"/>
      <c r="S26" s="101"/>
      <c r="T26" s="101"/>
      <c r="U26" s="101"/>
    </row>
    <row r="27" spans="1:30" ht="17.25" customHeight="1" thickBot="1" x14ac:dyDescent="0.25">
      <c r="A27" s="21">
        <v>22</v>
      </c>
      <c r="B27" s="22">
        <v>1.2917465753424657E-2</v>
      </c>
      <c r="C27" s="22">
        <v>8.2070205479452055E-3</v>
      </c>
      <c r="D27" s="22">
        <v>2.1100000000000001E-2</v>
      </c>
      <c r="E27" s="98"/>
      <c r="F27" s="98"/>
      <c r="G27" s="98"/>
      <c r="H27" s="98"/>
      <c r="I27" s="98"/>
      <c r="J27" s="21">
        <v>150</v>
      </c>
      <c r="K27" s="21">
        <f>X22</f>
        <v>4969</v>
      </c>
      <c r="L27" s="24"/>
      <c r="M27" s="21"/>
      <c r="N27" s="49">
        <f t="shared" si="0"/>
        <v>8.508561643835616E-2</v>
      </c>
      <c r="O27" s="101"/>
      <c r="P27" s="101"/>
      <c r="Q27" s="101"/>
      <c r="R27" s="101"/>
      <c r="S27" s="101"/>
      <c r="T27" s="101"/>
      <c r="U27" s="101"/>
    </row>
    <row r="28" spans="1:30" ht="17.25" customHeight="1" thickBot="1" x14ac:dyDescent="0.25">
      <c r="A28" s="21">
        <v>23</v>
      </c>
      <c r="B28" s="22">
        <v>9.001541095890412E-3</v>
      </c>
      <c r="C28" s="22">
        <v>5.1109589041095881E-3</v>
      </c>
      <c r="D28" s="22">
        <v>1.41E-2</v>
      </c>
      <c r="E28" s="98"/>
      <c r="F28" s="98"/>
      <c r="G28" s="98"/>
      <c r="H28" s="98"/>
      <c r="I28" s="98"/>
      <c r="J28" s="21">
        <v>200</v>
      </c>
      <c r="K28" s="21">
        <f>X24</f>
        <v>4925</v>
      </c>
      <c r="L28" s="24"/>
      <c r="M28" s="21"/>
      <c r="N28" s="49">
        <f t="shared" si="0"/>
        <v>8.4332191780821922E-2</v>
      </c>
      <c r="O28" s="101"/>
      <c r="P28" s="101"/>
      <c r="Q28" s="101"/>
      <c r="R28" s="101"/>
      <c r="S28" s="101"/>
      <c r="T28" s="101"/>
      <c r="U28" s="101"/>
    </row>
    <row r="29" spans="1:30" ht="17.25" customHeight="1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0">
    <pageSetUpPr fitToPage="1"/>
  </sheetPr>
  <dimension ref="A1:AD3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8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8.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239" t="s">
        <v>577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671</v>
      </c>
      <c r="F2" s="6">
        <v>28000</v>
      </c>
      <c r="H2" s="7" t="s">
        <v>462</v>
      </c>
      <c r="W2" s="21">
        <v>1</v>
      </c>
      <c r="X2" s="21">
        <v>3096</v>
      </c>
      <c r="Y2" s="24">
        <v>44620</v>
      </c>
      <c r="Z2" s="21" t="s">
        <v>514</v>
      </c>
      <c r="AA2" s="21" t="s">
        <v>492</v>
      </c>
      <c r="AB2" s="21">
        <v>11.1</v>
      </c>
      <c r="AC2" s="21" t="s">
        <v>498</v>
      </c>
      <c r="AD2" s="21">
        <v>56</v>
      </c>
    </row>
    <row r="3" spans="1:30" ht="15.75" customHeight="1" thickBot="1" x14ac:dyDescent="0.25">
      <c r="W3" s="21">
        <v>2</v>
      </c>
      <c r="X3" s="21">
        <v>3068</v>
      </c>
      <c r="Y3" s="24">
        <v>44606</v>
      </c>
      <c r="Z3" s="21" t="s">
        <v>518</v>
      </c>
      <c r="AA3" s="21" t="s">
        <v>492</v>
      </c>
      <c r="AB3" s="21">
        <v>11</v>
      </c>
      <c r="AC3" s="21" t="s">
        <v>499</v>
      </c>
      <c r="AD3" s="21">
        <v>51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240" t="s">
        <v>470</v>
      </c>
      <c r="K4" s="241"/>
      <c r="L4" s="241"/>
      <c r="M4" s="241"/>
      <c r="N4" s="242"/>
      <c r="W4" s="21">
        <v>3</v>
      </c>
      <c r="X4" s="21">
        <v>3062</v>
      </c>
      <c r="Y4" s="24">
        <v>44600</v>
      </c>
      <c r="Z4" s="21" t="s">
        <v>518</v>
      </c>
      <c r="AA4" s="21" t="s">
        <v>493</v>
      </c>
      <c r="AB4" s="21">
        <v>10.9</v>
      </c>
      <c r="AC4" s="21" t="s">
        <v>499</v>
      </c>
      <c r="AD4" s="21">
        <v>53</v>
      </c>
    </row>
    <row r="5" spans="1:30" ht="15.75" customHeight="1" thickBot="1" x14ac:dyDescent="0.25">
      <c r="A5" s="21">
        <v>0</v>
      </c>
      <c r="B5" s="22">
        <v>4.0333333333333332E-3</v>
      </c>
      <c r="C5" s="22">
        <v>5.3103448275862077E-3</v>
      </c>
      <c r="D5" s="41">
        <v>9.2999999999999992E-3</v>
      </c>
      <c r="F5" s="21" t="s">
        <v>471</v>
      </c>
      <c r="G5" s="23">
        <v>31012</v>
      </c>
      <c r="H5" s="21">
        <v>1.1200000000000001</v>
      </c>
      <c r="J5" s="243" t="s">
        <v>472</v>
      </c>
      <c r="K5" s="244"/>
      <c r="L5" s="244"/>
      <c r="M5" s="244"/>
      <c r="N5" s="245"/>
      <c r="W5" s="21">
        <v>4</v>
      </c>
      <c r="X5" s="21">
        <v>3025</v>
      </c>
      <c r="Y5" s="24">
        <v>44606</v>
      </c>
      <c r="Z5" s="21" t="s">
        <v>515</v>
      </c>
      <c r="AA5" s="21" t="s">
        <v>492</v>
      </c>
      <c r="AB5" s="21">
        <v>10.8</v>
      </c>
      <c r="AC5" s="21" t="s">
        <v>499</v>
      </c>
      <c r="AD5" s="21">
        <v>56</v>
      </c>
    </row>
    <row r="6" spans="1:30" ht="15.75" customHeight="1" thickBot="1" x14ac:dyDescent="0.25">
      <c r="A6" s="21">
        <v>1</v>
      </c>
      <c r="B6" s="22">
        <v>3.106130268199234E-3</v>
      </c>
      <c r="C6" s="22">
        <v>4.3448275862068963E-3</v>
      </c>
      <c r="D6" s="22">
        <v>7.4000000000000003E-3</v>
      </c>
      <c r="F6" s="21" t="s">
        <v>473</v>
      </c>
      <c r="G6" s="23">
        <v>35003</v>
      </c>
      <c r="H6" s="21">
        <v>1.27</v>
      </c>
      <c r="J6" s="107" t="s">
        <v>474</v>
      </c>
      <c r="K6" s="108">
        <f>LARGE((K8,K9),1)</f>
        <v>0.61171769359623807</v>
      </c>
      <c r="L6" s="45"/>
      <c r="M6" s="45"/>
      <c r="N6" s="108" t="s">
        <v>499</v>
      </c>
      <c r="W6" s="21">
        <v>5</v>
      </c>
      <c r="X6" s="21">
        <v>3001</v>
      </c>
      <c r="Y6" s="24">
        <v>44600</v>
      </c>
      <c r="Z6" s="21" t="s">
        <v>517</v>
      </c>
      <c r="AA6" s="21" t="s">
        <v>493</v>
      </c>
      <c r="AB6" s="21">
        <v>10.7</v>
      </c>
      <c r="AC6" s="21" t="s">
        <v>499</v>
      </c>
      <c r="AD6" s="21">
        <v>53</v>
      </c>
    </row>
    <row r="7" spans="1:30" ht="15.75" customHeight="1" thickBot="1" x14ac:dyDescent="0.25">
      <c r="A7" s="21">
        <v>2</v>
      </c>
      <c r="B7" s="22">
        <v>1.9934865900383143E-3</v>
      </c>
      <c r="C7" s="22">
        <v>2.5210727969348658E-3</v>
      </c>
      <c r="D7" s="22">
        <v>4.4999999999999997E-3</v>
      </c>
      <c r="F7" s="21" t="s">
        <v>475</v>
      </c>
      <c r="G7" s="23">
        <v>33993</v>
      </c>
      <c r="H7" s="21">
        <v>1.23</v>
      </c>
      <c r="J7" s="12" t="s">
        <v>476</v>
      </c>
      <c r="K7" s="108">
        <f>LARGE((K10,K11),1)</f>
        <v>0.54877330716388617</v>
      </c>
      <c r="L7" s="45"/>
      <c r="M7" s="45"/>
      <c r="N7" s="108" t="s">
        <v>499</v>
      </c>
      <c r="W7" s="21">
        <v>6</v>
      </c>
      <c r="X7" s="21">
        <v>2986</v>
      </c>
      <c r="Y7" s="24">
        <v>44853</v>
      </c>
      <c r="Z7" s="21" t="s">
        <v>514</v>
      </c>
      <c r="AA7" s="21" t="s">
        <v>494</v>
      </c>
      <c r="AB7" s="21">
        <v>10.7</v>
      </c>
      <c r="AC7" s="21" t="s">
        <v>499</v>
      </c>
      <c r="AD7" s="21">
        <v>53</v>
      </c>
    </row>
    <row r="8" spans="1:30" ht="15.75" customHeight="1" thickBot="1" x14ac:dyDescent="0.3">
      <c r="A8" s="21">
        <v>3</v>
      </c>
      <c r="B8" s="22">
        <v>2.2252873563218391E-3</v>
      </c>
      <c r="C8" s="22">
        <v>1.9846743295019158E-3</v>
      </c>
      <c r="D8" s="22">
        <v>4.3E-3</v>
      </c>
      <c r="F8" s="21" t="s">
        <v>477</v>
      </c>
      <c r="G8" s="23">
        <v>32405</v>
      </c>
      <c r="H8" s="21">
        <v>1.17</v>
      </c>
      <c r="K8" s="16">
        <f>LARGE(B11:C11,1)/(B11+C11)</f>
        <v>0.61171769359623807</v>
      </c>
      <c r="W8" s="21">
        <v>7</v>
      </c>
      <c r="X8" s="21">
        <v>2970</v>
      </c>
      <c r="Y8" s="24">
        <v>44600</v>
      </c>
      <c r="Z8" s="21" t="s">
        <v>515</v>
      </c>
      <c r="AA8" s="21" t="s">
        <v>493</v>
      </c>
      <c r="AB8" s="21">
        <v>10.6</v>
      </c>
      <c r="AC8" s="21" t="s">
        <v>499</v>
      </c>
      <c r="AD8" s="21">
        <v>55</v>
      </c>
    </row>
    <row r="9" spans="1:30" ht="15.75" customHeight="1" thickBot="1" x14ac:dyDescent="0.3">
      <c r="A9" s="21">
        <v>4</v>
      </c>
      <c r="B9" s="22">
        <v>4.4042145593869734E-3</v>
      </c>
      <c r="C9" s="22">
        <v>3.1647509578544061E-3</v>
      </c>
      <c r="D9" s="22">
        <v>7.7000000000000002E-3</v>
      </c>
      <c r="F9" s="21" t="s">
        <v>478</v>
      </c>
      <c r="G9" s="23">
        <v>20268</v>
      </c>
      <c r="H9" s="21">
        <v>0.73</v>
      </c>
      <c r="K9" s="16">
        <f>LARGE(B12:C12,1)/(B12+C12)</f>
        <v>0.54000708889614768</v>
      </c>
      <c r="W9" s="21">
        <v>8</v>
      </c>
      <c r="X9" s="21">
        <v>2946</v>
      </c>
      <c r="Y9" s="24">
        <v>44606</v>
      </c>
      <c r="Z9" s="21" t="s">
        <v>516</v>
      </c>
      <c r="AA9" s="21" t="s">
        <v>492</v>
      </c>
      <c r="AB9" s="21">
        <v>10.5</v>
      </c>
      <c r="AC9" s="21" t="s">
        <v>499</v>
      </c>
      <c r="AD9" s="21">
        <v>51</v>
      </c>
    </row>
    <row r="10" spans="1:30" ht="15.75" customHeight="1" thickBot="1" x14ac:dyDescent="0.3">
      <c r="A10" s="21">
        <v>5</v>
      </c>
      <c r="B10" s="22">
        <v>8.252107279693487E-3</v>
      </c>
      <c r="C10" s="22">
        <v>8.9578544061302678E-3</v>
      </c>
      <c r="D10" s="22">
        <v>1.72E-2</v>
      </c>
      <c r="F10" s="21" t="s">
        <v>479</v>
      </c>
      <c r="G10" s="23">
        <v>19599</v>
      </c>
      <c r="H10" s="21">
        <v>0.71</v>
      </c>
      <c r="K10" s="16">
        <f>LARGE(B20:C20,1)/(B20+C20)</f>
        <v>0.54877330716388617</v>
      </c>
      <c r="W10" s="21">
        <v>9</v>
      </c>
      <c r="X10" s="21">
        <v>2945</v>
      </c>
      <c r="Y10" s="24">
        <v>44606</v>
      </c>
      <c r="Z10" s="21" t="s">
        <v>514</v>
      </c>
      <c r="AA10" s="21" t="s">
        <v>492</v>
      </c>
      <c r="AB10" s="21">
        <v>10.5</v>
      </c>
      <c r="AC10" s="21" t="s">
        <v>499</v>
      </c>
      <c r="AD10" s="21">
        <v>51</v>
      </c>
    </row>
    <row r="11" spans="1:30" ht="15.75" customHeight="1" thickBot="1" x14ac:dyDescent="0.3">
      <c r="A11" s="21">
        <v>6</v>
      </c>
      <c r="B11" s="22">
        <v>1.4742528735632185E-2</v>
      </c>
      <c r="C11" s="22">
        <v>2.3226053639846742E-2</v>
      </c>
      <c r="D11" s="22">
        <v>3.7499999999999999E-2</v>
      </c>
      <c r="F11" s="21" t="s">
        <v>480</v>
      </c>
      <c r="G11" s="23">
        <v>20751</v>
      </c>
      <c r="H11" s="21">
        <v>0.75</v>
      </c>
      <c r="K11" s="16">
        <f>LARGE(B21:C21,1)/(B21+C21)</f>
        <v>0.54646018924021533</v>
      </c>
      <c r="W11" s="21">
        <v>10</v>
      </c>
      <c r="X11" s="21">
        <v>2907</v>
      </c>
      <c r="Y11" s="24">
        <v>44600</v>
      </c>
      <c r="Z11" s="21" t="s">
        <v>514</v>
      </c>
      <c r="AA11" s="21" t="s">
        <v>493</v>
      </c>
      <c r="AB11" s="21">
        <v>10.4</v>
      </c>
      <c r="AC11" s="21" t="s">
        <v>499</v>
      </c>
      <c r="AD11" s="21">
        <v>55</v>
      </c>
    </row>
    <row r="12" spans="1:30" ht="15.75" customHeight="1" thickBot="1" x14ac:dyDescent="0.25">
      <c r="A12" s="21">
        <v>7</v>
      </c>
      <c r="B12" s="22">
        <v>2.5359003831417624E-2</v>
      </c>
      <c r="C12" s="22">
        <v>2.9770114942528736E-2</v>
      </c>
      <c r="D12" s="22">
        <v>5.5100000000000003E-2</v>
      </c>
      <c r="F12" s="21" t="s">
        <v>481</v>
      </c>
      <c r="G12" s="23">
        <v>27801</v>
      </c>
      <c r="H12" s="21">
        <v>1.01</v>
      </c>
      <c r="W12" s="21">
        <v>20</v>
      </c>
      <c r="X12" s="21">
        <v>2780</v>
      </c>
      <c r="Y12" s="24">
        <v>44853</v>
      </c>
      <c r="Z12" s="21" t="s">
        <v>516</v>
      </c>
      <c r="AA12" s="21" t="s">
        <v>494</v>
      </c>
      <c r="AB12" s="21">
        <v>9.9</v>
      </c>
      <c r="AC12" s="21" t="s">
        <v>499</v>
      </c>
      <c r="AD12" s="21">
        <v>51</v>
      </c>
    </row>
    <row r="13" spans="1:30" ht="15.75" customHeight="1" thickBot="1" x14ac:dyDescent="0.25">
      <c r="A13" s="21">
        <v>8</v>
      </c>
      <c r="B13" s="22">
        <v>2.725977011494253E-2</v>
      </c>
      <c r="C13" s="22">
        <v>2.6015325670498083E-2</v>
      </c>
      <c r="D13" s="22">
        <v>5.3699999999999998E-2</v>
      </c>
      <c r="F13" s="21" t="s">
        <v>482</v>
      </c>
      <c r="G13" s="23">
        <v>25831</v>
      </c>
      <c r="H13" s="21">
        <v>0.93</v>
      </c>
      <c r="W13" s="21">
        <v>25</v>
      </c>
      <c r="X13" s="21">
        <v>2754</v>
      </c>
      <c r="Y13" s="24">
        <v>44665</v>
      </c>
      <c r="Z13" s="21" t="s">
        <v>518</v>
      </c>
      <c r="AA13" s="21" t="s">
        <v>495</v>
      </c>
      <c r="AB13" s="21">
        <v>9.8000000000000007</v>
      </c>
      <c r="AC13" s="21" t="s">
        <v>498</v>
      </c>
      <c r="AD13" s="21">
        <v>50</v>
      </c>
    </row>
    <row r="14" spans="1:30" ht="15.75" customHeight="1" thickBot="1" x14ac:dyDescent="0.25">
      <c r="A14" s="21">
        <v>9</v>
      </c>
      <c r="B14" s="22">
        <v>2.5080842911877396E-2</v>
      </c>
      <c r="C14" s="22">
        <v>2.6605363984674328E-2</v>
      </c>
      <c r="D14" s="22">
        <v>5.1900000000000002E-2</v>
      </c>
      <c r="F14" s="21" t="s">
        <v>483</v>
      </c>
      <c r="G14" s="23">
        <v>28232</v>
      </c>
      <c r="H14" s="21">
        <v>1.02</v>
      </c>
      <c r="W14" s="21">
        <v>30</v>
      </c>
      <c r="X14" s="21">
        <v>2738</v>
      </c>
      <c r="Y14" s="24">
        <v>44853</v>
      </c>
      <c r="Z14" s="21" t="s">
        <v>518</v>
      </c>
      <c r="AA14" s="21" t="s">
        <v>494</v>
      </c>
      <c r="AB14" s="21">
        <v>9.8000000000000007</v>
      </c>
      <c r="AC14" s="21" t="s">
        <v>499</v>
      </c>
      <c r="AD14" s="21">
        <v>54</v>
      </c>
    </row>
    <row r="15" spans="1:30" ht="15.75" customHeight="1" thickBot="1" x14ac:dyDescent="0.25">
      <c r="A15" s="21">
        <v>10</v>
      </c>
      <c r="B15" s="22">
        <v>2.7306130268199235E-2</v>
      </c>
      <c r="C15" s="22">
        <v>2.8482758620689653E-2</v>
      </c>
      <c r="D15" s="22">
        <v>5.6000000000000001E-2</v>
      </c>
      <c r="F15" s="21" t="s">
        <v>484</v>
      </c>
      <c r="G15" s="23">
        <v>32737</v>
      </c>
      <c r="H15" s="21">
        <v>1.18</v>
      </c>
      <c r="W15" s="21">
        <v>35</v>
      </c>
      <c r="X15" s="21">
        <v>2721</v>
      </c>
      <c r="Y15" s="24">
        <v>44601</v>
      </c>
      <c r="Z15" s="21" t="s">
        <v>516</v>
      </c>
      <c r="AA15" s="21" t="s">
        <v>494</v>
      </c>
      <c r="AB15" s="21">
        <v>9.6999999999999993</v>
      </c>
      <c r="AC15" s="21" t="s">
        <v>499</v>
      </c>
      <c r="AD15" s="21">
        <v>51</v>
      </c>
    </row>
    <row r="16" spans="1:30" ht="15.75" customHeight="1" thickBot="1" x14ac:dyDescent="0.25">
      <c r="A16" s="21">
        <v>11</v>
      </c>
      <c r="B16" s="22">
        <v>3.0551340996168581E-2</v>
      </c>
      <c r="C16" s="22">
        <v>3.1701149425287359E-2</v>
      </c>
      <c r="D16" s="22">
        <v>6.25E-2</v>
      </c>
      <c r="F16" s="21" t="s">
        <v>485</v>
      </c>
      <c r="G16" s="23">
        <v>28824</v>
      </c>
      <c r="H16" s="21"/>
      <c r="W16" s="21">
        <v>40</v>
      </c>
      <c r="X16" s="21">
        <v>2715</v>
      </c>
      <c r="Y16" s="24">
        <v>44672</v>
      </c>
      <c r="Z16" s="21" t="s">
        <v>513</v>
      </c>
      <c r="AA16" s="21" t="s">
        <v>495</v>
      </c>
      <c r="AB16" s="21">
        <v>9.6999999999999993</v>
      </c>
      <c r="AC16" s="21" t="s">
        <v>499</v>
      </c>
      <c r="AD16" s="21">
        <v>54</v>
      </c>
    </row>
    <row r="17" spans="1:30" ht="15.75" customHeight="1" thickBot="1" x14ac:dyDescent="0.25">
      <c r="A17" s="21">
        <v>12</v>
      </c>
      <c r="B17" s="22">
        <v>3.3703831417624522E-2</v>
      </c>
      <c r="C17" s="22">
        <v>3.6153256704980846E-2</v>
      </c>
      <c r="D17" s="22">
        <v>7.0099999999999996E-2</v>
      </c>
      <c r="W17" s="21">
        <v>45</v>
      </c>
      <c r="X17" s="21">
        <v>2692</v>
      </c>
      <c r="Y17" s="24">
        <v>44614</v>
      </c>
      <c r="Z17" s="21" t="s">
        <v>518</v>
      </c>
      <c r="AA17" s="21" t="s">
        <v>493</v>
      </c>
      <c r="AB17" s="21">
        <v>9.6</v>
      </c>
      <c r="AC17" s="21" t="s">
        <v>499</v>
      </c>
      <c r="AD17" s="21">
        <v>50</v>
      </c>
    </row>
    <row r="18" spans="1:30" ht="15.75" customHeight="1" thickBot="1" x14ac:dyDescent="0.25">
      <c r="A18" s="21">
        <v>13</v>
      </c>
      <c r="B18" s="22">
        <v>3.3425670498084287E-2</v>
      </c>
      <c r="C18" s="22">
        <v>3.7655172413793105E-2</v>
      </c>
      <c r="D18" s="22">
        <v>7.1199999999999999E-2</v>
      </c>
      <c r="W18" s="21">
        <v>50</v>
      </c>
      <c r="X18" s="21">
        <v>2683</v>
      </c>
      <c r="Y18" s="24">
        <v>44642</v>
      </c>
      <c r="Z18" s="21" t="s">
        <v>518</v>
      </c>
      <c r="AA18" s="21" t="s">
        <v>493</v>
      </c>
      <c r="AB18" s="21">
        <v>9.6</v>
      </c>
      <c r="AC18" s="21" t="s">
        <v>498</v>
      </c>
      <c r="AD18" s="21">
        <v>50</v>
      </c>
    </row>
    <row r="19" spans="1:30" ht="15.75" customHeight="1" thickBot="1" x14ac:dyDescent="0.25">
      <c r="A19" s="21">
        <v>14</v>
      </c>
      <c r="B19" s="22">
        <v>3.1988505747126438E-2</v>
      </c>
      <c r="C19" s="22">
        <v>3.7226053639846747E-2</v>
      </c>
      <c r="D19" s="22">
        <v>6.9199999999999998E-2</v>
      </c>
      <c r="F19" s="11" t="s">
        <v>486</v>
      </c>
      <c r="G19" s="11" t="s">
        <v>468</v>
      </c>
      <c r="H19" s="11" t="s">
        <v>469</v>
      </c>
      <c r="J19" s="246" t="s">
        <v>487</v>
      </c>
      <c r="K19" s="247"/>
      <c r="L19" s="247"/>
      <c r="M19" s="247"/>
      <c r="N19" s="248"/>
      <c r="W19" s="21">
        <v>75</v>
      </c>
      <c r="X19" s="21">
        <v>2646</v>
      </c>
      <c r="Y19" s="24">
        <v>44593</v>
      </c>
      <c r="Z19" s="21" t="s">
        <v>518</v>
      </c>
      <c r="AA19" s="21" t="s">
        <v>493</v>
      </c>
      <c r="AB19" s="21">
        <v>9.4</v>
      </c>
      <c r="AC19" s="21" t="s">
        <v>499</v>
      </c>
      <c r="AD19" s="21">
        <v>52</v>
      </c>
    </row>
    <row r="20" spans="1:30" ht="15.75" customHeight="1" thickBot="1" x14ac:dyDescent="0.25">
      <c r="A20" s="21">
        <v>15</v>
      </c>
      <c r="B20" s="22">
        <v>3.0829501915708817E-2</v>
      </c>
      <c r="C20" s="22">
        <v>3.7494252873563221E-2</v>
      </c>
      <c r="D20" s="22">
        <v>6.8199999999999997E-2</v>
      </c>
      <c r="F20" s="21" t="s">
        <v>488</v>
      </c>
      <c r="G20" s="23">
        <v>19637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2622</v>
      </c>
      <c r="Y20" s="24">
        <v>44651</v>
      </c>
      <c r="Z20" s="21" t="s">
        <v>516</v>
      </c>
      <c r="AA20" s="21" t="s">
        <v>495</v>
      </c>
      <c r="AB20" s="21">
        <v>9.4</v>
      </c>
      <c r="AC20" s="21" t="s">
        <v>498</v>
      </c>
      <c r="AD20" s="21">
        <v>54</v>
      </c>
    </row>
    <row r="21" spans="1:30" ht="15.75" customHeight="1" thickBot="1" x14ac:dyDescent="0.25">
      <c r="A21" s="21">
        <v>16</v>
      </c>
      <c r="B21" s="22">
        <v>3.1385823754789273E-2</v>
      </c>
      <c r="C21" s="22">
        <v>3.7816091954022982E-2</v>
      </c>
      <c r="D21" s="22">
        <v>6.9099999999999995E-2</v>
      </c>
      <c r="F21" s="21" t="s">
        <v>492</v>
      </c>
      <c r="G21" s="23">
        <v>28359</v>
      </c>
      <c r="H21" s="21">
        <v>1.03</v>
      </c>
      <c r="J21" s="12">
        <v>5</v>
      </c>
      <c r="K21" s="12">
        <f>X6</f>
        <v>3001</v>
      </c>
      <c r="L21" s="18"/>
      <c r="M21" s="12"/>
      <c r="N21" s="114">
        <f>K21/$F$2</f>
        <v>0.10717857142857143</v>
      </c>
      <c r="W21" s="21">
        <v>125</v>
      </c>
      <c r="X21" s="21">
        <v>2601</v>
      </c>
      <c r="Y21" s="24">
        <v>44651</v>
      </c>
      <c r="Z21" s="21" t="s">
        <v>518</v>
      </c>
      <c r="AA21" s="21" t="s">
        <v>495</v>
      </c>
      <c r="AB21" s="21">
        <v>9.3000000000000007</v>
      </c>
      <c r="AC21" s="21" t="s">
        <v>498</v>
      </c>
      <c r="AD21" s="21">
        <v>51</v>
      </c>
    </row>
    <row r="22" spans="1:30" ht="15.75" customHeight="1" thickBot="1" x14ac:dyDescent="0.25">
      <c r="A22" s="21">
        <v>17</v>
      </c>
      <c r="B22" s="22">
        <v>3.1617624521072793E-2</v>
      </c>
      <c r="C22" s="22">
        <v>3.7065134099616856E-2</v>
      </c>
      <c r="D22" s="22">
        <v>6.8699999999999997E-2</v>
      </c>
      <c r="F22" s="21" t="s">
        <v>493</v>
      </c>
      <c r="G22" s="23">
        <v>29828</v>
      </c>
      <c r="H22" s="21">
        <v>1.08</v>
      </c>
      <c r="J22" s="12">
        <v>10</v>
      </c>
      <c r="K22" s="12">
        <f>X11</f>
        <v>2907</v>
      </c>
      <c r="L22" s="18"/>
      <c r="M22" s="12"/>
      <c r="N22" s="114">
        <f t="shared" ref="N22:N28" si="0">K22/$F$2</f>
        <v>0.10382142857142856</v>
      </c>
      <c r="W22" s="21">
        <v>150</v>
      </c>
      <c r="X22" s="21">
        <v>2580</v>
      </c>
      <c r="Y22" s="24">
        <v>44867</v>
      </c>
      <c r="Z22" s="21" t="s">
        <v>513</v>
      </c>
      <c r="AA22" s="21" t="s">
        <v>494</v>
      </c>
      <c r="AB22" s="21">
        <v>9.1999999999999993</v>
      </c>
      <c r="AC22" s="21" t="s">
        <v>498</v>
      </c>
      <c r="AD22" s="21">
        <v>51</v>
      </c>
    </row>
    <row r="23" spans="1:30" ht="15.75" customHeight="1" thickBot="1" x14ac:dyDescent="0.25">
      <c r="A23" s="21">
        <v>18</v>
      </c>
      <c r="B23" s="22">
        <v>2.6425287356321842E-2</v>
      </c>
      <c r="C23" s="22">
        <v>3.1272030651340994E-2</v>
      </c>
      <c r="D23" s="22">
        <v>5.7700000000000001E-2</v>
      </c>
      <c r="F23" s="21" t="s">
        <v>494</v>
      </c>
      <c r="G23" s="23">
        <v>30338</v>
      </c>
      <c r="H23" s="21">
        <v>1.1000000000000001</v>
      </c>
      <c r="J23" s="12">
        <v>20</v>
      </c>
      <c r="K23" s="12">
        <f>X12</f>
        <v>2780</v>
      </c>
      <c r="L23" s="18"/>
      <c r="M23" s="12"/>
      <c r="N23" s="114">
        <f t="shared" si="0"/>
        <v>9.9285714285714283E-2</v>
      </c>
      <c r="W23" s="21">
        <v>175</v>
      </c>
      <c r="X23" s="21">
        <v>2556</v>
      </c>
      <c r="Y23" s="24">
        <v>44666</v>
      </c>
      <c r="Z23" s="21" t="s">
        <v>517</v>
      </c>
      <c r="AA23" s="21" t="s">
        <v>496</v>
      </c>
      <c r="AB23" s="21">
        <v>9.1</v>
      </c>
      <c r="AC23" s="21" t="s">
        <v>499</v>
      </c>
      <c r="AD23" s="21">
        <v>51</v>
      </c>
    </row>
    <row r="24" spans="1:30" ht="15.75" customHeight="1" thickBot="1" x14ac:dyDescent="0.25">
      <c r="A24" s="21">
        <v>19</v>
      </c>
      <c r="B24" s="22">
        <v>2.1835632183908049E-2</v>
      </c>
      <c r="C24" s="22">
        <v>2.7731800766283527E-2</v>
      </c>
      <c r="D24" s="22">
        <v>4.9399999999999999E-2</v>
      </c>
      <c r="F24" s="21" t="s">
        <v>495</v>
      </c>
      <c r="G24" s="23">
        <v>30772</v>
      </c>
      <c r="H24" s="21">
        <v>1.1100000000000001</v>
      </c>
      <c r="J24" s="12">
        <v>30</v>
      </c>
      <c r="K24" s="12">
        <f>X14</f>
        <v>2738</v>
      </c>
      <c r="L24" s="18"/>
      <c r="M24" s="12"/>
      <c r="N24" s="114">
        <f t="shared" si="0"/>
        <v>9.7785714285714281E-2</v>
      </c>
      <c r="W24" s="21">
        <v>200</v>
      </c>
      <c r="X24" s="21">
        <v>2543</v>
      </c>
      <c r="Y24" s="24">
        <v>44594</v>
      </c>
      <c r="Z24" s="21" t="s">
        <v>514</v>
      </c>
      <c r="AA24" s="21" t="s">
        <v>494</v>
      </c>
      <c r="AB24" s="21">
        <v>9.1</v>
      </c>
      <c r="AC24" s="21" t="s">
        <v>499</v>
      </c>
      <c r="AD24" s="21">
        <v>51</v>
      </c>
    </row>
    <row r="25" spans="1:30" ht="15.75" customHeight="1" thickBot="1" x14ac:dyDescent="0.25">
      <c r="A25" s="21">
        <v>20</v>
      </c>
      <c r="B25" s="22">
        <v>1.8265900383141759E-2</v>
      </c>
      <c r="C25" s="22">
        <v>2.3494252873563215E-2</v>
      </c>
      <c r="D25" s="22">
        <v>4.1599999999999998E-2</v>
      </c>
      <c r="F25" s="21" t="s">
        <v>496</v>
      </c>
      <c r="G25" s="23">
        <v>31073</v>
      </c>
      <c r="H25" s="21">
        <v>1.1200000000000001</v>
      </c>
      <c r="J25" s="12">
        <v>50</v>
      </c>
      <c r="K25" s="12">
        <f>X18</f>
        <v>2683</v>
      </c>
      <c r="L25" s="18"/>
      <c r="M25" s="12"/>
      <c r="N25" s="114">
        <f t="shared" si="0"/>
        <v>9.5821428571428571E-2</v>
      </c>
    </row>
    <row r="26" spans="1:30" ht="15.75" customHeight="1" thickBot="1" x14ac:dyDescent="0.25">
      <c r="A26" s="21">
        <v>21</v>
      </c>
      <c r="B26" s="22">
        <v>1.4047126436781609E-2</v>
      </c>
      <c r="C26" s="22">
        <v>1.8076628352490423E-2</v>
      </c>
      <c r="D26" s="22">
        <v>3.2000000000000001E-2</v>
      </c>
      <c r="F26" s="21" t="s">
        <v>497</v>
      </c>
      <c r="G26" s="23">
        <v>23758</v>
      </c>
      <c r="H26" s="21">
        <v>0.86</v>
      </c>
      <c r="J26" s="12">
        <v>100</v>
      </c>
      <c r="K26" s="12">
        <f>X20</f>
        <v>2622</v>
      </c>
      <c r="L26" s="18"/>
      <c r="M26" s="12"/>
      <c r="N26" s="114">
        <f t="shared" si="0"/>
        <v>9.3642857142857139E-2</v>
      </c>
    </row>
    <row r="27" spans="1:30" ht="15.75" customHeight="1" thickBot="1" x14ac:dyDescent="0.25">
      <c r="A27" s="21">
        <v>22</v>
      </c>
      <c r="B27" s="22">
        <v>9.6429118773946349E-3</v>
      </c>
      <c r="C27" s="22">
        <v>1.2337164750957854E-2</v>
      </c>
      <c r="D27" s="22">
        <v>2.1899999999999999E-2</v>
      </c>
      <c r="J27" s="12">
        <v>150</v>
      </c>
      <c r="K27" s="12">
        <f>X22</f>
        <v>2580</v>
      </c>
      <c r="L27" s="18"/>
      <c r="M27" s="12"/>
      <c r="N27" s="114">
        <f t="shared" si="0"/>
        <v>9.2142857142857137E-2</v>
      </c>
    </row>
    <row r="28" spans="1:30" ht="15.75" customHeight="1" thickBot="1" x14ac:dyDescent="0.25">
      <c r="A28" s="21">
        <v>23</v>
      </c>
      <c r="B28" s="22">
        <v>6.1195402298850577E-3</v>
      </c>
      <c r="C28" s="22">
        <v>7.7777777777777776E-3</v>
      </c>
      <c r="D28" s="22">
        <v>1.38E-2</v>
      </c>
      <c r="J28" s="12">
        <v>200</v>
      </c>
      <c r="K28" s="12">
        <f>X24</f>
        <v>2543</v>
      </c>
      <c r="L28" s="18"/>
      <c r="M28" s="12"/>
      <c r="N28" s="114">
        <f t="shared" si="0"/>
        <v>9.0821428571428567E-2</v>
      </c>
    </row>
    <row r="29" spans="1:30" ht="15.75" customHeight="1" x14ac:dyDescent="0.2"/>
    <row r="30" spans="1:30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B3FE-0E94-4CED-B8BD-72B3191D5A5D}">
  <sheetPr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239" t="s">
        <v>543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27900</v>
      </c>
      <c r="H2" s="7" t="s">
        <v>462</v>
      </c>
      <c r="W2" s="21">
        <v>1</v>
      </c>
      <c r="X2" s="21">
        <v>2859</v>
      </c>
      <c r="Y2" s="24">
        <v>44985</v>
      </c>
      <c r="Z2" s="21" t="s">
        <v>514</v>
      </c>
      <c r="AA2" s="21" t="s">
        <v>493</v>
      </c>
      <c r="AB2" s="21">
        <v>10.199999999999999</v>
      </c>
      <c r="AC2" s="21" t="s">
        <v>464</v>
      </c>
      <c r="AD2" s="21">
        <v>52</v>
      </c>
    </row>
    <row r="3" spans="1:30" ht="17.25" customHeight="1" thickBot="1" x14ac:dyDescent="0.25">
      <c r="W3" s="21">
        <v>2</v>
      </c>
      <c r="X3" s="21">
        <v>2830</v>
      </c>
      <c r="Y3" s="24">
        <v>45036</v>
      </c>
      <c r="Z3" s="21" t="s">
        <v>513</v>
      </c>
      <c r="AA3" s="21" t="s">
        <v>495</v>
      </c>
      <c r="AB3" s="21">
        <v>10.1</v>
      </c>
      <c r="AC3" s="21" t="s">
        <v>464</v>
      </c>
      <c r="AD3" s="21">
        <v>58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2720</v>
      </c>
      <c r="Y4" s="24">
        <v>45085</v>
      </c>
      <c r="Z4" s="21" t="s">
        <v>513</v>
      </c>
      <c r="AA4" s="21" t="s">
        <v>495</v>
      </c>
      <c r="AB4" s="21">
        <v>9.6999999999999993</v>
      </c>
      <c r="AC4" s="21" t="s">
        <v>464</v>
      </c>
      <c r="AD4" s="21">
        <v>59</v>
      </c>
    </row>
    <row r="5" spans="1:30" ht="17.25" customHeight="1" thickBot="1" x14ac:dyDescent="0.25">
      <c r="A5" s="21">
        <v>0</v>
      </c>
      <c r="B5" s="22">
        <v>3.4580645161290326E-3</v>
      </c>
      <c r="C5" s="22">
        <v>3.2903225806451613E-3</v>
      </c>
      <c r="D5" s="22">
        <v>6.7000000000000002E-3</v>
      </c>
      <c r="E5" s="45"/>
      <c r="F5" s="21" t="s">
        <v>471</v>
      </c>
      <c r="G5" s="23">
        <v>27966</v>
      </c>
      <c r="H5" s="21">
        <v>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2645</v>
      </c>
      <c r="Y5" s="24">
        <v>45013</v>
      </c>
      <c r="Z5" s="21" t="s">
        <v>524</v>
      </c>
      <c r="AA5" s="21" t="s">
        <v>493</v>
      </c>
      <c r="AB5" s="21">
        <v>9.5</v>
      </c>
      <c r="AC5" s="21" t="s">
        <v>464</v>
      </c>
      <c r="AD5" s="21">
        <v>66</v>
      </c>
    </row>
    <row r="6" spans="1:30" ht="17.25" customHeight="1" thickBot="1" x14ac:dyDescent="0.25">
      <c r="A6" s="21">
        <v>1</v>
      </c>
      <c r="B6" s="22">
        <v>2.270967741935484E-3</v>
      </c>
      <c r="C6" s="22">
        <v>2.0322580645161289E-3</v>
      </c>
      <c r="D6" s="22">
        <v>4.3E-3</v>
      </c>
      <c r="E6" s="45"/>
      <c r="F6" s="21" t="s">
        <v>473</v>
      </c>
      <c r="G6" s="23">
        <v>30327</v>
      </c>
      <c r="H6" s="21">
        <v>1.0900000000000001</v>
      </c>
      <c r="I6" s="45"/>
      <c r="J6" s="107" t="s">
        <v>474</v>
      </c>
      <c r="K6" s="108">
        <f>LARGE((K8,K9),1)</f>
        <v>0.56496977131341453</v>
      </c>
      <c r="L6" s="45"/>
      <c r="M6" s="45"/>
      <c r="N6" s="108" t="s">
        <v>464</v>
      </c>
      <c r="W6" s="21">
        <v>5</v>
      </c>
      <c r="X6" s="21">
        <v>2643</v>
      </c>
      <c r="Y6" s="24">
        <v>44985</v>
      </c>
      <c r="Z6" s="21" t="s">
        <v>513</v>
      </c>
      <c r="AA6" s="21" t="s">
        <v>493</v>
      </c>
      <c r="AB6" s="21">
        <v>9.5</v>
      </c>
      <c r="AC6" s="21" t="s">
        <v>464</v>
      </c>
      <c r="AD6" s="21">
        <v>51</v>
      </c>
    </row>
    <row r="7" spans="1:30" ht="17.25" customHeight="1" thickBot="1" x14ac:dyDescent="0.25">
      <c r="A7" s="21">
        <v>2</v>
      </c>
      <c r="B7" s="22">
        <v>1.961290322580645E-3</v>
      </c>
      <c r="C7" s="22">
        <v>1.7419354838709678E-3</v>
      </c>
      <c r="D7" s="22">
        <v>3.7000000000000002E-3</v>
      </c>
      <c r="E7" s="45"/>
      <c r="F7" s="21" t="s">
        <v>475</v>
      </c>
      <c r="G7" s="23">
        <v>30151</v>
      </c>
      <c r="H7" s="21">
        <v>1.08</v>
      </c>
      <c r="I7" s="45"/>
      <c r="J7" s="12" t="s">
        <v>476</v>
      </c>
      <c r="K7" s="108">
        <f>LARGE((K10,K11),1)</f>
        <v>0.51118210862619806</v>
      </c>
      <c r="L7" s="45"/>
      <c r="M7" s="45"/>
      <c r="N7" s="108" t="s">
        <v>465</v>
      </c>
      <c r="W7" s="21">
        <v>6</v>
      </c>
      <c r="X7" s="21">
        <v>2634</v>
      </c>
      <c r="Y7" s="24">
        <v>45001</v>
      </c>
      <c r="Z7" s="21" t="s">
        <v>515</v>
      </c>
      <c r="AA7" s="21" t="s">
        <v>495</v>
      </c>
      <c r="AB7" s="21">
        <v>9.4</v>
      </c>
      <c r="AC7" s="21" t="s">
        <v>464</v>
      </c>
      <c r="AD7" s="21">
        <v>50</v>
      </c>
    </row>
    <row r="8" spans="1:30" ht="17.25" customHeight="1" thickBot="1" x14ac:dyDescent="0.25">
      <c r="A8" s="21">
        <v>3</v>
      </c>
      <c r="B8" s="22">
        <v>2.0129032258064516E-3</v>
      </c>
      <c r="C8" s="22">
        <v>1.3064516129032259E-3</v>
      </c>
      <c r="D8" s="22">
        <v>3.3E-3</v>
      </c>
      <c r="E8" s="45"/>
      <c r="F8" s="21" t="s">
        <v>477</v>
      </c>
      <c r="G8" s="23">
        <v>29631</v>
      </c>
      <c r="H8" s="21">
        <v>1.06</v>
      </c>
      <c r="I8" s="45"/>
      <c r="J8" s="45"/>
      <c r="K8" s="340">
        <f>LARGE(B11:C11,1)/(B11+C11)</f>
        <v>0.56496977131341453</v>
      </c>
      <c r="L8" s="45"/>
      <c r="M8" s="45"/>
      <c r="N8" s="45"/>
      <c r="W8" s="21">
        <v>7</v>
      </c>
      <c r="X8" s="21">
        <v>2609</v>
      </c>
      <c r="Y8" s="24">
        <v>45267</v>
      </c>
      <c r="Z8" s="21" t="s">
        <v>513</v>
      </c>
      <c r="AA8" s="21" t="s">
        <v>495</v>
      </c>
      <c r="AB8" s="21">
        <v>9.4</v>
      </c>
      <c r="AC8" s="21" t="s">
        <v>464</v>
      </c>
      <c r="AD8" s="21">
        <v>51</v>
      </c>
    </row>
    <row r="9" spans="1:30" ht="17.25" customHeight="1" thickBot="1" x14ac:dyDescent="0.25">
      <c r="A9" s="21">
        <v>4</v>
      </c>
      <c r="B9" s="22">
        <v>3.4580645161290326E-3</v>
      </c>
      <c r="C9" s="22">
        <v>1.9354838709677419E-3</v>
      </c>
      <c r="D9" s="22">
        <v>5.4000000000000003E-3</v>
      </c>
      <c r="E9" s="45"/>
      <c r="F9" s="21" t="s">
        <v>478</v>
      </c>
      <c r="G9" s="23">
        <v>28842</v>
      </c>
      <c r="H9" s="21">
        <v>1.03</v>
      </c>
      <c r="I9" s="45"/>
      <c r="J9" s="45"/>
      <c r="K9" s="340">
        <f>LARGE(B12:C12,1)/(B12+C12)</f>
        <v>0.5494745305231723</v>
      </c>
      <c r="L9" s="45"/>
      <c r="M9" s="45"/>
      <c r="N9" s="45"/>
      <c r="W9" s="21">
        <v>8</v>
      </c>
      <c r="X9" s="21">
        <v>2604</v>
      </c>
      <c r="Y9" s="24">
        <v>44998</v>
      </c>
      <c r="Z9" s="21" t="s">
        <v>515</v>
      </c>
      <c r="AA9" s="21" t="s">
        <v>492</v>
      </c>
      <c r="AB9" s="21">
        <v>9.3000000000000007</v>
      </c>
      <c r="AC9" s="21" t="s">
        <v>464</v>
      </c>
      <c r="AD9" s="21">
        <v>55</v>
      </c>
    </row>
    <row r="10" spans="1:30" ht="17.25" customHeight="1" thickBot="1" x14ac:dyDescent="0.25">
      <c r="A10" s="21">
        <v>5</v>
      </c>
      <c r="B10" s="22">
        <v>8.5677419354838712E-3</v>
      </c>
      <c r="C10" s="22">
        <v>5.5645161290322582E-3</v>
      </c>
      <c r="D10" s="22">
        <v>1.41E-2</v>
      </c>
      <c r="E10" s="45"/>
      <c r="F10" s="21" t="s">
        <v>479</v>
      </c>
      <c r="G10" s="23">
        <v>27261</v>
      </c>
      <c r="H10" s="21">
        <v>0.98</v>
      </c>
      <c r="I10" s="45"/>
      <c r="J10" s="45"/>
      <c r="K10" s="340">
        <f>LARGE(B20:C20,1)/(B20+C20)</f>
        <v>0.51118210862619806</v>
      </c>
      <c r="L10" s="45"/>
      <c r="M10" s="45"/>
      <c r="N10" s="45"/>
      <c r="W10" s="21">
        <v>9</v>
      </c>
      <c r="X10" s="21">
        <v>2584</v>
      </c>
      <c r="Y10" s="24">
        <v>44965</v>
      </c>
      <c r="Z10" s="21" t="s">
        <v>514</v>
      </c>
      <c r="AA10" s="21" t="s">
        <v>494</v>
      </c>
      <c r="AB10" s="21">
        <v>9.3000000000000007</v>
      </c>
      <c r="AC10" s="21" t="s">
        <v>464</v>
      </c>
      <c r="AD10" s="21">
        <v>52</v>
      </c>
    </row>
    <row r="11" spans="1:30" ht="17.25" customHeight="1" thickBot="1" x14ac:dyDescent="0.25">
      <c r="A11" s="21">
        <v>6</v>
      </c>
      <c r="B11" s="22">
        <v>2.0800000000000003E-2</v>
      </c>
      <c r="C11" s="22">
        <v>1.6016129032258065E-2</v>
      </c>
      <c r="D11" s="22">
        <v>3.6799999999999999E-2</v>
      </c>
      <c r="E11" s="45"/>
      <c r="F11" s="21" t="s">
        <v>480</v>
      </c>
      <c r="G11" s="23">
        <v>26041</v>
      </c>
      <c r="H11" s="21">
        <v>0.93</v>
      </c>
      <c r="I11" s="45"/>
      <c r="J11" s="45"/>
      <c r="K11" s="340">
        <f>LARGE(B21:C21,1)/(B21+C21)</f>
        <v>0.50064099730339062</v>
      </c>
      <c r="L11" s="45"/>
      <c r="M11" s="45"/>
      <c r="N11" s="45"/>
      <c r="W11" s="21">
        <v>10</v>
      </c>
      <c r="X11" s="21">
        <v>2584</v>
      </c>
      <c r="Y11" s="24">
        <v>44974</v>
      </c>
      <c r="Z11" s="21" t="s">
        <v>514</v>
      </c>
      <c r="AA11" s="21" t="s">
        <v>496</v>
      </c>
      <c r="AB11" s="21">
        <v>9.3000000000000007</v>
      </c>
      <c r="AC11" s="21" t="s">
        <v>464</v>
      </c>
      <c r="AD11" s="21">
        <v>52</v>
      </c>
    </row>
    <row r="12" spans="1:30" ht="17.25" customHeight="1" thickBot="1" x14ac:dyDescent="0.25">
      <c r="A12" s="21">
        <v>7</v>
      </c>
      <c r="B12" s="22">
        <v>3.0864516129032259E-2</v>
      </c>
      <c r="C12" s="22">
        <v>2.5306451612903225E-2</v>
      </c>
      <c r="D12" s="22">
        <v>5.62E-2</v>
      </c>
      <c r="E12" s="45"/>
      <c r="F12" s="21" t="s">
        <v>481</v>
      </c>
      <c r="G12" s="23">
        <v>26070</v>
      </c>
      <c r="H12" s="21">
        <v>0.93</v>
      </c>
      <c r="I12" s="45"/>
      <c r="J12" s="45"/>
      <c r="K12" s="45"/>
      <c r="L12" s="45"/>
      <c r="M12" s="45"/>
      <c r="N12" s="45"/>
      <c r="W12" s="21">
        <v>20</v>
      </c>
      <c r="X12" s="21">
        <v>2547</v>
      </c>
      <c r="Y12" s="24">
        <v>44972</v>
      </c>
      <c r="Z12" s="21" t="s">
        <v>514</v>
      </c>
      <c r="AA12" s="21" t="s">
        <v>494</v>
      </c>
      <c r="AB12" s="21">
        <v>9.1</v>
      </c>
      <c r="AC12" s="21" t="s">
        <v>464</v>
      </c>
      <c r="AD12" s="21">
        <v>52</v>
      </c>
    </row>
    <row r="13" spans="1:30" ht="17.25" customHeight="1" thickBot="1" x14ac:dyDescent="0.25">
      <c r="A13" s="21">
        <v>8</v>
      </c>
      <c r="B13" s="22">
        <v>2.9780645161290323E-2</v>
      </c>
      <c r="C13" s="22">
        <v>2.7532258064516129E-2</v>
      </c>
      <c r="D13" s="22">
        <v>5.7299999999999997E-2</v>
      </c>
      <c r="E13" s="45"/>
      <c r="F13" s="21" t="s">
        <v>482</v>
      </c>
      <c r="G13" s="23">
        <v>26129</v>
      </c>
      <c r="H13" s="21">
        <v>0.94</v>
      </c>
      <c r="I13" s="45"/>
      <c r="J13" s="45"/>
      <c r="K13" s="45"/>
      <c r="L13" s="45"/>
      <c r="M13" s="45"/>
      <c r="N13" s="45"/>
      <c r="W13" s="21">
        <v>25</v>
      </c>
      <c r="X13" s="21">
        <v>2529</v>
      </c>
      <c r="Y13" s="24">
        <v>44950</v>
      </c>
      <c r="Z13" s="21" t="s">
        <v>513</v>
      </c>
      <c r="AA13" s="21" t="s">
        <v>493</v>
      </c>
      <c r="AB13" s="21">
        <v>9.1</v>
      </c>
      <c r="AC13" s="21" t="s">
        <v>465</v>
      </c>
      <c r="AD13" s="21">
        <v>50</v>
      </c>
    </row>
    <row r="14" spans="1:30" ht="17.25" customHeight="1" thickBot="1" x14ac:dyDescent="0.25">
      <c r="A14" s="21">
        <v>9</v>
      </c>
      <c r="B14" s="22">
        <v>3.1793548387096776E-2</v>
      </c>
      <c r="C14" s="22">
        <v>2.8064516129032258E-2</v>
      </c>
      <c r="D14" s="22">
        <v>5.9900000000000002E-2</v>
      </c>
      <c r="E14" s="45"/>
      <c r="F14" s="21" t="s">
        <v>483</v>
      </c>
      <c r="G14" s="23">
        <v>27635</v>
      </c>
      <c r="H14" s="21">
        <v>0.99</v>
      </c>
      <c r="I14" s="45"/>
      <c r="J14" s="45"/>
      <c r="K14" s="45"/>
      <c r="L14" s="45"/>
      <c r="M14" s="45"/>
      <c r="N14" s="45"/>
      <c r="W14" s="21">
        <v>30</v>
      </c>
      <c r="X14" s="21">
        <v>2523</v>
      </c>
      <c r="Y14" s="24">
        <v>45015</v>
      </c>
      <c r="Z14" s="21" t="s">
        <v>515</v>
      </c>
      <c r="AA14" s="21" t="s">
        <v>495</v>
      </c>
      <c r="AB14" s="21">
        <v>9</v>
      </c>
      <c r="AC14" s="21" t="s">
        <v>465</v>
      </c>
      <c r="AD14" s="21">
        <v>50</v>
      </c>
    </row>
    <row r="15" spans="1:30" ht="17.25" customHeight="1" thickBot="1" x14ac:dyDescent="0.25">
      <c r="A15" s="21">
        <v>10</v>
      </c>
      <c r="B15" s="22">
        <v>3.2825806451612906E-2</v>
      </c>
      <c r="C15" s="22">
        <v>2.932258064516129E-2</v>
      </c>
      <c r="D15" s="22">
        <v>6.2199999999999998E-2</v>
      </c>
      <c r="E15" s="45"/>
      <c r="F15" s="21" t="s">
        <v>484</v>
      </c>
      <c r="G15" s="23">
        <v>27654</v>
      </c>
      <c r="H15" s="21">
        <v>0.99</v>
      </c>
      <c r="I15" s="45"/>
      <c r="J15" s="45"/>
      <c r="K15" s="45"/>
      <c r="L15" s="45"/>
      <c r="M15" s="45"/>
      <c r="N15" s="45"/>
      <c r="W15" s="21">
        <v>35</v>
      </c>
      <c r="X15" s="21">
        <v>2513</v>
      </c>
      <c r="Y15" s="24">
        <v>45019</v>
      </c>
      <c r="Z15" s="21" t="s">
        <v>513</v>
      </c>
      <c r="AA15" s="21" t="s">
        <v>492</v>
      </c>
      <c r="AB15" s="21">
        <v>9</v>
      </c>
      <c r="AC15" s="21" t="s">
        <v>465</v>
      </c>
      <c r="AD15" s="21">
        <v>50</v>
      </c>
    </row>
    <row r="16" spans="1:30" ht="17.25" customHeight="1" thickBot="1" x14ac:dyDescent="0.25">
      <c r="A16" s="21">
        <v>11</v>
      </c>
      <c r="B16" s="22">
        <v>3.4632258064516135E-2</v>
      </c>
      <c r="C16" s="22">
        <v>3.125806451612903E-2</v>
      </c>
      <c r="D16" s="22">
        <v>6.59E-2</v>
      </c>
      <c r="E16" s="45"/>
      <c r="F16" s="21" t="s">
        <v>485</v>
      </c>
      <c r="G16" s="23">
        <v>27526</v>
      </c>
      <c r="H16" s="21">
        <v>0.99</v>
      </c>
      <c r="I16" s="45"/>
      <c r="J16" s="45"/>
      <c r="K16" s="45"/>
      <c r="L16" s="45"/>
      <c r="M16" s="45"/>
      <c r="N16" s="45"/>
      <c r="W16" s="21">
        <v>40</v>
      </c>
      <c r="X16" s="21">
        <v>2508</v>
      </c>
      <c r="Y16" s="24">
        <v>44994</v>
      </c>
      <c r="Z16" s="21" t="s">
        <v>514</v>
      </c>
      <c r="AA16" s="21" t="s">
        <v>495</v>
      </c>
      <c r="AB16" s="21">
        <v>9</v>
      </c>
      <c r="AC16" s="21" t="s">
        <v>464</v>
      </c>
      <c r="AD16" s="21">
        <v>51</v>
      </c>
    </row>
    <row r="17" spans="1:30" ht="17.25" customHeight="1" thickBot="1" x14ac:dyDescent="0.25">
      <c r="A17" s="21">
        <v>12</v>
      </c>
      <c r="B17" s="22">
        <v>3.5922580645161288E-2</v>
      </c>
      <c r="C17" s="22">
        <v>3.3096774193548388E-2</v>
      </c>
      <c r="D17" s="22">
        <v>6.9000000000000006E-2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2504</v>
      </c>
      <c r="Y17" s="24">
        <v>45001</v>
      </c>
      <c r="Z17" s="21" t="s">
        <v>514</v>
      </c>
      <c r="AA17" s="21" t="s">
        <v>495</v>
      </c>
      <c r="AB17" s="21">
        <v>9</v>
      </c>
      <c r="AC17" s="21" t="s">
        <v>465</v>
      </c>
      <c r="AD17" s="21">
        <v>51</v>
      </c>
    </row>
    <row r="18" spans="1:30" ht="17.25" customHeight="1" thickBot="1" x14ac:dyDescent="0.25">
      <c r="A18" s="21">
        <v>13</v>
      </c>
      <c r="B18" s="22">
        <v>3.5870967741935489E-2</v>
      </c>
      <c r="C18" s="22">
        <v>3.3435483870967737E-2</v>
      </c>
      <c r="D18" s="22">
        <v>6.93E-2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2494</v>
      </c>
      <c r="Y18" s="24">
        <v>45016</v>
      </c>
      <c r="Z18" s="21" t="s">
        <v>517</v>
      </c>
      <c r="AA18" s="21" t="s">
        <v>496</v>
      </c>
      <c r="AB18" s="21">
        <v>8.9</v>
      </c>
      <c r="AC18" s="21" t="s">
        <v>464</v>
      </c>
      <c r="AD18" s="21">
        <v>50</v>
      </c>
    </row>
    <row r="19" spans="1:30" ht="17.25" customHeight="1" thickBot="1" x14ac:dyDescent="0.25">
      <c r="A19" s="21">
        <v>14</v>
      </c>
      <c r="B19" s="22">
        <v>3.7522580645161292E-2</v>
      </c>
      <c r="C19" s="22">
        <v>3.430645161290323E-2</v>
      </c>
      <c r="D19" s="22">
        <v>7.1800000000000003E-2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2472</v>
      </c>
      <c r="Y19" s="24">
        <v>44986</v>
      </c>
      <c r="Z19" s="21" t="s">
        <v>513</v>
      </c>
      <c r="AA19" s="21" t="s">
        <v>494</v>
      </c>
      <c r="AB19" s="21">
        <v>8.9</v>
      </c>
      <c r="AC19" s="21" t="s">
        <v>465</v>
      </c>
      <c r="AD19" s="21">
        <v>52</v>
      </c>
    </row>
    <row r="20" spans="1:30" ht="17.25" customHeight="1" thickBot="1" x14ac:dyDescent="0.25">
      <c r="A20" s="21">
        <v>15</v>
      </c>
      <c r="B20" s="22">
        <v>3.612903225806452E-2</v>
      </c>
      <c r="C20" s="22">
        <v>3.45483870967742E-2</v>
      </c>
      <c r="D20" s="22">
        <v>7.0699999999999999E-2</v>
      </c>
      <c r="E20" s="45"/>
      <c r="F20" s="21" t="s">
        <v>488</v>
      </c>
      <c r="G20" s="23">
        <v>20182</v>
      </c>
      <c r="H20" s="21">
        <v>0.72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2454</v>
      </c>
      <c r="Y20" s="24">
        <v>44999</v>
      </c>
      <c r="Z20" s="21" t="s">
        <v>515</v>
      </c>
      <c r="AA20" s="21" t="s">
        <v>493</v>
      </c>
      <c r="AB20" s="21">
        <v>8.8000000000000007</v>
      </c>
      <c r="AC20" s="21" t="s">
        <v>465</v>
      </c>
      <c r="AD20" s="21">
        <v>50</v>
      </c>
    </row>
    <row r="21" spans="1:30" ht="17.25" customHeight="1" thickBot="1" x14ac:dyDescent="0.25">
      <c r="A21" s="21">
        <v>16</v>
      </c>
      <c r="B21" s="22">
        <v>3.6438709677419356E-2</v>
      </c>
      <c r="C21" s="22">
        <v>3.6532258064516127E-2</v>
      </c>
      <c r="D21" s="22">
        <v>7.2999999999999995E-2</v>
      </c>
      <c r="E21" s="45"/>
      <c r="F21" s="21" t="s">
        <v>492</v>
      </c>
      <c r="G21" s="23">
        <v>28423</v>
      </c>
      <c r="H21" s="21">
        <v>1.02</v>
      </c>
      <c r="I21" s="45"/>
      <c r="J21" s="12">
        <v>5</v>
      </c>
      <c r="K21" s="12">
        <f>X6</f>
        <v>2643</v>
      </c>
      <c r="L21" s="18"/>
      <c r="M21" s="12"/>
      <c r="N21" s="114">
        <f>K21/$F$2</f>
        <v>9.4731182795698921E-2</v>
      </c>
      <c r="W21" s="21">
        <v>125</v>
      </c>
      <c r="X21" s="21">
        <v>2436</v>
      </c>
      <c r="Y21" s="24">
        <v>44964</v>
      </c>
      <c r="Z21" s="21" t="s">
        <v>513</v>
      </c>
      <c r="AA21" s="21" t="s">
        <v>493</v>
      </c>
      <c r="AB21" s="21">
        <v>8.6999999999999993</v>
      </c>
      <c r="AC21" s="21" t="s">
        <v>465</v>
      </c>
      <c r="AD21" s="21">
        <v>51</v>
      </c>
    </row>
    <row r="22" spans="1:30" ht="17.25" customHeight="1" thickBot="1" x14ac:dyDescent="0.25">
      <c r="A22" s="21">
        <v>17</v>
      </c>
      <c r="B22" s="22">
        <v>3.5561290322580645E-2</v>
      </c>
      <c r="C22" s="22">
        <v>3.6241935483870967E-2</v>
      </c>
      <c r="D22" s="22">
        <v>7.1800000000000003E-2</v>
      </c>
      <c r="E22" s="45"/>
      <c r="F22" s="21" t="s">
        <v>493</v>
      </c>
      <c r="G22" s="23">
        <v>29980</v>
      </c>
      <c r="H22" s="21">
        <v>1.07</v>
      </c>
      <c r="I22" s="45"/>
      <c r="J22" s="12">
        <v>10</v>
      </c>
      <c r="K22" s="12">
        <f>X11</f>
        <v>2584</v>
      </c>
      <c r="L22" s="18"/>
      <c r="M22" s="12"/>
      <c r="N22" s="114">
        <f t="shared" ref="N22:N28" si="0">K22/$F$2</f>
        <v>9.2616487455197127E-2</v>
      </c>
      <c r="W22" s="21">
        <v>150</v>
      </c>
      <c r="X22" s="21">
        <v>2421</v>
      </c>
      <c r="Y22" s="24">
        <v>45281</v>
      </c>
      <c r="Z22" s="21" t="s">
        <v>513</v>
      </c>
      <c r="AA22" s="21" t="s">
        <v>495</v>
      </c>
      <c r="AB22" s="21">
        <v>8.6999999999999993</v>
      </c>
      <c r="AC22" s="21" t="s">
        <v>464</v>
      </c>
      <c r="AD22" s="21">
        <v>52</v>
      </c>
    </row>
    <row r="23" spans="1:30" ht="17.25" customHeight="1" thickBot="1" x14ac:dyDescent="0.25">
      <c r="A23" s="21">
        <v>18</v>
      </c>
      <c r="B23" s="22">
        <v>2.9161290322580646E-2</v>
      </c>
      <c r="C23" s="22">
        <v>3.0096774193548385E-2</v>
      </c>
      <c r="D23" s="22">
        <v>5.9200000000000003E-2</v>
      </c>
      <c r="E23" s="45"/>
      <c r="F23" s="21" t="s">
        <v>494</v>
      </c>
      <c r="G23" s="23">
        <v>30042</v>
      </c>
      <c r="H23" s="21">
        <v>1.08</v>
      </c>
      <c r="I23" s="45"/>
      <c r="J23" s="12">
        <v>20</v>
      </c>
      <c r="K23" s="12">
        <f>X12</f>
        <v>2547</v>
      </c>
      <c r="L23" s="18"/>
      <c r="M23" s="12"/>
      <c r="N23" s="114">
        <f t="shared" si="0"/>
        <v>9.1290322580645164E-2</v>
      </c>
      <c r="W23" s="21">
        <v>175</v>
      </c>
      <c r="X23" s="21">
        <v>2409</v>
      </c>
      <c r="Y23" s="24">
        <v>45238</v>
      </c>
      <c r="Z23" s="21" t="s">
        <v>514</v>
      </c>
      <c r="AA23" s="21" t="s">
        <v>494</v>
      </c>
      <c r="AB23" s="21">
        <v>8.6</v>
      </c>
      <c r="AC23" s="21" t="s">
        <v>464</v>
      </c>
      <c r="AD23" s="21">
        <v>51</v>
      </c>
    </row>
    <row r="24" spans="1:30" ht="17.25" customHeight="1" thickBot="1" x14ac:dyDescent="0.25">
      <c r="A24" s="21">
        <v>19</v>
      </c>
      <c r="B24" s="22">
        <v>2.2554838709677422E-2</v>
      </c>
      <c r="C24" s="22">
        <v>2.3806451612903227E-2</v>
      </c>
      <c r="D24" s="22">
        <v>4.6300000000000001E-2</v>
      </c>
      <c r="E24" s="45"/>
      <c r="F24" s="21" t="s">
        <v>495</v>
      </c>
      <c r="G24" s="23">
        <v>30184</v>
      </c>
      <c r="H24" s="21">
        <v>1.08</v>
      </c>
      <c r="I24" s="45"/>
      <c r="J24" s="12">
        <v>30</v>
      </c>
      <c r="K24" s="12">
        <f>X14</f>
        <v>2523</v>
      </c>
      <c r="L24" s="18"/>
      <c r="M24" s="12"/>
      <c r="N24" s="114">
        <f t="shared" si="0"/>
        <v>9.0430107526881714E-2</v>
      </c>
      <c r="W24" s="21">
        <v>200</v>
      </c>
      <c r="X24" s="21">
        <v>2397</v>
      </c>
      <c r="Y24" s="24">
        <v>45012</v>
      </c>
      <c r="Z24" s="21" t="s">
        <v>515</v>
      </c>
      <c r="AA24" s="21" t="s">
        <v>492</v>
      </c>
      <c r="AB24" s="21">
        <v>8.6</v>
      </c>
      <c r="AC24" s="21" t="s">
        <v>465</v>
      </c>
      <c r="AD24" s="21">
        <v>51</v>
      </c>
    </row>
    <row r="25" spans="1:30" ht="17.25" customHeight="1" thickBot="1" x14ac:dyDescent="0.25">
      <c r="A25" s="21">
        <v>20</v>
      </c>
      <c r="B25" s="22">
        <v>1.703225806451613E-2</v>
      </c>
      <c r="C25" s="22">
        <v>1.9064516129032257E-2</v>
      </c>
      <c r="D25" s="22">
        <v>3.61E-2</v>
      </c>
      <c r="E25" s="45"/>
      <c r="F25" s="21" t="s">
        <v>496</v>
      </c>
      <c r="G25" s="23">
        <v>31177</v>
      </c>
      <c r="H25" s="21">
        <v>1.1200000000000001</v>
      </c>
      <c r="I25" s="45"/>
      <c r="J25" s="12">
        <v>50</v>
      </c>
      <c r="K25" s="12">
        <f>X18</f>
        <v>2494</v>
      </c>
      <c r="L25" s="18"/>
      <c r="M25" s="12"/>
      <c r="N25" s="114">
        <f t="shared" si="0"/>
        <v>8.939068100358423E-2</v>
      </c>
    </row>
    <row r="26" spans="1:30" ht="17.25" customHeight="1" thickBot="1" x14ac:dyDescent="0.25">
      <c r="A26" s="21">
        <v>21</v>
      </c>
      <c r="B26" s="22">
        <v>1.2903225806451613E-2</v>
      </c>
      <c r="C26" s="22">
        <v>1.432258064516129E-2</v>
      </c>
      <c r="D26" s="22">
        <v>2.7199999999999998E-2</v>
      </c>
      <c r="E26" s="45"/>
      <c r="F26" s="21" t="s">
        <v>497</v>
      </c>
      <c r="G26" s="23">
        <v>25510</v>
      </c>
      <c r="H26" s="21">
        <v>0.91</v>
      </c>
      <c r="I26" s="45"/>
      <c r="J26" s="12">
        <v>100</v>
      </c>
      <c r="K26" s="12">
        <f>X20</f>
        <v>2454</v>
      </c>
      <c r="L26" s="18"/>
      <c r="M26" s="12"/>
      <c r="N26" s="114">
        <f t="shared" si="0"/>
        <v>8.7956989247311823E-2</v>
      </c>
    </row>
    <row r="27" spans="1:30" ht="17.25" customHeight="1" thickBot="1" x14ac:dyDescent="0.25">
      <c r="A27" s="21">
        <v>22</v>
      </c>
      <c r="B27" s="22">
        <v>8.8258064516129036E-3</v>
      </c>
      <c r="C27" s="22">
        <v>9.4838709677419336E-3</v>
      </c>
      <c r="D27" s="22">
        <v>1.83E-2</v>
      </c>
      <c r="E27" s="45"/>
      <c r="F27" s="45"/>
      <c r="G27" s="45"/>
      <c r="H27" s="45"/>
      <c r="I27" s="45"/>
      <c r="J27" s="12">
        <v>150</v>
      </c>
      <c r="K27" s="12">
        <f>X22</f>
        <v>2421</v>
      </c>
      <c r="L27" s="18"/>
      <c r="M27" s="12"/>
      <c r="N27" s="114">
        <f t="shared" si="0"/>
        <v>8.6774193548387099E-2</v>
      </c>
    </row>
    <row r="28" spans="1:30" ht="17.25" customHeight="1" thickBot="1" x14ac:dyDescent="0.25">
      <c r="A28" s="21">
        <v>23</v>
      </c>
      <c r="B28" s="22">
        <v>5.6258064516129039E-3</v>
      </c>
      <c r="C28" s="22">
        <v>5.709677419354838E-3</v>
      </c>
      <c r="D28" s="22">
        <v>1.14E-2</v>
      </c>
      <c r="E28" s="45"/>
      <c r="F28" s="45"/>
      <c r="G28" s="45"/>
      <c r="H28" s="45"/>
      <c r="I28" s="45"/>
      <c r="J28" s="12">
        <v>200</v>
      </c>
      <c r="K28" s="12">
        <f>X24</f>
        <v>2397</v>
      </c>
      <c r="L28" s="18"/>
      <c r="M28" s="12"/>
      <c r="N28" s="114">
        <f t="shared" si="0"/>
        <v>8.591397849462365E-2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D34"/>
  <sheetViews>
    <sheetView zoomScaleNormal="100" zoomScaleSheetLayoutView="100" workbookViewId="0">
      <selection activeCell="D3" sqref="D3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2" width="3.875" hidden="1" customWidth="1"/>
    <col min="13" max="13" width="4.125" hidden="1" customWidth="1"/>
    <col min="14" max="14" width="5.75" customWidth="1"/>
    <col min="15" max="21" width="8.375" customWidth="1"/>
    <col min="22" max="22" width="8.12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250" t="s">
        <v>527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53"/>
      <c r="B2" s="28"/>
      <c r="C2" s="28"/>
      <c r="D2" s="54" t="s">
        <v>621</v>
      </c>
      <c r="E2" s="28"/>
      <c r="F2" s="6">
        <v>39200</v>
      </c>
      <c r="G2" s="28"/>
      <c r="H2" s="55" t="s">
        <v>462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56"/>
      <c r="W2" s="21">
        <v>1</v>
      </c>
      <c r="X2" s="21">
        <v>4704</v>
      </c>
      <c r="Y2" s="24">
        <v>44548</v>
      </c>
      <c r="Z2" s="21" t="s">
        <v>522</v>
      </c>
      <c r="AA2" s="21" t="s">
        <v>497</v>
      </c>
      <c r="AB2" s="21">
        <v>12</v>
      </c>
      <c r="AC2" s="21" t="s">
        <v>498</v>
      </c>
      <c r="AD2" s="21">
        <v>55</v>
      </c>
    </row>
    <row r="3" spans="1:30" ht="15.75" customHeight="1" thickBot="1" x14ac:dyDescent="0.25">
      <c r="A3" s="5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56"/>
      <c r="W3" s="21">
        <v>2</v>
      </c>
      <c r="X3" s="21">
        <v>4316</v>
      </c>
      <c r="Y3" s="24">
        <v>44547</v>
      </c>
      <c r="Z3" s="21" t="s">
        <v>524</v>
      </c>
      <c r="AA3" s="21" t="s">
        <v>496</v>
      </c>
      <c r="AB3" s="21">
        <v>11</v>
      </c>
      <c r="AC3" s="21" t="s">
        <v>499</v>
      </c>
      <c r="AD3" s="21">
        <v>51</v>
      </c>
    </row>
    <row r="4" spans="1:30" ht="15.75" customHeight="1" thickBot="1" x14ac:dyDescent="0.25">
      <c r="A4" s="39" t="s">
        <v>463</v>
      </c>
      <c r="B4" s="50" t="s">
        <v>498</v>
      </c>
      <c r="C4" s="51" t="s">
        <v>499</v>
      </c>
      <c r="D4" s="10" t="s">
        <v>466</v>
      </c>
      <c r="E4" s="46"/>
      <c r="F4" s="11" t="s">
        <v>467</v>
      </c>
      <c r="G4" s="11" t="s">
        <v>468</v>
      </c>
      <c r="H4" s="11" t="s">
        <v>469</v>
      </c>
      <c r="I4" s="46"/>
      <c r="J4" s="253" t="s">
        <v>470</v>
      </c>
      <c r="K4" s="254"/>
      <c r="L4" s="254"/>
      <c r="M4" s="254"/>
      <c r="N4" s="255"/>
      <c r="O4" s="28"/>
      <c r="P4" s="28"/>
      <c r="Q4" s="28"/>
      <c r="R4" s="28"/>
      <c r="S4" s="28"/>
      <c r="T4" s="28"/>
      <c r="U4" s="56"/>
      <c r="W4" s="21">
        <v>3</v>
      </c>
      <c r="X4" s="21">
        <v>4097</v>
      </c>
      <c r="Y4" s="24">
        <v>44548</v>
      </c>
      <c r="Z4" s="21" t="s">
        <v>524</v>
      </c>
      <c r="AA4" s="21" t="s">
        <v>497</v>
      </c>
      <c r="AB4" s="21">
        <v>10.5</v>
      </c>
      <c r="AC4" s="21" t="s">
        <v>499</v>
      </c>
      <c r="AD4" s="21">
        <v>52</v>
      </c>
    </row>
    <row r="5" spans="1:30" ht="15.75" customHeight="1" thickBot="1" x14ac:dyDescent="0.25">
      <c r="A5" s="40">
        <v>0</v>
      </c>
      <c r="B5" s="22">
        <v>3.2831632653061221E-3</v>
      </c>
      <c r="C5" s="22">
        <v>2.613265306122449E-3</v>
      </c>
      <c r="D5" s="22">
        <v>5.8999999999999999E-3</v>
      </c>
      <c r="E5" s="46"/>
      <c r="F5" s="21" t="s">
        <v>471</v>
      </c>
      <c r="G5" s="23">
        <v>37637</v>
      </c>
      <c r="H5" s="21">
        <v>0.97</v>
      </c>
      <c r="I5" s="46"/>
      <c r="J5" s="243" t="s">
        <v>472</v>
      </c>
      <c r="K5" s="244"/>
      <c r="L5" s="244"/>
      <c r="M5" s="244"/>
      <c r="N5" s="245"/>
      <c r="O5" s="28"/>
      <c r="P5" s="28"/>
      <c r="Q5" s="28"/>
      <c r="R5" s="28"/>
      <c r="S5" s="28"/>
      <c r="T5" s="28"/>
      <c r="U5" s="56"/>
      <c r="W5" s="21">
        <v>4</v>
      </c>
      <c r="X5" s="21">
        <v>3818</v>
      </c>
      <c r="Y5" s="24">
        <v>44533</v>
      </c>
      <c r="Z5" s="21" t="s">
        <v>514</v>
      </c>
      <c r="AA5" s="21" t="s">
        <v>496</v>
      </c>
      <c r="AB5" s="21">
        <v>9.6999999999999993</v>
      </c>
      <c r="AC5" s="21" t="s">
        <v>498</v>
      </c>
      <c r="AD5" s="21">
        <v>61</v>
      </c>
    </row>
    <row r="6" spans="1:30" ht="15.75" customHeight="1" thickBot="1" x14ac:dyDescent="0.25">
      <c r="A6" s="40">
        <v>1</v>
      </c>
      <c r="B6" s="22">
        <v>2.0892857142857141E-3</v>
      </c>
      <c r="C6" s="22">
        <v>1.9096938775510204E-3</v>
      </c>
      <c r="D6" s="22">
        <v>4.0000000000000001E-3</v>
      </c>
      <c r="E6" s="46"/>
      <c r="F6" s="21" t="s">
        <v>473</v>
      </c>
      <c r="G6" s="23">
        <v>40583</v>
      </c>
      <c r="H6" s="21">
        <v>1.04</v>
      </c>
      <c r="I6" s="46"/>
      <c r="J6" s="47" t="s">
        <v>474</v>
      </c>
      <c r="K6" s="48">
        <f>LARGE((K8,K9),1)</f>
        <v>0.68829645612593848</v>
      </c>
      <c r="L6" s="46"/>
      <c r="M6" s="46"/>
      <c r="N6" s="48" t="s">
        <v>499</v>
      </c>
      <c r="O6" s="28"/>
      <c r="P6" s="28"/>
      <c r="Q6" s="28"/>
      <c r="R6" s="28"/>
      <c r="S6" s="28"/>
      <c r="T6" s="28"/>
      <c r="U6" s="56"/>
      <c r="W6" s="21">
        <v>5</v>
      </c>
      <c r="X6" s="21">
        <v>3818</v>
      </c>
      <c r="Y6" s="24">
        <v>44533</v>
      </c>
      <c r="Z6" s="21" t="s">
        <v>513</v>
      </c>
      <c r="AA6" s="21" t="s">
        <v>496</v>
      </c>
      <c r="AB6" s="21">
        <v>9.6999999999999993</v>
      </c>
      <c r="AC6" s="21" t="s">
        <v>498</v>
      </c>
      <c r="AD6" s="21">
        <v>60</v>
      </c>
    </row>
    <row r="7" spans="1:30" ht="15.75" customHeight="1" thickBot="1" x14ac:dyDescent="0.25">
      <c r="A7" s="40">
        <v>2</v>
      </c>
      <c r="B7" s="22">
        <v>1.7908163265306124E-3</v>
      </c>
      <c r="C7" s="22">
        <v>1.8091836734693877E-3</v>
      </c>
      <c r="D7" s="22">
        <v>3.5999999999999999E-3</v>
      </c>
      <c r="E7" s="46"/>
      <c r="F7" s="21" t="s">
        <v>475</v>
      </c>
      <c r="G7" s="23">
        <v>42276</v>
      </c>
      <c r="H7" s="21">
        <v>1.0900000000000001</v>
      </c>
      <c r="I7" s="46"/>
      <c r="J7" s="21" t="s">
        <v>476</v>
      </c>
      <c r="K7" s="48">
        <f>LARGE((K10,K11),1)</f>
        <v>0.59650135269020221</v>
      </c>
      <c r="L7" s="46"/>
      <c r="M7" s="46"/>
      <c r="N7" s="48" t="s">
        <v>498</v>
      </c>
      <c r="O7" s="28"/>
      <c r="P7" s="28"/>
      <c r="Q7" s="28"/>
      <c r="R7" s="28"/>
      <c r="S7" s="28"/>
      <c r="T7" s="28"/>
      <c r="U7" s="56"/>
      <c r="W7" s="21">
        <v>6</v>
      </c>
      <c r="X7" s="21">
        <v>3786</v>
      </c>
      <c r="Y7" s="24">
        <v>44510</v>
      </c>
      <c r="Z7" s="21" t="s">
        <v>513</v>
      </c>
      <c r="AA7" s="21" t="s">
        <v>494</v>
      </c>
      <c r="AB7" s="21">
        <v>9.6999999999999993</v>
      </c>
      <c r="AC7" s="21" t="s">
        <v>498</v>
      </c>
      <c r="AD7" s="21">
        <v>63</v>
      </c>
    </row>
    <row r="8" spans="1:30" ht="15.75" customHeight="1" thickBot="1" x14ac:dyDescent="0.25">
      <c r="A8" s="40">
        <v>3</v>
      </c>
      <c r="B8" s="22">
        <v>1.840561224489796E-3</v>
      </c>
      <c r="C8" s="22">
        <v>2.5127551020408165E-3</v>
      </c>
      <c r="D8" s="22">
        <v>4.4000000000000003E-3</v>
      </c>
      <c r="E8" s="46"/>
      <c r="F8" s="21" t="s">
        <v>477</v>
      </c>
      <c r="G8" s="23">
        <v>40320</v>
      </c>
      <c r="H8" s="21">
        <v>1.04</v>
      </c>
      <c r="I8" s="46"/>
      <c r="J8" s="46"/>
      <c r="K8" s="52">
        <f>LARGE(B11:C11,1)/(B11+C11)</f>
        <v>0.68829645612593848</v>
      </c>
      <c r="L8" s="46"/>
      <c r="M8" s="46"/>
      <c r="N8" s="46"/>
      <c r="O8" s="28"/>
      <c r="P8" s="28"/>
      <c r="Q8" s="28"/>
      <c r="R8" s="28"/>
      <c r="S8" s="28"/>
      <c r="T8" s="28"/>
      <c r="U8" s="56"/>
      <c r="W8" s="21">
        <v>7</v>
      </c>
      <c r="X8" s="21">
        <v>3761</v>
      </c>
      <c r="Y8" s="24">
        <v>44512</v>
      </c>
      <c r="Z8" s="21" t="s">
        <v>514</v>
      </c>
      <c r="AA8" s="21" t="s">
        <v>496</v>
      </c>
      <c r="AB8" s="21">
        <v>9.6</v>
      </c>
      <c r="AC8" s="21" t="s">
        <v>498</v>
      </c>
      <c r="AD8" s="21">
        <v>59</v>
      </c>
    </row>
    <row r="9" spans="1:30" ht="15.75" customHeight="1" thickBot="1" x14ac:dyDescent="0.25">
      <c r="A9" s="40">
        <v>4</v>
      </c>
      <c r="B9" s="22">
        <v>3.0841836734693874E-3</v>
      </c>
      <c r="C9" s="22">
        <v>5.8798469387755107E-3</v>
      </c>
      <c r="D9" s="22">
        <v>8.8999999999999999E-3</v>
      </c>
      <c r="E9" s="46"/>
      <c r="F9" s="21" t="s">
        <v>478</v>
      </c>
      <c r="G9" s="23">
        <v>37984</v>
      </c>
      <c r="H9" s="21">
        <v>0.98</v>
      </c>
      <c r="I9" s="46"/>
      <c r="J9" s="46"/>
      <c r="K9" s="52">
        <f>LARGE(B12:C12,1)/(B12+C12)</f>
        <v>0.66480870587343111</v>
      </c>
      <c r="L9" s="46"/>
      <c r="M9" s="46"/>
      <c r="N9" s="46"/>
      <c r="O9" s="28"/>
      <c r="P9" s="28"/>
      <c r="Q9" s="28"/>
      <c r="R9" s="28"/>
      <c r="S9" s="28"/>
      <c r="T9" s="28"/>
      <c r="U9" s="56"/>
      <c r="W9" s="21">
        <v>8</v>
      </c>
      <c r="X9" s="21">
        <v>3741</v>
      </c>
      <c r="Y9" s="24">
        <v>44232</v>
      </c>
      <c r="Z9" s="21" t="s">
        <v>513</v>
      </c>
      <c r="AA9" s="21" t="s">
        <v>496</v>
      </c>
      <c r="AB9" s="21">
        <v>9.5</v>
      </c>
      <c r="AC9" s="21" t="s">
        <v>498</v>
      </c>
      <c r="AD9" s="21">
        <v>61</v>
      </c>
    </row>
    <row r="10" spans="1:30" ht="15.75" customHeight="1" thickBot="1" x14ac:dyDescent="0.25">
      <c r="A10" s="40">
        <v>5</v>
      </c>
      <c r="B10" s="22">
        <v>7.1135204081632661E-3</v>
      </c>
      <c r="C10" s="22">
        <v>1.6986224489795917E-2</v>
      </c>
      <c r="D10" s="22">
        <v>2.41E-2</v>
      </c>
      <c r="E10" s="46"/>
      <c r="F10" s="21" t="s">
        <v>479</v>
      </c>
      <c r="G10" s="23">
        <v>38136</v>
      </c>
      <c r="H10" s="21">
        <v>0.98</v>
      </c>
      <c r="I10" s="46"/>
      <c r="J10" s="46"/>
      <c r="K10" s="52">
        <f>LARGE(B20:C20,1)/(B20+C20)</f>
        <v>0.56763627596281363</v>
      </c>
      <c r="L10" s="46"/>
      <c r="M10" s="46"/>
      <c r="N10" s="46"/>
      <c r="O10" s="28"/>
      <c r="P10" s="28"/>
      <c r="Q10" s="28"/>
      <c r="R10" s="28"/>
      <c r="S10" s="28"/>
      <c r="T10" s="28"/>
      <c r="U10" s="56"/>
      <c r="W10" s="21">
        <v>9</v>
      </c>
      <c r="X10" s="21">
        <v>3729</v>
      </c>
      <c r="Y10" s="24">
        <v>44253</v>
      </c>
      <c r="Z10" s="21" t="s">
        <v>514</v>
      </c>
      <c r="AA10" s="21" t="s">
        <v>496</v>
      </c>
      <c r="AB10" s="21">
        <v>9.5</v>
      </c>
      <c r="AC10" s="21" t="s">
        <v>498</v>
      </c>
      <c r="AD10" s="21">
        <v>60</v>
      </c>
    </row>
    <row r="11" spans="1:30" ht="15.75" customHeight="1" thickBot="1" x14ac:dyDescent="0.25">
      <c r="A11" s="40">
        <v>6</v>
      </c>
      <c r="B11" s="22">
        <v>1.6067602040816326E-2</v>
      </c>
      <c r="C11" s="22">
        <v>3.5480102040816322E-2</v>
      </c>
      <c r="D11" s="22">
        <v>5.16E-2</v>
      </c>
      <c r="E11" s="46"/>
      <c r="F11" s="21" t="s">
        <v>480</v>
      </c>
      <c r="G11" s="23">
        <v>36446</v>
      </c>
      <c r="H11" s="21">
        <v>0.94</v>
      </c>
      <c r="I11" s="46"/>
      <c r="J11" s="46"/>
      <c r="K11" s="52">
        <f>LARGE(B21:C21,1)/(B21+C21)</f>
        <v>0.59650135269020221</v>
      </c>
      <c r="L11" s="46"/>
      <c r="M11" s="46"/>
      <c r="N11" s="46"/>
      <c r="O11" s="28"/>
      <c r="P11" s="28"/>
      <c r="Q11" s="28"/>
      <c r="R11" s="28"/>
      <c r="S11" s="28"/>
      <c r="T11" s="28"/>
      <c r="U11" s="56"/>
      <c r="W11" s="21">
        <v>10</v>
      </c>
      <c r="X11" s="21">
        <v>3728</v>
      </c>
      <c r="Y11" s="24">
        <v>44209</v>
      </c>
      <c r="Z11" s="21" t="s">
        <v>514</v>
      </c>
      <c r="AA11" s="21" t="s">
        <v>494</v>
      </c>
      <c r="AB11" s="21">
        <v>9.5</v>
      </c>
      <c r="AC11" s="21" t="s">
        <v>498</v>
      </c>
      <c r="AD11" s="21">
        <v>59</v>
      </c>
    </row>
    <row r="12" spans="1:30" ht="15.75" customHeight="1" thickBot="1" x14ac:dyDescent="0.25">
      <c r="A12" s="40">
        <v>7</v>
      </c>
      <c r="B12" s="22">
        <v>2.0295918367346941E-2</v>
      </c>
      <c r="C12" s="22">
        <v>4.0254336734693877E-2</v>
      </c>
      <c r="D12" s="22">
        <v>6.0600000000000001E-2</v>
      </c>
      <c r="E12" s="46"/>
      <c r="F12" s="21" t="s">
        <v>481</v>
      </c>
      <c r="G12" s="23">
        <v>35785</v>
      </c>
      <c r="H12" s="21">
        <v>0.92</v>
      </c>
      <c r="I12" s="46"/>
      <c r="J12" s="46"/>
      <c r="K12" s="46"/>
      <c r="L12" s="46"/>
      <c r="M12" s="46"/>
      <c r="N12" s="46"/>
      <c r="O12" s="28"/>
      <c r="P12" s="28"/>
      <c r="Q12" s="28"/>
      <c r="R12" s="28"/>
      <c r="S12" s="28"/>
      <c r="T12" s="28"/>
      <c r="U12" s="56"/>
      <c r="W12" s="21">
        <v>20</v>
      </c>
      <c r="X12" s="21">
        <v>3634</v>
      </c>
      <c r="Y12" s="24">
        <v>44517</v>
      </c>
      <c r="Z12" s="21" t="s">
        <v>513</v>
      </c>
      <c r="AA12" s="21" t="s">
        <v>494</v>
      </c>
      <c r="AB12" s="21">
        <v>9.3000000000000007</v>
      </c>
      <c r="AC12" s="21" t="s">
        <v>498</v>
      </c>
      <c r="AD12" s="21">
        <v>63</v>
      </c>
    </row>
    <row r="13" spans="1:30" ht="15.75" customHeight="1" thickBot="1" x14ac:dyDescent="0.25">
      <c r="A13" s="40">
        <v>8</v>
      </c>
      <c r="B13" s="22">
        <v>2.2783163265306123E-2</v>
      </c>
      <c r="C13" s="22">
        <v>3.3570408163265307E-2</v>
      </c>
      <c r="D13" s="22">
        <v>5.6399999999999999E-2</v>
      </c>
      <c r="E13" s="46"/>
      <c r="F13" s="21" t="s">
        <v>482</v>
      </c>
      <c r="G13" s="23">
        <v>37486</v>
      </c>
      <c r="H13" s="21">
        <v>0.96</v>
      </c>
      <c r="I13" s="46"/>
      <c r="J13" s="46"/>
      <c r="K13" s="46"/>
      <c r="L13" s="46"/>
      <c r="M13" s="46"/>
      <c r="N13" s="46"/>
      <c r="O13" s="28"/>
      <c r="P13" s="28"/>
      <c r="Q13" s="28"/>
      <c r="R13" s="28"/>
      <c r="S13" s="28"/>
      <c r="T13" s="28"/>
      <c r="U13" s="56"/>
      <c r="W13" s="21">
        <v>25</v>
      </c>
      <c r="X13" s="21">
        <v>3626</v>
      </c>
      <c r="Y13" s="24">
        <v>44503</v>
      </c>
      <c r="Z13" s="21" t="s">
        <v>513</v>
      </c>
      <c r="AA13" s="21" t="s">
        <v>494</v>
      </c>
      <c r="AB13" s="21">
        <v>9.3000000000000007</v>
      </c>
      <c r="AC13" s="21" t="s">
        <v>498</v>
      </c>
      <c r="AD13" s="21">
        <v>65</v>
      </c>
    </row>
    <row r="14" spans="1:30" ht="15.75" customHeight="1" thickBot="1" x14ac:dyDescent="0.25">
      <c r="A14" s="40">
        <v>9</v>
      </c>
      <c r="B14" s="22">
        <v>2.4176020408163263E-2</v>
      </c>
      <c r="C14" s="22">
        <v>3.1811479591836736E-2</v>
      </c>
      <c r="D14" s="22">
        <v>5.6000000000000001E-2</v>
      </c>
      <c r="E14" s="46"/>
      <c r="F14" s="21" t="s">
        <v>483</v>
      </c>
      <c r="G14" s="23">
        <v>39426</v>
      </c>
      <c r="H14" s="21">
        <v>1.01</v>
      </c>
      <c r="I14" s="46"/>
      <c r="J14" s="46"/>
      <c r="K14" s="46"/>
      <c r="L14" s="46"/>
      <c r="M14" s="46"/>
      <c r="N14" s="46"/>
      <c r="O14" s="28"/>
      <c r="P14" s="28"/>
      <c r="Q14" s="28"/>
      <c r="R14" s="28"/>
      <c r="S14" s="28"/>
      <c r="T14" s="28"/>
      <c r="U14" s="56"/>
      <c r="W14" s="21">
        <v>30</v>
      </c>
      <c r="X14" s="21">
        <v>3618</v>
      </c>
      <c r="Y14" s="24">
        <v>44498</v>
      </c>
      <c r="Z14" s="21" t="s">
        <v>513</v>
      </c>
      <c r="AA14" s="21" t="s">
        <v>496</v>
      </c>
      <c r="AB14" s="21">
        <v>9.1999999999999993</v>
      </c>
      <c r="AC14" s="21" t="s">
        <v>498</v>
      </c>
      <c r="AD14" s="21">
        <v>60</v>
      </c>
    </row>
    <row r="15" spans="1:30" ht="15.75" customHeight="1" thickBot="1" x14ac:dyDescent="0.25">
      <c r="A15" s="40">
        <v>10</v>
      </c>
      <c r="B15" s="22">
        <v>2.6862244897959183E-2</v>
      </c>
      <c r="C15" s="22">
        <v>3.216326530612245E-2</v>
      </c>
      <c r="D15" s="22">
        <v>5.8999999999999997E-2</v>
      </c>
      <c r="E15" s="46"/>
      <c r="F15" s="21" t="s">
        <v>484</v>
      </c>
      <c r="G15" s="23">
        <v>40311</v>
      </c>
      <c r="H15" s="21">
        <v>1.04</v>
      </c>
      <c r="I15" s="46"/>
      <c r="J15" s="46"/>
      <c r="K15" s="46"/>
      <c r="L15" s="46"/>
      <c r="M15" s="46"/>
      <c r="N15" s="46"/>
      <c r="O15" s="28"/>
      <c r="P15" s="28"/>
      <c r="Q15" s="28"/>
      <c r="R15" s="28"/>
      <c r="S15" s="28"/>
      <c r="T15" s="28"/>
      <c r="U15" s="56"/>
      <c r="W15" s="21">
        <v>35</v>
      </c>
      <c r="X15" s="21">
        <v>3610</v>
      </c>
      <c r="Y15" s="24">
        <v>44246</v>
      </c>
      <c r="Z15" s="21" t="s">
        <v>514</v>
      </c>
      <c r="AA15" s="21" t="s">
        <v>496</v>
      </c>
      <c r="AB15" s="21">
        <v>9.1999999999999993</v>
      </c>
      <c r="AC15" s="21" t="s">
        <v>498</v>
      </c>
      <c r="AD15" s="21">
        <v>60</v>
      </c>
    </row>
    <row r="16" spans="1:30" ht="15.75" customHeight="1" thickBot="1" x14ac:dyDescent="0.25">
      <c r="A16" s="40">
        <v>11</v>
      </c>
      <c r="B16" s="22">
        <v>2.9747448979591834E-2</v>
      </c>
      <c r="C16" s="22">
        <v>3.1911989795918368E-2</v>
      </c>
      <c r="D16" s="22">
        <v>6.1699999999999998E-2</v>
      </c>
      <c r="E16" s="46"/>
      <c r="F16" s="21" t="s">
        <v>485</v>
      </c>
      <c r="G16" s="23">
        <v>43805</v>
      </c>
      <c r="H16" s="21">
        <v>1.1299999999999999</v>
      </c>
      <c r="I16" s="46"/>
      <c r="J16" s="46"/>
      <c r="K16" s="46"/>
      <c r="L16" s="46"/>
      <c r="M16" s="46"/>
      <c r="N16" s="46"/>
      <c r="O16" s="28"/>
      <c r="P16" s="28"/>
      <c r="Q16" s="28"/>
      <c r="R16" s="28"/>
      <c r="S16" s="28"/>
      <c r="T16" s="28"/>
      <c r="U16" s="56"/>
      <c r="W16" s="21">
        <v>40</v>
      </c>
      <c r="X16" s="21">
        <v>3599</v>
      </c>
      <c r="Y16" s="24">
        <v>44251</v>
      </c>
      <c r="Z16" s="21" t="s">
        <v>513</v>
      </c>
      <c r="AA16" s="21" t="s">
        <v>494</v>
      </c>
      <c r="AB16" s="21">
        <v>9.1999999999999993</v>
      </c>
      <c r="AC16" s="21" t="s">
        <v>498</v>
      </c>
      <c r="AD16" s="21">
        <v>64</v>
      </c>
    </row>
    <row r="17" spans="1:30" ht="15.75" customHeight="1" thickBot="1" x14ac:dyDescent="0.25">
      <c r="A17" s="40">
        <v>12</v>
      </c>
      <c r="B17" s="22">
        <v>3.2284438775510203E-2</v>
      </c>
      <c r="C17" s="22">
        <v>3.3218622448979593E-2</v>
      </c>
      <c r="D17" s="22">
        <v>6.5500000000000003E-2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28"/>
      <c r="P17" s="28"/>
      <c r="Q17" s="28"/>
      <c r="R17" s="28"/>
      <c r="S17" s="28"/>
      <c r="T17" s="28"/>
      <c r="U17" s="56"/>
      <c r="W17" s="21">
        <v>45</v>
      </c>
      <c r="X17" s="21">
        <v>3593</v>
      </c>
      <c r="Y17" s="24">
        <v>44259</v>
      </c>
      <c r="Z17" s="21" t="s">
        <v>513</v>
      </c>
      <c r="AA17" s="21" t="s">
        <v>495</v>
      </c>
      <c r="AB17" s="21">
        <v>9.1999999999999993</v>
      </c>
      <c r="AC17" s="21" t="s">
        <v>498</v>
      </c>
      <c r="AD17" s="21">
        <v>64</v>
      </c>
    </row>
    <row r="18" spans="1:30" ht="15.75" customHeight="1" thickBot="1" x14ac:dyDescent="0.25">
      <c r="A18" s="40">
        <v>13</v>
      </c>
      <c r="B18" s="22">
        <v>3.3329081632653058E-2</v>
      </c>
      <c r="C18" s="22">
        <v>3.2464795918367352E-2</v>
      </c>
      <c r="D18" s="22">
        <v>6.5799999999999997E-2</v>
      </c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8"/>
      <c r="P18" s="28"/>
      <c r="Q18" s="28"/>
      <c r="R18" s="28"/>
      <c r="S18" s="28"/>
      <c r="T18" s="28"/>
      <c r="U18" s="56"/>
      <c r="W18" s="21">
        <v>50</v>
      </c>
      <c r="X18" s="21">
        <v>3578</v>
      </c>
      <c r="Y18" s="24">
        <v>44532</v>
      </c>
      <c r="Z18" s="21" t="s">
        <v>514</v>
      </c>
      <c r="AA18" s="21" t="s">
        <v>495</v>
      </c>
      <c r="AB18" s="21">
        <v>9.1</v>
      </c>
      <c r="AC18" s="21" t="s">
        <v>498</v>
      </c>
      <c r="AD18" s="21">
        <v>62</v>
      </c>
    </row>
    <row r="19" spans="1:30" ht="15.75" customHeight="1" thickBot="1" x14ac:dyDescent="0.25">
      <c r="A19" s="40">
        <v>14</v>
      </c>
      <c r="B19" s="22">
        <v>3.5716836734693884E-2</v>
      </c>
      <c r="C19" s="22">
        <v>3.2314030612244894E-2</v>
      </c>
      <c r="D19" s="22">
        <v>6.8000000000000005E-2</v>
      </c>
      <c r="E19" s="46"/>
      <c r="F19" s="11" t="s">
        <v>486</v>
      </c>
      <c r="G19" s="11" t="s">
        <v>468</v>
      </c>
      <c r="H19" s="11" t="s">
        <v>469</v>
      </c>
      <c r="I19" s="46"/>
      <c r="J19" s="256" t="s">
        <v>487</v>
      </c>
      <c r="K19" s="257"/>
      <c r="L19" s="257"/>
      <c r="M19" s="257"/>
      <c r="N19" s="258"/>
      <c r="O19" s="28"/>
      <c r="P19" s="28"/>
      <c r="Q19" s="28"/>
      <c r="R19" s="28"/>
      <c r="S19" s="28"/>
      <c r="T19" s="28"/>
      <c r="U19" s="56"/>
      <c r="W19" s="21">
        <v>75</v>
      </c>
      <c r="X19" s="21">
        <v>3507</v>
      </c>
      <c r="Y19" s="24">
        <v>44271</v>
      </c>
      <c r="Z19" s="21" t="s">
        <v>513</v>
      </c>
      <c r="AA19" s="21" t="s">
        <v>493</v>
      </c>
      <c r="AB19" s="21">
        <v>8.9</v>
      </c>
      <c r="AC19" s="21" t="s">
        <v>498</v>
      </c>
      <c r="AD19" s="21">
        <v>65</v>
      </c>
    </row>
    <row r="20" spans="1:30" ht="15.75" customHeight="1" thickBot="1" x14ac:dyDescent="0.25">
      <c r="A20" s="40">
        <v>15</v>
      </c>
      <c r="B20" s="22">
        <v>4.0840561224489799E-2</v>
      </c>
      <c r="C20" s="22">
        <v>3.1107908163265301E-2</v>
      </c>
      <c r="D20" s="22">
        <v>7.1999999999999995E-2</v>
      </c>
      <c r="E20" s="46"/>
      <c r="F20" s="21" t="s">
        <v>488</v>
      </c>
      <c r="G20" s="23">
        <v>30738</v>
      </c>
      <c r="H20" s="21">
        <v>0.79</v>
      </c>
      <c r="I20" s="46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8"/>
      <c r="P20" s="28"/>
      <c r="Q20" s="28"/>
      <c r="R20" s="28"/>
      <c r="S20" s="28"/>
      <c r="T20" s="28"/>
      <c r="U20" s="56"/>
      <c r="W20" s="21">
        <v>100</v>
      </c>
      <c r="X20" s="21">
        <v>3478</v>
      </c>
      <c r="Y20" s="24">
        <v>44238</v>
      </c>
      <c r="Z20" s="21" t="s">
        <v>514</v>
      </c>
      <c r="AA20" s="21" t="s">
        <v>495</v>
      </c>
      <c r="AB20" s="21">
        <v>8.9</v>
      </c>
      <c r="AC20" s="21" t="s">
        <v>498</v>
      </c>
      <c r="AD20" s="21">
        <v>61</v>
      </c>
    </row>
    <row r="21" spans="1:30" ht="15.75" customHeight="1" thickBot="1" x14ac:dyDescent="0.25">
      <c r="A21" s="40">
        <v>16</v>
      </c>
      <c r="B21" s="22">
        <v>4.5616071428571429E-2</v>
      </c>
      <c r="C21" s="22">
        <v>3.0856632653061229E-2</v>
      </c>
      <c r="D21" s="22">
        <v>7.6399999999999996E-2</v>
      </c>
      <c r="E21" s="46"/>
      <c r="F21" s="21" t="s">
        <v>492</v>
      </c>
      <c r="G21" s="23">
        <v>39298</v>
      </c>
      <c r="H21" s="21">
        <v>1.01</v>
      </c>
      <c r="I21" s="46"/>
      <c r="J21" s="21">
        <v>5</v>
      </c>
      <c r="K21" s="21">
        <f>X6</f>
        <v>3818</v>
      </c>
      <c r="L21" s="24"/>
      <c r="M21" s="21"/>
      <c r="N21" s="49">
        <f>K21/$F$2</f>
        <v>9.7397959183673471E-2</v>
      </c>
      <c r="O21" s="28"/>
      <c r="P21" s="28"/>
      <c r="Q21" s="28"/>
      <c r="R21" s="28"/>
      <c r="S21" s="28"/>
      <c r="T21" s="28"/>
      <c r="U21" s="56"/>
      <c r="W21" s="21">
        <v>125</v>
      </c>
      <c r="X21" s="21">
        <v>3448</v>
      </c>
      <c r="Y21" s="24">
        <v>44484</v>
      </c>
      <c r="Z21" s="21" t="s">
        <v>514</v>
      </c>
      <c r="AA21" s="21" t="s">
        <v>496</v>
      </c>
      <c r="AB21" s="21">
        <v>8.8000000000000007</v>
      </c>
      <c r="AC21" s="21" t="s">
        <v>498</v>
      </c>
      <c r="AD21" s="21">
        <v>62</v>
      </c>
    </row>
    <row r="22" spans="1:30" ht="15.75" customHeight="1" thickBot="1" x14ac:dyDescent="0.25">
      <c r="A22" s="40">
        <v>17</v>
      </c>
      <c r="B22" s="22">
        <v>4.6809948979591835E-2</v>
      </c>
      <c r="C22" s="22">
        <v>3.0454591836734692E-2</v>
      </c>
      <c r="D22" s="22">
        <v>7.7200000000000005E-2</v>
      </c>
      <c r="E22" s="46"/>
      <c r="F22" s="21" t="s">
        <v>493</v>
      </c>
      <c r="G22" s="23">
        <v>40204</v>
      </c>
      <c r="H22" s="21">
        <v>1.03</v>
      </c>
      <c r="I22" s="46"/>
      <c r="J22" s="21">
        <v>10</v>
      </c>
      <c r="K22" s="21">
        <f>X11</f>
        <v>3728</v>
      </c>
      <c r="L22" s="24"/>
      <c r="M22" s="21"/>
      <c r="N22" s="49">
        <f t="shared" ref="N22:N28" si="0">K22/$F$2</f>
        <v>9.5102040816326533E-2</v>
      </c>
      <c r="O22" s="28"/>
      <c r="P22" s="28"/>
      <c r="Q22" s="28"/>
      <c r="R22" s="28"/>
      <c r="S22" s="28"/>
      <c r="T22" s="28"/>
      <c r="U22" s="56"/>
      <c r="W22" s="21">
        <v>150</v>
      </c>
      <c r="X22" s="21">
        <v>3411</v>
      </c>
      <c r="Y22" s="24">
        <v>44474</v>
      </c>
      <c r="Z22" s="21" t="s">
        <v>513</v>
      </c>
      <c r="AA22" s="21" t="s">
        <v>493</v>
      </c>
      <c r="AB22" s="21">
        <v>8.6999999999999993</v>
      </c>
      <c r="AC22" s="21" t="s">
        <v>498</v>
      </c>
      <c r="AD22" s="21">
        <v>65</v>
      </c>
    </row>
    <row r="23" spans="1:30" ht="15.75" customHeight="1" thickBot="1" x14ac:dyDescent="0.25">
      <c r="A23" s="40">
        <v>18</v>
      </c>
      <c r="B23" s="22">
        <v>3.3279336734693875E-2</v>
      </c>
      <c r="C23" s="22">
        <v>2.447423469387755E-2</v>
      </c>
      <c r="D23" s="22">
        <v>5.7700000000000001E-2</v>
      </c>
      <c r="E23" s="46"/>
      <c r="F23" s="21" t="s">
        <v>494</v>
      </c>
      <c r="G23" s="23">
        <v>41097</v>
      </c>
      <c r="H23" s="21">
        <v>1.06</v>
      </c>
      <c r="I23" s="46"/>
      <c r="J23" s="21">
        <v>20</v>
      </c>
      <c r="K23" s="21">
        <f>X12</f>
        <v>3634</v>
      </c>
      <c r="L23" s="24"/>
      <c r="M23" s="21"/>
      <c r="N23" s="49">
        <f t="shared" si="0"/>
        <v>9.2704081632653063E-2</v>
      </c>
      <c r="O23" s="28"/>
      <c r="P23" s="28"/>
      <c r="Q23" s="28"/>
      <c r="R23" s="28"/>
      <c r="S23" s="28"/>
      <c r="T23" s="28"/>
      <c r="U23" s="56"/>
      <c r="W23" s="21">
        <v>175</v>
      </c>
      <c r="X23" s="21">
        <v>3389</v>
      </c>
      <c r="Y23" s="24">
        <v>44251</v>
      </c>
      <c r="Z23" s="21" t="s">
        <v>514</v>
      </c>
      <c r="AA23" s="21" t="s">
        <v>494</v>
      </c>
      <c r="AB23" s="21">
        <v>8.6</v>
      </c>
      <c r="AC23" s="21" t="s">
        <v>498</v>
      </c>
      <c r="AD23" s="21">
        <v>62</v>
      </c>
    </row>
    <row r="24" spans="1:30" ht="15.75" customHeight="1" thickBot="1" x14ac:dyDescent="0.25">
      <c r="A24" s="40">
        <v>19</v>
      </c>
      <c r="B24" s="22">
        <v>2.3827806122448978E-2</v>
      </c>
      <c r="C24" s="22">
        <v>1.7539030612244898E-2</v>
      </c>
      <c r="D24" s="22">
        <v>4.1300000000000003E-2</v>
      </c>
      <c r="E24" s="46"/>
      <c r="F24" s="21" t="s">
        <v>495</v>
      </c>
      <c r="G24" s="23">
        <v>41313</v>
      </c>
      <c r="H24" s="21">
        <v>1.06</v>
      </c>
      <c r="I24" s="46"/>
      <c r="J24" s="21">
        <v>30</v>
      </c>
      <c r="K24" s="21">
        <f>X14</f>
        <v>3618</v>
      </c>
      <c r="L24" s="24"/>
      <c r="M24" s="21"/>
      <c r="N24" s="49">
        <f t="shared" si="0"/>
        <v>9.2295918367346935E-2</v>
      </c>
      <c r="O24" s="28"/>
      <c r="P24" s="28"/>
      <c r="Q24" s="28"/>
      <c r="R24" s="28"/>
      <c r="S24" s="28"/>
      <c r="T24" s="28"/>
      <c r="U24" s="56"/>
      <c r="W24" s="21">
        <v>200</v>
      </c>
      <c r="X24" s="21">
        <v>3364</v>
      </c>
      <c r="Y24" s="24">
        <v>44364</v>
      </c>
      <c r="Z24" s="21" t="s">
        <v>513</v>
      </c>
      <c r="AA24" s="21" t="s">
        <v>495</v>
      </c>
      <c r="AB24" s="21">
        <v>8.6</v>
      </c>
      <c r="AC24" s="21" t="s">
        <v>498</v>
      </c>
      <c r="AD24" s="21">
        <v>62</v>
      </c>
    </row>
    <row r="25" spans="1:30" ht="15.75" customHeight="1" thickBot="1" x14ac:dyDescent="0.25">
      <c r="A25" s="40">
        <v>20</v>
      </c>
      <c r="B25" s="22">
        <v>1.8355867346938778E-2</v>
      </c>
      <c r="C25" s="22">
        <v>1.3016071428571427E-2</v>
      </c>
      <c r="D25" s="22">
        <v>3.1300000000000001E-2</v>
      </c>
      <c r="E25" s="46"/>
      <c r="F25" s="21" t="s">
        <v>496</v>
      </c>
      <c r="G25" s="23">
        <v>44075</v>
      </c>
      <c r="H25" s="21">
        <v>1.1299999999999999</v>
      </c>
      <c r="I25" s="46"/>
      <c r="J25" s="21">
        <v>50</v>
      </c>
      <c r="K25" s="21">
        <f>X18</f>
        <v>3578</v>
      </c>
      <c r="L25" s="24"/>
      <c r="M25" s="21"/>
      <c r="N25" s="49">
        <f t="shared" si="0"/>
        <v>9.1275510204081631E-2</v>
      </c>
      <c r="O25" s="28"/>
      <c r="P25" s="28"/>
      <c r="Q25" s="28"/>
      <c r="R25" s="28"/>
      <c r="S25" s="28"/>
      <c r="T25" s="28"/>
      <c r="U25" s="56"/>
    </row>
    <row r="26" spans="1:30" ht="15.75" customHeight="1" thickBot="1" x14ac:dyDescent="0.25">
      <c r="A26" s="40">
        <v>21</v>
      </c>
      <c r="B26" s="22">
        <v>1.3580357142857144E-2</v>
      </c>
      <c r="C26" s="22">
        <v>9.6489795918367326E-3</v>
      </c>
      <c r="D26" s="22">
        <v>2.3199999999999998E-2</v>
      </c>
      <c r="E26" s="46"/>
      <c r="F26" s="21" t="s">
        <v>497</v>
      </c>
      <c r="G26" s="23">
        <v>36146</v>
      </c>
      <c r="H26" s="21">
        <v>0.93</v>
      </c>
      <c r="I26" s="46"/>
      <c r="J26" s="21">
        <v>100</v>
      </c>
      <c r="K26" s="21">
        <f>X20</f>
        <v>3478</v>
      </c>
      <c r="L26" s="24"/>
      <c r="M26" s="21"/>
      <c r="N26" s="49">
        <f t="shared" si="0"/>
        <v>8.8724489795918363E-2</v>
      </c>
      <c r="O26" s="28"/>
      <c r="P26" s="28"/>
      <c r="Q26" s="28"/>
      <c r="R26" s="28"/>
      <c r="S26" s="28"/>
      <c r="T26" s="28"/>
      <c r="U26" s="56"/>
    </row>
    <row r="27" spans="1:30" ht="15.75" customHeight="1" thickBot="1" x14ac:dyDescent="0.25">
      <c r="A27" s="40">
        <v>22</v>
      </c>
      <c r="B27" s="22">
        <v>9.0535714285714299E-3</v>
      </c>
      <c r="C27" s="22">
        <v>6.6336734693877557E-3</v>
      </c>
      <c r="D27" s="22">
        <v>1.5699999999999999E-2</v>
      </c>
      <c r="E27" s="46"/>
      <c r="F27" s="46"/>
      <c r="G27" s="46"/>
      <c r="H27" s="46"/>
      <c r="I27" s="46"/>
      <c r="J27" s="21">
        <v>150</v>
      </c>
      <c r="K27" s="21">
        <f>X22</f>
        <v>3411</v>
      </c>
      <c r="L27" s="24"/>
      <c r="M27" s="21"/>
      <c r="N27" s="49">
        <f t="shared" si="0"/>
        <v>8.7015306122448982E-2</v>
      </c>
      <c r="O27" s="28"/>
      <c r="P27" s="28"/>
      <c r="Q27" s="28"/>
      <c r="R27" s="28"/>
      <c r="S27" s="28"/>
      <c r="T27" s="28"/>
      <c r="U27" s="56"/>
    </row>
    <row r="28" spans="1:30" ht="15.75" customHeight="1" thickBot="1" x14ac:dyDescent="0.25">
      <c r="A28" s="40">
        <v>23</v>
      </c>
      <c r="B28" s="22">
        <v>5.6709183673469389E-3</v>
      </c>
      <c r="C28" s="22">
        <v>4.0204081632653063E-3</v>
      </c>
      <c r="D28" s="22">
        <v>9.7000000000000003E-3</v>
      </c>
      <c r="E28" s="46"/>
      <c r="F28" s="46"/>
      <c r="G28" s="46"/>
      <c r="H28" s="46"/>
      <c r="I28" s="46"/>
      <c r="J28" s="21">
        <v>200</v>
      </c>
      <c r="K28" s="21">
        <f>X24</f>
        <v>3364</v>
      </c>
      <c r="L28" s="24"/>
      <c r="M28" s="21"/>
      <c r="N28" s="49">
        <f t="shared" si="0"/>
        <v>8.5816326530612247E-2</v>
      </c>
      <c r="O28" s="28"/>
      <c r="P28" s="28"/>
      <c r="Q28" s="28"/>
      <c r="R28" s="28"/>
      <c r="S28" s="28"/>
      <c r="T28" s="28"/>
      <c r="U28" s="56"/>
    </row>
    <row r="29" spans="1:30" ht="15.75" customHeight="1" thickBot="1" x14ac:dyDescent="0.2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9"/>
    </row>
    <row r="34" spans="4:4" x14ac:dyDescent="0.2">
      <c r="D34" s="19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1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739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21800</v>
      </c>
      <c r="H2" s="7" t="s">
        <v>462</v>
      </c>
      <c r="W2" s="21">
        <v>1</v>
      </c>
      <c r="X2" s="21">
        <v>2211</v>
      </c>
      <c r="Y2" s="24">
        <v>45227</v>
      </c>
      <c r="Z2" s="21" t="s">
        <v>513</v>
      </c>
      <c r="AA2" s="21" t="s">
        <v>497</v>
      </c>
      <c r="AB2" s="21">
        <v>10.1</v>
      </c>
      <c r="AC2" s="21" t="s">
        <v>499</v>
      </c>
      <c r="AD2" s="21">
        <v>51</v>
      </c>
    </row>
    <row r="3" spans="1:30" ht="17.25" customHeight="1" thickBot="1" x14ac:dyDescent="0.25">
      <c r="W3" s="21">
        <v>2</v>
      </c>
      <c r="X3" s="21">
        <v>2206</v>
      </c>
      <c r="Y3" s="24">
        <v>45220</v>
      </c>
      <c r="Z3" s="21" t="s">
        <v>514</v>
      </c>
      <c r="AA3" s="21" t="s">
        <v>497</v>
      </c>
      <c r="AB3" s="21">
        <v>10.1</v>
      </c>
      <c r="AC3" s="21" t="s">
        <v>499</v>
      </c>
      <c r="AD3" s="21">
        <v>51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2163</v>
      </c>
      <c r="Y4" s="24">
        <v>45226</v>
      </c>
      <c r="Z4" s="21" t="s">
        <v>514</v>
      </c>
      <c r="AA4" s="21" t="s">
        <v>496</v>
      </c>
      <c r="AB4" s="21">
        <v>9.9</v>
      </c>
      <c r="AC4" s="21" t="s">
        <v>499</v>
      </c>
      <c r="AD4" s="21">
        <v>57</v>
      </c>
    </row>
    <row r="5" spans="1:30" ht="17.25" customHeight="1" thickBot="1" x14ac:dyDescent="0.25">
      <c r="A5" s="21">
        <v>0</v>
      </c>
      <c r="B5" s="22">
        <v>1.8963302752293576E-3</v>
      </c>
      <c r="C5" s="22">
        <v>2.106422018348624E-3</v>
      </c>
      <c r="D5" s="22">
        <v>4.0000000000000001E-3</v>
      </c>
      <c r="E5" s="45"/>
      <c r="F5" s="21" t="s">
        <v>471</v>
      </c>
      <c r="G5" s="23">
        <v>22220</v>
      </c>
      <c r="H5" s="21">
        <v>1.02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2124</v>
      </c>
      <c r="Y5" s="24">
        <v>45219</v>
      </c>
      <c r="Z5" s="21" t="s">
        <v>514</v>
      </c>
      <c r="AA5" s="21" t="s">
        <v>496</v>
      </c>
      <c r="AB5" s="21">
        <v>9.6999999999999993</v>
      </c>
      <c r="AC5" s="21" t="s">
        <v>499</v>
      </c>
      <c r="AD5" s="21">
        <v>54</v>
      </c>
    </row>
    <row r="6" spans="1:30" ht="17.25" customHeight="1" thickBot="1" x14ac:dyDescent="0.25">
      <c r="A6" s="21">
        <v>1</v>
      </c>
      <c r="B6" s="22">
        <v>1.118348623853211E-3</v>
      </c>
      <c r="C6" s="22">
        <v>1.3357798165137614E-3</v>
      </c>
      <c r="D6" s="22">
        <v>2.5000000000000001E-3</v>
      </c>
      <c r="E6" s="45"/>
      <c r="F6" s="21" t="s">
        <v>473</v>
      </c>
      <c r="G6" s="23">
        <v>23804</v>
      </c>
      <c r="H6" s="21">
        <v>1.1000000000000001</v>
      </c>
      <c r="I6" s="45"/>
      <c r="J6" s="107" t="s">
        <v>474</v>
      </c>
      <c r="K6" s="108">
        <f>LARGE((K8,K9),1)</f>
        <v>0.51197373820270831</v>
      </c>
      <c r="L6" s="45"/>
      <c r="M6" s="45"/>
      <c r="N6" s="108" t="s">
        <v>499</v>
      </c>
      <c r="W6" s="21">
        <v>5</v>
      </c>
      <c r="X6" s="21">
        <v>2097</v>
      </c>
      <c r="Y6" s="24">
        <v>45227</v>
      </c>
      <c r="Z6" s="21" t="s">
        <v>514</v>
      </c>
      <c r="AA6" s="21" t="s">
        <v>497</v>
      </c>
      <c r="AB6" s="21">
        <v>9.6</v>
      </c>
      <c r="AC6" s="21" t="s">
        <v>499</v>
      </c>
      <c r="AD6" s="21">
        <v>53</v>
      </c>
    </row>
    <row r="7" spans="1:30" ht="17.25" customHeight="1" thickBot="1" x14ac:dyDescent="0.25">
      <c r="A7" s="21">
        <v>2</v>
      </c>
      <c r="B7" s="22">
        <v>8.7522935779816506E-4</v>
      </c>
      <c r="C7" s="22">
        <v>1.0788990825688074E-3</v>
      </c>
      <c r="D7" s="22">
        <v>2E-3</v>
      </c>
      <c r="E7" s="45"/>
      <c r="F7" s="21" t="s">
        <v>475</v>
      </c>
      <c r="G7" s="23">
        <v>23582</v>
      </c>
      <c r="H7" s="21">
        <v>1.0900000000000001</v>
      </c>
      <c r="I7" s="45"/>
      <c r="J7" s="12" t="s">
        <v>476</v>
      </c>
      <c r="K7" s="108">
        <f>LARGE((K10,K11),1)</f>
        <v>0.51442671813539853</v>
      </c>
      <c r="L7" s="45"/>
      <c r="M7" s="45"/>
      <c r="N7" s="108" t="s">
        <v>499</v>
      </c>
      <c r="W7" s="21">
        <v>6</v>
      </c>
      <c r="X7" s="21">
        <v>2085</v>
      </c>
      <c r="Y7" s="24">
        <v>44953</v>
      </c>
      <c r="Z7" s="21" t="s">
        <v>514</v>
      </c>
      <c r="AA7" s="21" t="s">
        <v>496</v>
      </c>
      <c r="AB7" s="21">
        <v>9.6</v>
      </c>
      <c r="AC7" s="21" t="s">
        <v>499</v>
      </c>
      <c r="AD7" s="21">
        <v>53</v>
      </c>
    </row>
    <row r="8" spans="1:30" ht="17.25" customHeight="1" thickBot="1" x14ac:dyDescent="0.25">
      <c r="A8" s="21">
        <v>3</v>
      </c>
      <c r="B8" s="22">
        <v>1.0211009174311925E-3</v>
      </c>
      <c r="C8" s="22">
        <v>1.181651376146789E-3</v>
      </c>
      <c r="D8" s="22">
        <v>2.2000000000000001E-3</v>
      </c>
      <c r="E8" s="45"/>
      <c r="F8" s="21" t="s">
        <v>477</v>
      </c>
      <c r="G8" s="23">
        <v>22517</v>
      </c>
      <c r="H8" s="21">
        <v>1.04</v>
      </c>
      <c r="I8" s="45"/>
      <c r="J8" s="45"/>
      <c r="K8" s="340">
        <f>LARGE(B11:C11,1)/(B11+C11)</f>
        <v>0.51099306102737463</v>
      </c>
      <c r="L8" s="45"/>
      <c r="M8" s="45"/>
      <c r="N8" s="45"/>
      <c r="W8" s="21">
        <v>7</v>
      </c>
      <c r="X8" s="21">
        <v>2084</v>
      </c>
      <c r="Y8" s="24">
        <v>44971</v>
      </c>
      <c r="Z8" s="21" t="s">
        <v>515</v>
      </c>
      <c r="AA8" s="21" t="s">
        <v>493</v>
      </c>
      <c r="AB8" s="21">
        <v>9.6</v>
      </c>
      <c r="AC8" s="21" t="s">
        <v>499</v>
      </c>
      <c r="AD8" s="21">
        <v>52</v>
      </c>
    </row>
    <row r="9" spans="1:30" ht="17.25" customHeight="1" thickBot="1" x14ac:dyDescent="0.25">
      <c r="A9" s="21">
        <v>4</v>
      </c>
      <c r="B9" s="22">
        <v>2.0908256880733944E-3</v>
      </c>
      <c r="C9" s="22">
        <v>2.3119266055045872E-3</v>
      </c>
      <c r="D9" s="22">
        <v>4.4000000000000003E-3</v>
      </c>
      <c r="E9" s="45"/>
      <c r="F9" s="21" t="s">
        <v>478</v>
      </c>
      <c r="G9" s="23">
        <v>21888</v>
      </c>
      <c r="H9" s="21">
        <v>1.01</v>
      </c>
      <c r="I9" s="45"/>
      <c r="J9" s="45"/>
      <c r="K9" s="340">
        <f>LARGE(B12:C12,1)/(B12+C12)</f>
        <v>0.51197373820270831</v>
      </c>
      <c r="L9" s="45"/>
      <c r="M9" s="45"/>
      <c r="N9" s="45"/>
      <c r="W9" s="21">
        <v>8</v>
      </c>
      <c r="X9" s="21">
        <v>2083</v>
      </c>
      <c r="Y9" s="24">
        <v>45281</v>
      </c>
      <c r="Z9" s="21" t="s">
        <v>514</v>
      </c>
      <c r="AA9" s="21" t="s">
        <v>495</v>
      </c>
      <c r="AB9" s="21">
        <v>9.6</v>
      </c>
      <c r="AC9" s="21" t="s">
        <v>499</v>
      </c>
      <c r="AD9" s="21">
        <v>53</v>
      </c>
    </row>
    <row r="10" spans="1:30" ht="17.25" customHeight="1" thickBot="1" x14ac:dyDescent="0.25">
      <c r="A10" s="21">
        <v>5</v>
      </c>
      <c r="B10" s="22">
        <v>5.6403669724770641E-3</v>
      </c>
      <c r="C10" s="22">
        <v>7.5522935779816511E-3</v>
      </c>
      <c r="D10" s="22">
        <v>1.32E-2</v>
      </c>
      <c r="E10" s="45"/>
      <c r="F10" s="21" t="s">
        <v>479</v>
      </c>
      <c r="G10" s="23">
        <v>20280</v>
      </c>
      <c r="H10" s="21">
        <v>0.93</v>
      </c>
      <c r="I10" s="45"/>
      <c r="J10" s="45"/>
      <c r="K10" s="340">
        <f>LARGE(B20:C20,1)/(B20+C20)</f>
        <v>0.51442671813539853</v>
      </c>
      <c r="L10" s="45"/>
      <c r="M10" s="45"/>
      <c r="N10" s="45"/>
      <c r="W10" s="21">
        <v>9</v>
      </c>
      <c r="X10" s="21">
        <v>2079</v>
      </c>
      <c r="Y10" s="24">
        <v>45226</v>
      </c>
      <c r="Z10" s="21" t="s">
        <v>513</v>
      </c>
      <c r="AA10" s="21" t="s">
        <v>496</v>
      </c>
      <c r="AB10" s="21">
        <v>9.5</v>
      </c>
      <c r="AC10" s="21" t="s">
        <v>499</v>
      </c>
      <c r="AD10" s="21">
        <v>56</v>
      </c>
    </row>
    <row r="11" spans="1:30" ht="17.25" customHeight="1" thickBot="1" x14ac:dyDescent="0.25">
      <c r="A11" s="21">
        <v>6</v>
      </c>
      <c r="B11" s="22">
        <v>1.765045871559633E-2</v>
      </c>
      <c r="C11" s="22">
        <v>1.8444036697247708E-2</v>
      </c>
      <c r="D11" s="22">
        <v>3.61E-2</v>
      </c>
      <c r="E11" s="45"/>
      <c r="F11" s="21" t="s">
        <v>480</v>
      </c>
      <c r="G11" s="23">
        <v>19541</v>
      </c>
      <c r="H11" s="21">
        <v>0.9</v>
      </c>
      <c r="I11" s="45"/>
      <c r="J11" s="45"/>
      <c r="K11" s="340">
        <f>LARGE(B21:C21,1)/(B21+C21)</f>
        <v>0.51376146788990817</v>
      </c>
      <c r="L11" s="45"/>
      <c r="M11" s="45"/>
      <c r="N11" s="45"/>
      <c r="W11" s="21">
        <v>10</v>
      </c>
      <c r="X11" s="21">
        <v>2079</v>
      </c>
      <c r="Y11" s="24">
        <v>45268</v>
      </c>
      <c r="Z11" s="21" t="s">
        <v>514</v>
      </c>
      <c r="AA11" s="21" t="s">
        <v>496</v>
      </c>
      <c r="AB11" s="21">
        <v>9.5</v>
      </c>
      <c r="AC11" s="21" t="s">
        <v>499</v>
      </c>
      <c r="AD11" s="21">
        <v>51</v>
      </c>
    </row>
    <row r="12" spans="1:30" ht="17.25" customHeight="1" thickBot="1" x14ac:dyDescent="0.25">
      <c r="A12" s="21">
        <v>7</v>
      </c>
      <c r="B12" s="22">
        <v>2.7277981651376144E-2</v>
      </c>
      <c r="C12" s="22">
        <v>2.8616513761467892E-2</v>
      </c>
      <c r="D12" s="22">
        <v>5.5899999999999998E-2</v>
      </c>
      <c r="E12" s="45"/>
      <c r="F12" s="21" t="s">
        <v>481</v>
      </c>
      <c r="G12" s="23">
        <v>20225</v>
      </c>
      <c r="H12" s="21">
        <v>0.93</v>
      </c>
      <c r="I12" s="45"/>
      <c r="J12" s="45"/>
      <c r="K12" s="45"/>
      <c r="L12" s="45"/>
      <c r="M12" s="45"/>
      <c r="N12" s="45"/>
      <c r="W12" s="21">
        <v>20</v>
      </c>
      <c r="X12" s="21">
        <v>2049</v>
      </c>
      <c r="Y12" s="24">
        <v>44939</v>
      </c>
      <c r="Z12" s="21" t="s">
        <v>514</v>
      </c>
      <c r="AA12" s="21" t="s">
        <v>496</v>
      </c>
      <c r="AB12" s="21">
        <v>9.4</v>
      </c>
      <c r="AC12" s="21" t="s">
        <v>499</v>
      </c>
      <c r="AD12" s="21">
        <v>53</v>
      </c>
    </row>
    <row r="13" spans="1:30" ht="17.25" customHeight="1" thickBot="1" x14ac:dyDescent="0.25">
      <c r="A13" s="21">
        <v>8</v>
      </c>
      <c r="B13" s="22">
        <v>3.0244036697247702E-2</v>
      </c>
      <c r="C13" s="22">
        <v>3.0311926605504583E-2</v>
      </c>
      <c r="D13" s="22">
        <v>6.0600000000000001E-2</v>
      </c>
      <c r="E13" s="45"/>
      <c r="F13" s="21" t="s">
        <v>482</v>
      </c>
      <c r="G13" s="23">
        <v>20739</v>
      </c>
      <c r="H13" s="21">
        <v>0.96</v>
      </c>
      <c r="I13" s="45"/>
      <c r="J13" s="45"/>
      <c r="K13" s="45"/>
      <c r="L13" s="45"/>
      <c r="M13" s="45"/>
      <c r="N13" s="45"/>
      <c r="W13" s="21">
        <v>25</v>
      </c>
      <c r="X13" s="21">
        <v>2044</v>
      </c>
      <c r="Y13" s="24">
        <v>45275</v>
      </c>
      <c r="Z13" s="21" t="s">
        <v>515</v>
      </c>
      <c r="AA13" s="21" t="s">
        <v>496</v>
      </c>
      <c r="AB13" s="21">
        <v>9.4</v>
      </c>
      <c r="AC13" s="21" t="s">
        <v>499</v>
      </c>
      <c r="AD13" s="21">
        <v>52</v>
      </c>
    </row>
    <row r="14" spans="1:30" ht="17.25" customHeight="1" thickBot="1" x14ac:dyDescent="0.25">
      <c r="A14" s="21">
        <v>9</v>
      </c>
      <c r="B14" s="22">
        <v>3.3355963302752291E-2</v>
      </c>
      <c r="C14" s="22">
        <v>3.1801834862385317E-2</v>
      </c>
      <c r="D14" s="22">
        <v>6.5100000000000005E-2</v>
      </c>
      <c r="E14" s="45"/>
      <c r="F14" s="21" t="s">
        <v>483</v>
      </c>
      <c r="G14" s="23">
        <v>22528</v>
      </c>
      <c r="H14" s="21">
        <v>1.04</v>
      </c>
      <c r="I14" s="45"/>
      <c r="J14" s="45"/>
      <c r="K14" s="45"/>
      <c r="L14" s="45"/>
      <c r="M14" s="45"/>
      <c r="N14" s="45"/>
      <c r="W14" s="21">
        <v>30</v>
      </c>
      <c r="X14" s="21">
        <v>2034</v>
      </c>
      <c r="Y14" s="24">
        <v>44960</v>
      </c>
      <c r="Z14" s="21" t="s">
        <v>515</v>
      </c>
      <c r="AA14" s="21" t="s">
        <v>496</v>
      </c>
      <c r="AB14" s="21">
        <v>9.3000000000000007</v>
      </c>
      <c r="AC14" s="21" t="s">
        <v>499</v>
      </c>
      <c r="AD14" s="21">
        <v>52</v>
      </c>
    </row>
    <row r="15" spans="1:30" ht="17.25" customHeight="1" thickBot="1" x14ac:dyDescent="0.25">
      <c r="A15" s="21">
        <v>10</v>
      </c>
      <c r="B15" s="22">
        <v>3.4522935779816508E-2</v>
      </c>
      <c r="C15" s="22">
        <v>3.3548623853211008E-2</v>
      </c>
      <c r="D15" s="22">
        <v>6.8099999999999994E-2</v>
      </c>
      <c r="E15" s="45"/>
      <c r="F15" s="21" t="s">
        <v>484</v>
      </c>
      <c r="G15" s="23">
        <v>21646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2029</v>
      </c>
      <c r="Y15" s="24">
        <v>45278</v>
      </c>
      <c r="Z15" s="21" t="s">
        <v>514</v>
      </c>
      <c r="AA15" s="21" t="s">
        <v>492</v>
      </c>
      <c r="AB15" s="21">
        <v>9.3000000000000007</v>
      </c>
      <c r="AC15" s="21" t="s">
        <v>499</v>
      </c>
      <c r="AD15" s="21">
        <v>51</v>
      </c>
    </row>
    <row r="16" spans="1:30" ht="17.25" customHeight="1" thickBot="1" x14ac:dyDescent="0.25">
      <c r="A16" s="21">
        <v>11</v>
      </c>
      <c r="B16" s="22">
        <v>3.5057798165137613E-2</v>
      </c>
      <c r="C16" s="22">
        <v>3.678532110091743E-2</v>
      </c>
      <c r="D16" s="22">
        <v>7.1900000000000006E-2</v>
      </c>
      <c r="E16" s="45"/>
      <c r="F16" s="21" t="s">
        <v>485</v>
      </c>
      <c r="G16" s="23">
        <v>21524</v>
      </c>
      <c r="H16" s="21">
        <v>0.99</v>
      </c>
      <c r="I16" s="45"/>
      <c r="J16" s="45"/>
      <c r="K16" s="45"/>
      <c r="L16" s="45"/>
      <c r="M16" s="45"/>
      <c r="N16" s="45"/>
      <c r="W16" s="21">
        <v>40</v>
      </c>
      <c r="X16" s="21">
        <v>2019</v>
      </c>
      <c r="Y16" s="24">
        <v>45001</v>
      </c>
      <c r="Z16" s="21" t="s">
        <v>514</v>
      </c>
      <c r="AA16" s="21" t="s">
        <v>495</v>
      </c>
      <c r="AB16" s="21">
        <v>9.3000000000000007</v>
      </c>
      <c r="AC16" s="21" t="s">
        <v>499</v>
      </c>
      <c r="AD16" s="21">
        <v>51</v>
      </c>
    </row>
    <row r="17" spans="1:30" ht="17.25" customHeight="1" thickBot="1" x14ac:dyDescent="0.25">
      <c r="A17" s="21">
        <v>12</v>
      </c>
      <c r="B17" s="22">
        <v>3.5738532110091738E-2</v>
      </c>
      <c r="C17" s="22">
        <v>3.8223853211009171E-2</v>
      </c>
      <c r="D17" s="22">
        <v>7.3999999999999996E-2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2008</v>
      </c>
      <c r="Y17" s="24">
        <v>44943</v>
      </c>
      <c r="Z17" s="21" t="s">
        <v>515</v>
      </c>
      <c r="AA17" s="21" t="s">
        <v>493</v>
      </c>
      <c r="AB17" s="21">
        <v>9.1999999999999993</v>
      </c>
      <c r="AC17" s="21" t="s">
        <v>499</v>
      </c>
      <c r="AD17" s="21">
        <v>52</v>
      </c>
    </row>
    <row r="18" spans="1:30" ht="17.25" customHeight="1" thickBot="1" x14ac:dyDescent="0.25">
      <c r="A18" s="21">
        <v>13</v>
      </c>
      <c r="B18" s="22">
        <v>3.50091743119266E-2</v>
      </c>
      <c r="C18" s="22">
        <v>3.719633027522936E-2</v>
      </c>
      <c r="D18" s="22">
        <v>7.22E-2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2005</v>
      </c>
      <c r="Y18" s="24">
        <v>45279</v>
      </c>
      <c r="Z18" s="21" t="s">
        <v>514</v>
      </c>
      <c r="AA18" s="21" t="s">
        <v>493</v>
      </c>
      <c r="AB18" s="21">
        <v>9.1999999999999993</v>
      </c>
      <c r="AC18" s="21" t="s">
        <v>499</v>
      </c>
      <c r="AD18" s="21">
        <v>52</v>
      </c>
    </row>
    <row r="19" spans="1:30" ht="17.25" customHeight="1" thickBot="1" x14ac:dyDescent="0.25">
      <c r="A19" s="21">
        <v>14</v>
      </c>
      <c r="B19" s="22">
        <v>3.5106422018348626E-2</v>
      </c>
      <c r="C19" s="22">
        <v>3.8377981651376146E-2</v>
      </c>
      <c r="D19" s="22">
        <v>7.3499999999999996E-2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1991</v>
      </c>
      <c r="Y19" s="24">
        <v>45035</v>
      </c>
      <c r="Z19" s="21" t="s">
        <v>514</v>
      </c>
      <c r="AA19" s="21" t="s">
        <v>494</v>
      </c>
      <c r="AB19" s="21">
        <v>9.1</v>
      </c>
      <c r="AC19" s="21" t="s">
        <v>499</v>
      </c>
      <c r="AD19" s="21">
        <v>52</v>
      </c>
    </row>
    <row r="20" spans="1:30" ht="17.25" customHeight="1" thickBot="1" x14ac:dyDescent="0.25">
      <c r="A20" s="21">
        <v>15</v>
      </c>
      <c r="B20" s="22">
        <v>3.6467889908256883E-2</v>
      </c>
      <c r="C20" s="22">
        <v>3.86348623853211E-2</v>
      </c>
      <c r="D20" s="22">
        <v>7.51E-2</v>
      </c>
      <c r="E20" s="45"/>
      <c r="F20" s="21" t="s">
        <v>488</v>
      </c>
      <c r="G20" s="23">
        <v>16275</v>
      </c>
      <c r="H20" s="21">
        <v>0.75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1971</v>
      </c>
      <c r="Y20" s="24">
        <v>44960</v>
      </c>
      <c r="Z20" s="21" t="s">
        <v>517</v>
      </c>
      <c r="AA20" s="21" t="s">
        <v>496</v>
      </c>
      <c r="AB20" s="21">
        <v>9</v>
      </c>
      <c r="AC20" s="21" t="s">
        <v>499</v>
      </c>
      <c r="AD20" s="21">
        <v>55</v>
      </c>
    </row>
    <row r="21" spans="1:30" ht="17.25" customHeight="1" thickBot="1" x14ac:dyDescent="0.25">
      <c r="A21" s="21">
        <v>16</v>
      </c>
      <c r="B21" s="22">
        <v>3.6613761467889909E-2</v>
      </c>
      <c r="C21" s="22">
        <v>3.868623853211009E-2</v>
      </c>
      <c r="D21" s="22">
        <v>7.5300000000000006E-2</v>
      </c>
      <c r="E21" s="45"/>
      <c r="F21" s="21" t="s">
        <v>492</v>
      </c>
      <c r="G21" s="23">
        <v>22147</v>
      </c>
      <c r="H21" s="21">
        <v>1.02</v>
      </c>
      <c r="I21" s="45"/>
      <c r="J21" s="12">
        <v>5</v>
      </c>
      <c r="K21" s="12">
        <f>X6</f>
        <v>2097</v>
      </c>
      <c r="L21" s="18"/>
      <c r="M21" s="12"/>
      <c r="N21" s="114">
        <f>K21/$F$2</f>
        <v>9.619266055045872E-2</v>
      </c>
      <c r="W21" s="21">
        <v>125</v>
      </c>
      <c r="X21" s="21">
        <v>1956</v>
      </c>
      <c r="Y21" s="24">
        <v>45264</v>
      </c>
      <c r="Z21" s="21" t="s">
        <v>514</v>
      </c>
      <c r="AA21" s="21" t="s">
        <v>492</v>
      </c>
      <c r="AB21" s="21">
        <v>9</v>
      </c>
      <c r="AC21" s="21" t="s">
        <v>499</v>
      </c>
      <c r="AD21" s="21">
        <v>53</v>
      </c>
    </row>
    <row r="22" spans="1:30" ht="17.25" customHeight="1" thickBot="1" x14ac:dyDescent="0.25">
      <c r="A22" s="21">
        <v>17</v>
      </c>
      <c r="B22" s="22">
        <v>3.5495412844036692E-2</v>
      </c>
      <c r="C22" s="22">
        <v>3.7247706422018349E-2</v>
      </c>
      <c r="D22" s="22">
        <v>7.2700000000000001E-2</v>
      </c>
      <c r="E22" s="45"/>
      <c r="F22" s="21" t="s">
        <v>493</v>
      </c>
      <c r="G22" s="23">
        <v>23229</v>
      </c>
      <c r="H22" s="21">
        <v>1.07</v>
      </c>
      <c r="I22" s="45"/>
      <c r="J22" s="12">
        <v>10</v>
      </c>
      <c r="K22" s="12">
        <f>X11</f>
        <v>2079</v>
      </c>
      <c r="L22" s="18"/>
      <c r="M22" s="12"/>
      <c r="N22" s="114">
        <f t="shared" ref="N22:N28" si="0">K22/$F$2</f>
        <v>9.5366972477064216E-2</v>
      </c>
      <c r="W22" s="21">
        <v>150</v>
      </c>
      <c r="X22" s="21">
        <v>1944</v>
      </c>
      <c r="Y22" s="24">
        <v>45238</v>
      </c>
      <c r="Z22" s="21" t="s">
        <v>513</v>
      </c>
      <c r="AA22" s="21" t="s">
        <v>494</v>
      </c>
      <c r="AB22" s="21">
        <v>8.9</v>
      </c>
      <c r="AC22" s="21" t="s">
        <v>499</v>
      </c>
      <c r="AD22" s="21">
        <v>52</v>
      </c>
    </row>
    <row r="23" spans="1:30" ht="17.25" customHeight="1" thickBot="1" x14ac:dyDescent="0.25">
      <c r="A23" s="21">
        <v>18</v>
      </c>
      <c r="B23" s="22">
        <v>2.7618348623853213E-2</v>
      </c>
      <c r="C23" s="22">
        <v>2.9849541284403671E-2</v>
      </c>
      <c r="D23" s="22">
        <v>5.7500000000000002E-2</v>
      </c>
      <c r="E23" s="45"/>
      <c r="F23" s="21" t="s">
        <v>494</v>
      </c>
      <c r="G23" s="23">
        <v>23348</v>
      </c>
      <c r="H23" s="21">
        <v>1.08</v>
      </c>
      <c r="I23" s="45"/>
      <c r="J23" s="12">
        <v>20</v>
      </c>
      <c r="K23" s="12">
        <f>X12</f>
        <v>2049</v>
      </c>
      <c r="L23" s="18"/>
      <c r="M23" s="12"/>
      <c r="N23" s="114">
        <f t="shared" si="0"/>
        <v>9.399082568807339E-2</v>
      </c>
      <c r="W23" s="21">
        <v>175</v>
      </c>
      <c r="X23" s="21">
        <v>1926</v>
      </c>
      <c r="Y23" s="24">
        <v>44986</v>
      </c>
      <c r="Z23" s="21" t="s">
        <v>515</v>
      </c>
      <c r="AA23" s="21" t="s">
        <v>494</v>
      </c>
      <c r="AB23" s="21">
        <v>8.8000000000000007</v>
      </c>
      <c r="AC23" s="21" t="s">
        <v>499</v>
      </c>
      <c r="AD23" s="21">
        <v>56</v>
      </c>
    </row>
    <row r="24" spans="1:30" ht="17.25" customHeight="1" thickBot="1" x14ac:dyDescent="0.25">
      <c r="A24" s="21">
        <v>19</v>
      </c>
      <c r="B24" s="22">
        <v>1.9692660550458718E-2</v>
      </c>
      <c r="C24" s="22">
        <v>2.2708256880733947E-2</v>
      </c>
      <c r="D24" s="22">
        <v>4.24E-2</v>
      </c>
      <c r="E24" s="45"/>
      <c r="F24" s="21" t="s">
        <v>495</v>
      </c>
      <c r="G24" s="23">
        <v>23341</v>
      </c>
      <c r="H24" s="21">
        <v>1.08</v>
      </c>
      <c r="I24" s="45"/>
      <c r="J24" s="12">
        <v>30</v>
      </c>
      <c r="K24" s="12">
        <f>X14</f>
        <v>2034</v>
      </c>
      <c r="L24" s="18"/>
      <c r="M24" s="12"/>
      <c r="N24" s="114">
        <f t="shared" si="0"/>
        <v>9.3302752293577984E-2</v>
      </c>
      <c r="W24" s="21">
        <v>200</v>
      </c>
      <c r="X24" s="21">
        <v>1917</v>
      </c>
      <c r="Y24" s="24">
        <v>44957</v>
      </c>
      <c r="Z24" s="21" t="s">
        <v>514</v>
      </c>
      <c r="AA24" s="21" t="s">
        <v>493</v>
      </c>
      <c r="AB24" s="21">
        <v>8.8000000000000007</v>
      </c>
      <c r="AC24" s="21" t="s">
        <v>499</v>
      </c>
      <c r="AD24" s="21">
        <v>51</v>
      </c>
    </row>
    <row r="25" spans="1:30" ht="17.25" customHeight="1" thickBot="1" x14ac:dyDescent="0.25">
      <c r="A25" s="21">
        <v>20</v>
      </c>
      <c r="B25" s="22">
        <v>1.4441284403669725E-2</v>
      </c>
      <c r="C25" s="22">
        <v>1.628623853211009E-2</v>
      </c>
      <c r="D25" s="22">
        <v>3.0700000000000002E-2</v>
      </c>
      <c r="E25" s="45"/>
      <c r="F25" s="21" t="s">
        <v>496</v>
      </c>
      <c r="G25" s="23">
        <v>24489</v>
      </c>
      <c r="H25" s="21">
        <v>1.1299999999999999</v>
      </c>
      <c r="I25" s="45"/>
      <c r="J25" s="12">
        <v>50</v>
      </c>
      <c r="K25" s="12">
        <f>X18</f>
        <v>2005</v>
      </c>
      <c r="L25" s="18"/>
      <c r="M25" s="12"/>
      <c r="N25" s="114">
        <f t="shared" si="0"/>
        <v>9.1972477064220182E-2</v>
      </c>
    </row>
    <row r="26" spans="1:30" ht="17.25" customHeight="1" thickBot="1" x14ac:dyDescent="0.25">
      <c r="A26" s="21">
        <v>21</v>
      </c>
      <c r="B26" s="22">
        <v>9.8220183486238538E-3</v>
      </c>
      <c r="C26" s="22">
        <v>1.0943119266055045E-2</v>
      </c>
      <c r="D26" s="22">
        <v>2.0799999999999999E-2</v>
      </c>
      <c r="E26" s="45"/>
      <c r="F26" s="21" t="s">
        <v>497</v>
      </c>
      <c r="G26" s="23">
        <v>19508</v>
      </c>
      <c r="H26" s="21">
        <v>0.9</v>
      </c>
      <c r="I26" s="45"/>
      <c r="J26" s="12">
        <v>100</v>
      </c>
      <c r="K26" s="12">
        <f>X20</f>
        <v>1971</v>
      </c>
      <c r="L26" s="18"/>
      <c r="M26" s="12"/>
      <c r="N26" s="114">
        <f t="shared" si="0"/>
        <v>9.0412844036697249E-2</v>
      </c>
    </row>
    <row r="27" spans="1:30" ht="17.25" customHeight="1" thickBot="1" x14ac:dyDescent="0.25">
      <c r="A27" s="21">
        <v>22</v>
      </c>
      <c r="B27" s="22">
        <v>5.9807339449541282E-3</v>
      </c>
      <c r="C27" s="22">
        <v>6.4733944954128439E-3</v>
      </c>
      <c r="D27" s="22">
        <v>1.2500000000000001E-2</v>
      </c>
      <c r="E27" s="45"/>
      <c r="F27" s="45"/>
      <c r="G27" s="45"/>
      <c r="H27" s="45"/>
      <c r="I27" s="45"/>
      <c r="J27" s="12">
        <v>150</v>
      </c>
      <c r="K27" s="12">
        <f>X22</f>
        <v>1944</v>
      </c>
      <c r="L27" s="18"/>
      <c r="M27" s="12"/>
      <c r="N27" s="114">
        <f t="shared" si="0"/>
        <v>8.9174311926605507E-2</v>
      </c>
    </row>
    <row r="28" spans="1:30" ht="17.25" customHeight="1" thickBot="1" x14ac:dyDescent="0.25">
      <c r="A28" s="21">
        <v>23</v>
      </c>
      <c r="B28" s="22">
        <v>3.5009174311926602E-3</v>
      </c>
      <c r="C28" s="22">
        <v>3.9559633027522936E-3</v>
      </c>
      <c r="D28" s="22">
        <v>7.4000000000000003E-3</v>
      </c>
      <c r="E28" s="45"/>
      <c r="F28" s="45"/>
      <c r="G28" s="45"/>
      <c r="H28" s="45"/>
      <c r="I28" s="45"/>
      <c r="J28" s="12">
        <v>200</v>
      </c>
      <c r="K28" s="12">
        <f>X24</f>
        <v>1917</v>
      </c>
      <c r="L28" s="18"/>
      <c r="M28" s="12"/>
      <c r="N28" s="114">
        <f t="shared" si="0"/>
        <v>8.7935779816513765E-2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2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563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32200</v>
      </c>
      <c r="H2" s="7" t="s">
        <v>462</v>
      </c>
      <c r="W2" s="21">
        <v>1</v>
      </c>
      <c r="X2" s="21">
        <v>4357</v>
      </c>
      <c r="Y2" s="24">
        <v>44970</v>
      </c>
      <c r="Z2" s="21" t="s">
        <v>514</v>
      </c>
      <c r="AA2" s="21" t="s">
        <v>492</v>
      </c>
      <c r="AB2" s="21">
        <v>13.5</v>
      </c>
      <c r="AC2" s="21" t="s">
        <v>498</v>
      </c>
      <c r="AD2" s="21">
        <v>59</v>
      </c>
    </row>
    <row r="3" spans="1:30" ht="17.25" customHeight="1" thickBot="1" x14ac:dyDescent="0.25">
      <c r="W3" s="21">
        <v>2</v>
      </c>
      <c r="X3" s="21">
        <v>3961</v>
      </c>
      <c r="Y3" s="24">
        <v>44970</v>
      </c>
      <c r="Z3" s="21" t="s">
        <v>513</v>
      </c>
      <c r="AA3" s="21" t="s">
        <v>492</v>
      </c>
      <c r="AB3" s="21">
        <v>12.3</v>
      </c>
      <c r="AC3" s="21" t="s">
        <v>498</v>
      </c>
      <c r="AD3" s="21">
        <v>55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3578</v>
      </c>
      <c r="Y4" s="24">
        <v>44987</v>
      </c>
      <c r="Z4" s="21" t="s">
        <v>514</v>
      </c>
      <c r="AA4" s="21" t="s">
        <v>495</v>
      </c>
      <c r="AB4" s="21">
        <v>11.1</v>
      </c>
      <c r="AC4" s="21" t="s">
        <v>498</v>
      </c>
      <c r="AD4" s="21">
        <v>53</v>
      </c>
    </row>
    <row r="5" spans="1:30" ht="17.25" customHeight="1" thickBot="1" x14ac:dyDescent="0.25">
      <c r="A5" s="21">
        <v>0</v>
      </c>
      <c r="B5" s="22">
        <v>5.0499999999999998E-3</v>
      </c>
      <c r="C5" s="22">
        <v>1.0999999999999999E-2</v>
      </c>
      <c r="D5" s="22">
        <v>1.61E-2</v>
      </c>
      <c r="E5" s="45"/>
      <c r="F5" s="21" t="s">
        <v>471</v>
      </c>
      <c r="G5" s="23">
        <v>36317</v>
      </c>
      <c r="H5" s="21">
        <v>1.1200000000000001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3517</v>
      </c>
      <c r="Y5" s="24">
        <v>44972</v>
      </c>
      <c r="Z5" s="21" t="s">
        <v>514</v>
      </c>
      <c r="AA5" s="21" t="s">
        <v>494</v>
      </c>
      <c r="AB5" s="21">
        <v>10.9</v>
      </c>
      <c r="AC5" s="21" t="s">
        <v>498</v>
      </c>
      <c r="AD5" s="21">
        <v>56</v>
      </c>
    </row>
    <row r="6" spans="1:30" ht="17.25" customHeight="1" thickBot="1" x14ac:dyDescent="0.25">
      <c r="A6" s="21">
        <v>1</v>
      </c>
      <c r="B6" s="22">
        <v>1.9499999999999999E-3</v>
      </c>
      <c r="C6" s="22">
        <v>5.7499999999999999E-3</v>
      </c>
      <c r="D6" s="22">
        <v>7.7000000000000002E-3</v>
      </c>
      <c r="E6" s="45"/>
      <c r="F6" s="21" t="s">
        <v>473</v>
      </c>
      <c r="G6" s="23">
        <v>40734</v>
      </c>
      <c r="H6" s="21">
        <v>1.25</v>
      </c>
      <c r="I6" s="45"/>
      <c r="J6" s="107" t="s">
        <v>474</v>
      </c>
      <c r="K6" s="108">
        <f>LARGE((K8,K9),1)</f>
        <v>0.55338345864661653</v>
      </c>
      <c r="L6" s="45"/>
      <c r="M6" s="45"/>
      <c r="N6" s="108" t="s">
        <v>498</v>
      </c>
      <c r="W6" s="21">
        <v>5</v>
      </c>
      <c r="X6" s="21">
        <v>3428</v>
      </c>
      <c r="Y6" s="24">
        <v>45288</v>
      </c>
      <c r="Z6" s="21" t="s">
        <v>516</v>
      </c>
      <c r="AA6" s="21" t="s">
        <v>495</v>
      </c>
      <c r="AB6" s="21">
        <v>10.6</v>
      </c>
      <c r="AC6" s="21" t="s">
        <v>499</v>
      </c>
      <c r="AD6" s="21">
        <v>55</v>
      </c>
    </row>
    <row r="7" spans="1:30" ht="17.25" customHeight="1" thickBot="1" x14ac:dyDescent="0.25">
      <c r="A7" s="21">
        <v>2</v>
      </c>
      <c r="B7" s="22">
        <v>2.2499999999999998E-3</v>
      </c>
      <c r="C7" s="22">
        <v>2.5000000000000001E-3</v>
      </c>
      <c r="D7" s="22">
        <v>4.7000000000000002E-3</v>
      </c>
      <c r="E7" s="45"/>
      <c r="F7" s="21" t="s">
        <v>475</v>
      </c>
      <c r="G7" s="23">
        <v>42449</v>
      </c>
      <c r="H7" s="21">
        <v>1.3</v>
      </c>
      <c r="I7" s="45"/>
      <c r="J7" s="12" t="s">
        <v>476</v>
      </c>
      <c r="K7" s="108">
        <f>LARGE((K10,K11),1)</f>
        <v>0.5225594749794914</v>
      </c>
      <c r="L7" s="45"/>
      <c r="M7" s="45"/>
      <c r="N7" s="108" t="s">
        <v>498</v>
      </c>
      <c r="W7" s="21">
        <v>6</v>
      </c>
      <c r="X7" s="21">
        <v>3394</v>
      </c>
      <c r="Y7" s="24">
        <v>45245</v>
      </c>
      <c r="Z7" s="21" t="s">
        <v>520</v>
      </c>
      <c r="AA7" s="21" t="s">
        <v>494</v>
      </c>
      <c r="AB7" s="21">
        <v>10.5</v>
      </c>
      <c r="AC7" s="21" t="s">
        <v>499</v>
      </c>
      <c r="AD7" s="21">
        <v>52</v>
      </c>
    </row>
    <row r="8" spans="1:30" ht="17.25" customHeight="1" thickBot="1" x14ac:dyDescent="0.25">
      <c r="A8" s="21">
        <v>3</v>
      </c>
      <c r="B8" s="22">
        <v>6.6499999999999997E-3</v>
      </c>
      <c r="C8" s="22">
        <v>2.0999999999999999E-3</v>
      </c>
      <c r="D8" s="22">
        <v>8.6999999999999994E-3</v>
      </c>
      <c r="E8" s="45"/>
      <c r="F8" s="21" t="s">
        <v>477</v>
      </c>
      <c r="G8" s="23">
        <v>35629</v>
      </c>
      <c r="H8" s="21">
        <v>1.0900000000000001</v>
      </c>
      <c r="I8" s="45"/>
      <c r="J8" s="45"/>
      <c r="K8" s="340">
        <f>LARGE(B11:C11,1)/(B11+C11)</f>
        <v>0.55338345864661653</v>
      </c>
      <c r="L8" s="45"/>
      <c r="M8" s="45"/>
      <c r="N8" s="45"/>
      <c r="W8" s="21">
        <v>7</v>
      </c>
      <c r="X8" s="21">
        <v>3380</v>
      </c>
      <c r="Y8" s="24">
        <v>44982</v>
      </c>
      <c r="Z8" s="21" t="s">
        <v>516</v>
      </c>
      <c r="AA8" s="21" t="s">
        <v>497</v>
      </c>
      <c r="AB8" s="21">
        <v>10.5</v>
      </c>
      <c r="AC8" s="21" t="s">
        <v>499</v>
      </c>
      <c r="AD8" s="21">
        <v>50</v>
      </c>
    </row>
    <row r="9" spans="1:30" ht="17.25" customHeight="1" thickBot="1" x14ac:dyDescent="0.25">
      <c r="A9" s="21">
        <v>4</v>
      </c>
      <c r="B9" s="22">
        <v>1.7049999999999999E-2</v>
      </c>
      <c r="C9" s="22">
        <v>7.9000000000000008E-3</v>
      </c>
      <c r="D9" s="22">
        <v>2.4899999999999999E-2</v>
      </c>
      <c r="E9" s="45"/>
      <c r="F9" s="21" t="s">
        <v>478</v>
      </c>
      <c r="G9" s="23">
        <v>29511</v>
      </c>
      <c r="H9" s="21">
        <v>0.91</v>
      </c>
      <c r="I9" s="45"/>
      <c r="J9" s="45"/>
      <c r="K9" s="340">
        <f>LARGE(B12:C12,1)/(B12+C12)</f>
        <v>0.53973509933774833</v>
      </c>
      <c r="L9" s="45"/>
      <c r="M9" s="45"/>
      <c r="N9" s="45"/>
      <c r="W9" s="21">
        <v>8</v>
      </c>
      <c r="X9" s="21">
        <v>3373</v>
      </c>
      <c r="Y9" s="24">
        <v>45281</v>
      </c>
      <c r="Z9" s="21" t="s">
        <v>518</v>
      </c>
      <c r="AA9" s="21" t="s">
        <v>495</v>
      </c>
      <c r="AB9" s="21">
        <v>10.5</v>
      </c>
      <c r="AC9" s="21" t="s">
        <v>499</v>
      </c>
      <c r="AD9" s="21">
        <v>53</v>
      </c>
    </row>
    <row r="10" spans="1:30" ht="17.25" customHeight="1" thickBot="1" x14ac:dyDescent="0.25">
      <c r="A10" s="21">
        <v>5</v>
      </c>
      <c r="B10" s="22">
        <v>2.3199999999999998E-2</v>
      </c>
      <c r="C10" s="22">
        <v>1.3650000000000001E-2</v>
      </c>
      <c r="D10" s="22">
        <v>3.6900000000000002E-2</v>
      </c>
      <c r="E10" s="45"/>
      <c r="F10" s="21" t="s">
        <v>479</v>
      </c>
      <c r="G10" s="23">
        <v>25415</v>
      </c>
      <c r="H10" s="21">
        <v>0.78</v>
      </c>
      <c r="I10" s="45"/>
      <c r="J10" s="45"/>
      <c r="K10" s="347">
        <f>LARGE(B20:C20,1)/(B20+C20)</f>
        <v>0.5225594749794914</v>
      </c>
      <c r="L10" s="45"/>
      <c r="M10" s="45"/>
      <c r="N10" s="45"/>
      <c r="W10" s="21">
        <v>9</v>
      </c>
      <c r="X10" s="21">
        <v>3359</v>
      </c>
      <c r="Y10" s="24">
        <v>45000</v>
      </c>
      <c r="Z10" s="21" t="s">
        <v>514</v>
      </c>
      <c r="AA10" s="21" t="s">
        <v>494</v>
      </c>
      <c r="AB10" s="21">
        <v>10.4</v>
      </c>
      <c r="AC10" s="21" t="s">
        <v>498</v>
      </c>
      <c r="AD10" s="21">
        <v>51</v>
      </c>
    </row>
    <row r="11" spans="1:30" ht="17.25" customHeight="1" thickBot="1" x14ac:dyDescent="0.25">
      <c r="A11" s="21">
        <v>6</v>
      </c>
      <c r="B11" s="22">
        <v>1.84E-2</v>
      </c>
      <c r="C11" s="22">
        <v>1.485E-2</v>
      </c>
      <c r="D11" s="22">
        <v>3.32E-2</v>
      </c>
      <c r="E11" s="45"/>
      <c r="F11" s="21" t="s">
        <v>480</v>
      </c>
      <c r="G11" s="23">
        <v>24843</v>
      </c>
      <c r="H11" s="21">
        <v>0.76</v>
      </c>
      <c r="I11" s="45"/>
      <c r="J11" s="45"/>
      <c r="K11" s="347">
        <f>LARGE(B21:C21,1)/(B21+C21)</f>
        <v>0.51481481481481484</v>
      </c>
      <c r="L11" s="45"/>
      <c r="M11" s="45"/>
      <c r="N11" s="45"/>
      <c r="W11" s="21">
        <v>10</v>
      </c>
      <c r="X11" s="21">
        <v>3353</v>
      </c>
      <c r="Y11" s="24">
        <v>44984</v>
      </c>
      <c r="Z11" s="21" t="s">
        <v>516</v>
      </c>
      <c r="AA11" s="21" t="s">
        <v>492</v>
      </c>
      <c r="AB11" s="21">
        <v>10.4</v>
      </c>
      <c r="AC11" s="21" t="s">
        <v>499</v>
      </c>
      <c r="AD11" s="21">
        <v>52</v>
      </c>
    </row>
    <row r="12" spans="1:30" ht="17.25" customHeight="1" thickBot="1" x14ac:dyDescent="0.25">
      <c r="A12" s="21">
        <v>7</v>
      </c>
      <c r="B12" s="22">
        <v>1.6299999999999999E-2</v>
      </c>
      <c r="C12" s="22">
        <v>1.3899999999999999E-2</v>
      </c>
      <c r="D12" s="22">
        <v>3.0200000000000001E-2</v>
      </c>
      <c r="E12" s="45"/>
      <c r="F12" s="21" t="s">
        <v>481</v>
      </c>
      <c r="G12" s="23">
        <v>24670</v>
      </c>
      <c r="H12" s="21">
        <v>0.76</v>
      </c>
      <c r="I12" s="45"/>
      <c r="J12" s="45"/>
      <c r="K12" s="45"/>
      <c r="L12" s="45"/>
      <c r="M12" s="45"/>
      <c r="N12" s="45"/>
      <c r="W12" s="21">
        <v>20</v>
      </c>
      <c r="X12" s="21">
        <v>3271</v>
      </c>
      <c r="Y12" s="24">
        <v>44963</v>
      </c>
      <c r="Z12" s="21" t="s">
        <v>513</v>
      </c>
      <c r="AA12" s="21" t="s">
        <v>492</v>
      </c>
      <c r="AB12" s="21">
        <v>10.199999999999999</v>
      </c>
      <c r="AC12" s="21" t="s">
        <v>498</v>
      </c>
      <c r="AD12" s="21">
        <v>50</v>
      </c>
    </row>
    <row r="13" spans="1:30" ht="17.25" customHeight="1" thickBot="1" x14ac:dyDescent="0.25">
      <c r="A13" s="21">
        <v>8</v>
      </c>
      <c r="B13" s="22">
        <v>2.315E-2</v>
      </c>
      <c r="C13" s="22">
        <v>1.6549999999999999E-2</v>
      </c>
      <c r="D13" s="22">
        <v>3.9699999999999999E-2</v>
      </c>
      <c r="E13" s="45"/>
      <c r="F13" s="21" t="s">
        <v>482</v>
      </c>
      <c r="G13" s="23">
        <v>23558</v>
      </c>
      <c r="H13" s="21">
        <v>0.72</v>
      </c>
      <c r="I13" s="45"/>
      <c r="J13" s="45"/>
      <c r="K13" s="45"/>
      <c r="L13" s="45"/>
      <c r="M13" s="45"/>
      <c r="N13" s="45"/>
      <c r="W13" s="21">
        <v>25</v>
      </c>
      <c r="X13" s="21">
        <v>3242</v>
      </c>
      <c r="Y13" s="24">
        <v>44949</v>
      </c>
      <c r="Z13" s="21" t="s">
        <v>514</v>
      </c>
      <c r="AA13" s="21" t="s">
        <v>492</v>
      </c>
      <c r="AB13" s="21">
        <v>10.1</v>
      </c>
      <c r="AC13" s="21" t="s">
        <v>498</v>
      </c>
      <c r="AD13" s="21">
        <v>54</v>
      </c>
    </row>
    <row r="14" spans="1:30" ht="17.25" customHeight="1" thickBot="1" x14ac:dyDescent="0.25">
      <c r="A14" s="21">
        <v>9</v>
      </c>
      <c r="B14" s="22">
        <v>3.2050000000000002E-2</v>
      </c>
      <c r="C14" s="22">
        <v>2.3550000000000001E-2</v>
      </c>
      <c r="D14" s="22">
        <v>5.5599999999999997E-2</v>
      </c>
      <c r="E14" s="45"/>
      <c r="F14" s="21" t="s">
        <v>483</v>
      </c>
      <c r="G14" s="23">
        <v>28068</v>
      </c>
      <c r="H14" s="21">
        <v>0.86</v>
      </c>
      <c r="I14" s="45"/>
      <c r="J14" s="45"/>
      <c r="K14" s="45"/>
      <c r="L14" s="45"/>
      <c r="M14" s="45"/>
      <c r="N14" s="45"/>
      <c r="W14" s="21">
        <v>30</v>
      </c>
      <c r="X14" s="21">
        <v>3228</v>
      </c>
      <c r="Y14" s="24">
        <v>44969</v>
      </c>
      <c r="Z14" s="21" t="s">
        <v>514</v>
      </c>
      <c r="AA14" s="21" t="s">
        <v>488</v>
      </c>
      <c r="AB14" s="21">
        <v>10</v>
      </c>
      <c r="AC14" s="21" t="s">
        <v>499</v>
      </c>
      <c r="AD14" s="21">
        <v>51</v>
      </c>
    </row>
    <row r="15" spans="1:30" ht="17.25" customHeight="1" thickBot="1" x14ac:dyDescent="0.25">
      <c r="A15" s="21">
        <v>10</v>
      </c>
      <c r="B15" s="22">
        <v>3.7900000000000003E-2</v>
      </c>
      <c r="C15" s="22">
        <v>3.1449999999999999E-2</v>
      </c>
      <c r="D15" s="22">
        <v>6.93E-2</v>
      </c>
      <c r="E15" s="45"/>
      <c r="F15" s="21" t="s">
        <v>484</v>
      </c>
      <c r="G15" s="23">
        <v>35200</v>
      </c>
      <c r="H15" s="21">
        <v>1.08</v>
      </c>
      <c r="I15" s="45"/>
      <c r="J15" s="45"/>
      <c r="K15" s="45"/>
      <c r="L15" s="45"/>
      <c r="M15" s="45"/>
      <c r="N15" s="45"/>
      <c r="W15" s="21">
        <v>35</v>
      </c>
      <c r="X15" s="21">
        <v>3213</v>
      </c>
      <c r="Y15" s="24">
        <v>44969</v>
      </c>
      <c r="Z15" s="21" t="s">
        <v>520</v>
      </c>
      <c r="AA15" s="21" t="s">
        <v>488</v>
      </c>
      <c r="AB15" s="21">
        <v>10</v>
      </c>
      <c r="AC15" s="21" t="s">
        <v>498</v>
      </c>
      <c r="AD15" s="21">
        <v>54</v>
      </c>
    </row>
    <row r="16" spans="1:30" ht="17.25" customHeight="1" thickBot="1" x14ac:dyDescent="0.25">
      <c r="A16" s="21">
        <v>11</v>
      </c>
      <c r="B16" s="22">
        <v>3.7949999999999998E-2</v>
      </c>
      <c r="C16" s="22">
        <v>3.7100000000000001E-2</v>
      </c>
      <c r="D16" s="22">
        <v>7.51E-2</v>
      </c>
      <c r="E16" s="45"/>
      <c r="F16" s="21" t="s">
        <v>485</v>
      </c>
      <c r="G16" s="23">
        <v>37011</v>
      </c>
      <c r="H16" s="21">
        <v>1.1399999999999999</v>
      </c>
      <c r="I16" s="45"/>
      <c r="J16" s="45"/>
      <c r="K16" s="45"/>
      <c r="L16" s="45"/>
      <c r="M16" s="45"/>
      <c r="N16" s="45"/>
      <c r="W16" s="21">
        <v>40</v>
      </c>
      <c r="X16" s="21">
        <v>3204</v>
      </c>
      <c r="Y16" s="24">
        <v>45286</v>
      </c>
      <c r="Z16" s="21" t="s">
        <v>513</v>
      </c>
      <c r="AA16" s="21" t="s">
        <v>493</v>
      </c>
      <c r="AB16" s="21">
        <v>10</v>
      </c>
      <c r="AC16" s="21" t="s">
        <v>499</v>
      </c>
      <c r="AD16" s="21">
        <v>56</v>
      </c>
    </row>
    <row r="17" spans="1:30" ht="17.25" customHeight="1" thickBot="1" x14ac:dyDescent="0.25">
      <c r="A17" s="21">
        <v>12</v>
      </c>
      <c r="B17" s="22">
        <v>3.27E-2</v>
      </c>
      <c r="C17" s="22">
        <v>3.6749999999999998E-2</v>
      </c>
      <c r="D17" s="22">
        <v>6.9500000000000006E-2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3191</v>
      </c>
      <c r="Y17" s="24">
        <v>45288</v>
      </c>
      <c r="Z17" s="21" t="s">
        <v>520</v>
      </c>
      <c r="AA17" s="21" t="s">
        <v>495</v>
      </c>
      <c r="AB17" s="21">
        <v>9.9</v>
      </c>
      <c r="AC17" s="21" t="s">
        <v>498</v>
      </c>
      <c r="AD17" s="21">
        <v>54</v>
      </c>
    </row>
    <row r="18" spans="1:30" ht="17.25" customHeight="1" thickBot="1" x14ac:dyDescent="0.25">
      <c r="A18" s="21">
        <v>13</v>
      </c>
      <c r="B18" s="22">
        <v>2.8799999999999999E-2</v>
      </c>
      <c r="C18" s="22">
        <v>3.2550000000000003E-2</v>
      </c>
      <c r="D18" s="22">
        <v>6.1400000000000003E-2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3173</v>
      </c>
      <c r="Y18" s="24">
        <v>44941</v>
      </c>
      <c r="Z18" s="21" t="s">
        <v>514</v>
      </c>
      <c r="AA18" s="21" t="s">
        <v>488</v>
      </c>
      <c r="AB18" s="21">
        <v>9.9</v>
      </c>
      <c r="AC18" s="21" t="s">
        <v>499</v>
      </c>
      <c r="AD18" s="21">
        <v>54</v>
      </c>
    </row>
    <row r="19" spans="1:30" ht="17.25" customHeight="1" thickBot="1" x14ac:dyDescent="0.25">
      <c r="A19" s="21">
        <v>14</v>
      </c>
      <c r="B19" s="22">
        <v>2.76E-2</v>
      </c>
      <c r="C19" s="22">
        <v>3.0249999999999999E-2</v>
      </c>
      <c r="D19" s="22">
        <v>5.7799999999999997E-2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3112</v>
      </c>
      <c r="Y19" s="24">
        <v>44998</v>
      </c>
      <c r="Z19" s="21" t="s">
        <v>514</v>
      </c>
      <c r="AA19" s="21" t="s">
        <v>492</v>
      </c>
      <c r="AB19" s="21">
        <v>9.6999999999999993</v>
      </c>
      <c r="AC19" s="21" t="s">
        <v>498</v>
      </c>
      <c r="AD19" s="21">
        <v>51</v>
      </c>
    </row>
    <row r="20" spans="1:30" ht="17.25" customHeight="1" thickBot="1" x14ac:dyDescent="0.25">
      <c r="A20" s="21">
        <v>15</v>
      </c>
      <c r="B20" s="22">
        <v>3.1850000000000003E-2</v>
      </c>
      <c r="C20" s="22">
        <v>2.9100000000000001E-2</v>
      </c>
      <c r="D20" s="22">
        <v>6.0900000000000003E-2</v>
      </c>
      <c r="E20" s="45"/>
      <c r="F20" s="21" t="s">
        <v>488</v>
      </c>
      <c r="G20" s="23">
        <v>30917</v>
      </c>
      <c r="H20" s="21">
        <v>0.95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3048</v>
      </c>
      <c r="Y20" s="24">
        <v>44983</v>
      </c>
      <c r="Z20" s="21" t="s">
        <v>514</v>
      </c>
      <c r="AA20" s="21" t="s">
        <v>488</v>
      </c>
      <c r="AB20" s="21">
        <v>9.5</v>
      </c>
      <c r="AC20" s="21" t="s">
        <v>499</v>
      </c>
      <c r="AD20" s="21">
        <v>50</v>
      </c>
    </row>
    <row r="21" spans="1:30" ht="17.25" customHeight="1" thickBot="1" x14ac:dyDescent="0.25">
      <c r="A21" s="21">
        <v>16</v>
      </c>
      <c r="B21" s="22">
        <v>3.4750000000000003E-2</v>
      </c>
      <c r="C21" s="22">
        <v>3.2750000000000001E-2</v>
      </c>
      <c r="D21" s="22">
        <v>6.7500000000000004E-2</v>
      </c>
      <c r="E21" s="45"/>
      <c r="F21" s="21" t="s">
        <v>492</v>
      </c>
      <c r="G21" s="23">
        <v>33731</v>
      </c>
      <c r="H21" s="21">
        <v>1.04</v>
      </c>
      <c r="I21" s="45"/>
      <c r="J21" s="12">
        <v>5</v>
      </c>
      <c r="K21" s="12">
        <f>X6</f>
        <v>3428</v>
      </c>
      <c r="L21" s="18"/>
      <c r="M21" s="12"/>
      <c r="N21" s="114">
        <f>K21/$F$2</f>
        <v>0.10645962732919255</v>
      </c>
      <c r="W21" s="21">
        <v>125</v>
      </c>
      <c r="X21" s="21">
        <v>3015</v>
      </c>
      <c r="Y21" s="24">
        <v>44998</v>
      </c>
      <c r="Z21" s="21" t="s">
        <v>521</v>
      </c>
      <c r="AA21" s="21" t="s">
        <v>492</v>
      </c>
      <c r="AB21" s="21">
        <v>9.4</v>
      </c>
      <c r="AC21" s="21" t="s">
        <v>499</v>
      </c>
      <c r="AD21" s="21">
        <v>53</v>
      </c>
    </row>
    <row r="22" spans="1:30" ht="17.25" customHeight="1" thickBot="1" x14ac:dyDescent="0.25">
      <c r="A22" s="21">
        <v>17</v>
      </c>
      <c r="B22" s="22">
        <v>3.1550000000000002E-2</v>
      </c>
      <c r="C22" s="22">
        <v>3.3550000000000003E-2</v>
      </c>
      <c r="D22" s="22">
        <v>6.5100000000000005E-2</v>
      </c>
      <c r="E22" s="45"/>
      <c r="F22" s="21" t="s">
        <v>493</v>
      </c>
      <c r="G22" s="23">
        <v>32494</v>
      </c>
      <c r="H22" s="21">
        <v>1</v>
      </c>
      <c r="I22" s="45"/>
      <c r="J22" s="12">
        <v>10</v>
      </c>
      <c r="K22" s="12">
        <f>X11</f>
        <v>3353</v>
      </c>
      <c r="L22" s="18"/>
      <c r="M22" s="12"/>
      <c r="N22" s="114">
        <f t="shared" ref="N22:N28" si="0">K22/$F$2</f>
        <v>0.10413043478260869</v>
      </c>
      <c r="W22" s="21">
        <v>150</v>
      </c>
      <c r="X22" s="21">
        <v>2971</v>
      </c>
      <c r="Y22" s="24">
        <v>45005</v>
      </c>
      <c r="Z22" s="21" t="s">
        <v>519</v>
      </c>
      <c r="AA22" s="21" t="s">
        <v>492</v>
      </c>
      <c r="AB22" s="21">
        <v>9.1999999999999993</v>
      </c>
      <c r="AC22" s="21" t="s">
        <v>498</v>
      </c>
      <c r="AD22" s="21">
        <v>57</v>
      </c>
    </row>
    <row r="23" spans="1:30" ht="17.25" customHeight="1" thickBot="1" x14ac:dyDescent="0.25">
      <c r="A23" s="21">
        <v>18</v>
      </c>
      <c r="B23" s="22">
        <v>2.6349999999999998E-2</v>
      </c>
      <c r="C23" s="22">
        <v>2.7300000000000001E-2</v>
      </c>
      <c r="D23" s="22">
        <v>5.3699999999999998E-2</v>
      </c>
      <c r="E23" s="45"/>
      <c r="F23" s="21" t="s">
        <v>494</v>
      </c>
      <c r="G23" s="23">
        <v>33052</v>
      </c>
      <c r="H23" s="21">
        <v>1.02</v>
      </c>
      <c r="I23" s="45"/>
      <c r="J23" s="12">
        <v>20</v>
      </c>
      <c r="K23" s="12">
        <f>X12</f>
        <v>3271</v>
      </c>
      <c r="L23" s="18"/>
      <c r="M23" s="12"/>
      <c r="N23" s="114">
        <f t="shared" si="0"/>
        <v>0.10158385093167702</v>
      </c>
      <c r="W23" s="21">
        <v>175</v>
      </c>
      <c r="X23" s="21">
        <v>2937</v>
      </c>
      <c r="Y23" s="24">
        <v>44996</v>
      </c>
      <c r="Z23" s="21" t="s">
        <v>520</v>
      </c>
      <c r="AA23" s="21" t="s">
        <v>497</v>
      </c>
      <c r="AB23" s="21">
        <v>9.1</v>
      </c>
      <c r="AC23" s="21" t="s">
        <v>499</v>
      </c>
      <c r="AD23" s="21">
        <v>53</v>
      </c>
    </row>
    <row r="24" spans="1:30" ht="17.25" customHeight="1" thickBot="1" x14ac:dyDescent="0.25">
      <c r="A24" s="21">
        <v>19</v>
      </c>
      <c r="B24" s="22">
        <v>1.9599999999999999E-2</v>
      </c>
      <c r="C24" s="22">
        <v>2.5749999999999999E-2</v>
      </c>
      <c r="D24" s="22">
        <v>4.53E-2</v>
      </c>
      <c r="E24" s="45"/>
      <c r="F24" s="21" t="s">
        <v>495</v>
      </c>
      <c r="G24" s="23">
        <v>33478</v>
      </c>
      <c r="H24" s="21">
        <v>1.03</v>
      </c>
      <c r="I24" s="45"/>
      <c r="J24" s="12">
        <v>30</v>
      </c>
      <c r="K24" s="12">
        <f>X14</f>
        <v>3228</v>
      </c>
      <c r="L24" s="18"/>
      <c r="M24" s="12"/>
      <c r="N24" s="114">
        <f t="shared" si="0"/>
        <v>0.10024844720496895</v>
      </c>
      <c r="W24" s="21">
        <v>200</v>
      </c>
      <c r="X24" s="21">
        <v>2905</v>
      </c>
      <c r="Y24" s="24">
        <v>44950</v>
      </c>
      <c r="Z24" s="21" t="s">
        <v>514</v>
      </c>
      <c r="AA24" s="21" t="s">
        <v>493</v>
      </c>
      <c r="AB24" s="21">
        <v>9</v>
      </c>
      <c r="AC24" s="21" t="s">
        <v>498</v>
      </c>
      <c r="AD24" s="21">
        <v>54</v>
      </c>
    </row>
    <row r="25" spans="1:30" ht="17.25" customHeight="1" thickBot="1" x14ac:dyDescent="0.25">
      <c r="A25" s="21">
        <v>20</v>
      </c>
      <c r="B25" s="22">
        <v>1.37E-2</v>
      </c>
      <c r="C25" s="22">
        <v>2.085E-2</v>
      </c>
      <c r="D25" s="22">
        <v>3.4599999999999999E-2</v>
      </c>
      <c r="E25" s="45"/>
      <c r="F25" s="21" t="s">
        <v>496</v>
      </c>
      <c r="G25" s="23">
        <v>32859</v>
      </c>
      <c r="H25" s="21">
        <v>1.01</v>
      </c>
      <c r="I25" s="45"/>
      <c r="J25" s="12">
        <v>50</v>
      </c>
      <c r="K25" s="12">
        <f>X18</f>
        <v>3173</v>
      </c>
      <c r="L25" s="18"/>
      <c r="M25" s="12"/>
      <c r="N25" s="114">
        <f t="shared" si="0"/>
        <v>9.8540372670807452E-2</v>
      </c>
    </row>
    <row r="26" spans="1:30" ht="17.25" customHeight="1" thickBot="1" x14ac:dyDescent="0.25">
      <c r="A26" s="21">
        <v>21</v>
      </c>
      <c r="B26" s="22">
        <v>1.055E-2</v>
      </c>
      <c r="C26" s="22">
        <v>1.6049999999999998E-2</v>
      </c>
      <c r="D26" s="22">
        <v>2.6599999999999999E-2</v>
      </c>
      <c r="E26" s="45"/>
      <c r="F26" s="21" t="s">
        <v>497</v>
      </c>
      <c r="G26" s="23">
        <v>31435</v>
      </c>
      <c r="H26" s="21">
        <v>0.97</v>
      </c>
      <c r="I26" s="45"/>
      <c r="J26" s="12">
        <v>100</v>
      </c>
      <c r="K26" s="12">
        <f>X20</f>
        <v>3048</v>
      </c>
      <c r="L26" s="18"/>
      <c r="M26" s="12"/>
      <c r="N26" s="114">
        <f t="shared" si="0"/>
        <v>9.4658385093167707E-2</v>
      </c>
    </row>
    <row r="27" spans="1:30" ht="17.25" customHeight="1" thickBot="1" x14ac:dyDescent="0.25">
      <c r="A27" s="21">
        <v>22</v>
      </c>
      <c r="B27" s="22">
        <v>1.1599999999999999E-2</v>
      </c>
      <c r="C27" s="22">
        <v>1.5949999999999999E-2</v>
      </c>
      <c r="D27" s="22">
        <v>2.76E-2</v>
      </c>
      <c r="E27" s="45"/>
      <c r="F27" s="45"/>
      <c r="G27" s="45"/>
      <c r="H27" s="45"/>
      <c r="I27" s="45"/>
      <c r="J27" s="12">
        <v>150</v>
      </c>
      <c r="K27" s="12">
        <f>X22</f>
        <v>2971</v>
      </c>
      <c r="L27" s="18"/>
      <c r="M27" s="12"/>
      <c r="N27" s="114">
        <f t="shared" si="0"/>
        <v>9.2267080745341609E-2</v>
      </c>
    </row>
    <row r="28" spans="1:30" ht="17.25" customHeight="1" thickBot="1" x14ac:dyDescent="0.25">
      <c r="A28" s="21">
        <v>23</v>
      </c>
      <c r="B28" s="22">
        <v>9.1000000000000004E-3</v>
      </c>
      <c r="C28" s="22">
        <v>1.8849999999999999E-2</v>
      </c>
      <c r="D28" s="22">
        <v>2.8000000000000001E-2</v>
      </c>
      <c r="E28" s="45"/>
      <c r="F28" s="45"/>
      <c r="G28" s="45"/>
      <c r="H28" s="45"/>
      <c r="I28" s="45"/>
      <c r="J28" s="12">
        <v>200</v>
      </c>
      <c r="K28" s="12">
        <f>X24</f>
        <v>2905</v>
      </c>
      <c r="L28" s="18"/>
      <c r="M28" s="12"/>
      <c r="N28" s="114">
        <f t="shared" si="0"/>
        <v>9.0217391304347833E-2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3"/>
  <dimension ref="A1:AD50"/>
  <sheetViews>
    <sheetView workbookViewId="0">
      <selection activeCell="AE23" sqref="AE23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229" t="s">
        <v>603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596</v>
      </c>
      <c r="F2" s="6">
        <v>14600</v>
      </c>
      <c r="H2" s="7" t="s">
        <v>462</v>
      </c>
      <c r="W2" s="21">
        <v>1</v>
      </c>
      <c r="X2" s="21">
        <v>5653</v>
      </c>
      <c r="Y2" s="24">
        <v>44170</v>
      </c>
      <c r="Z2" s="21" t="s">
        <v>522</v>
      </c>
      <c r="AA2" s="21" t="s">
        <v>497</v>
      </c>
      <c r="AB2" s="21">
        <v>38.700000000000003</v>
      </c>
      <c r="AC2" s="21" t="s">
        <v>465</v>
      </c>
      <c r="AD2" s="21">
        <v>52</v>
      </c>
    </row>
    <row r="3" spans="1:30" ht="15" thickBot="1" x14ac:dyDescent="0.25">
      <c r="W3" s="21">
        <v>2</v>
      </c>
      <c r="X3" s="21">
        <v>4337</v>
      </c>
      <c r="Y3" s="24">
        <v>43991</v>
      </c>
      <c r="Z3" s="21" t="s">
        <v>522</v>
      </c>
      <c r="AA3" s="21" t="s">
        <v>493</v>
      </c>
      <c r="AB3" s="21">
        <v>29.7</v>
      </c>
      <c r="AC3" s="21" t="s">
        <v>465</v>
      </c>
      <c r="AD3" s="21">
        <v>54</v>
      </c>
    </row>
    <row r="4" spans="1:30" ht="23.25" thickBot="1" x14ac:dyDescent="0.25">
      <c r="A4" s="8" t="s">
        <v>463</v>
      </c>
      <c r="B4" s="9" t="s">
        <v>464</v>
      </c>
      <c r="C4" s="36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77" t="s">
        <v>470</v>
      </c>
      <c r="K4" s="278"/>
      <c r="L4" s="278"/>
      <c r="M4" s="278"/>
      <c r="N4" s="279"/>
      <c r="W4" s="21">
        <v>3</v>
      </c>
      <c r="X4" s="21">
        <v>3384</v>
      </c>
      <c r="Y4" s="24">
        <v>44170</v>
      </c>
      <c r="Z4" s="21" t="s">
        <v>519</v>
      </c>
      <c r="AA4" s="21" t="s">
        <v>497</v>
      </c>
      <c r="AB4" s="21">
        <v>23.2</v>
      </c>
      <c r="AC4" s="21" t="s">
        <v>465</v>
      </c>
      <c r="AD4" s="21">
        <v>55</v>
      </c>
    </row>
    <row r="5" spans="1:30" ht="18.75" customHeight="1" thickBot="1" x14ac:dyDescent="0.25">
      <c r="A5" s="21">
        <v>0</v>
      </c>
      <c r="B5" s="22">
        <v>4.0438356164383569E-3</v>
      </c>
      <c r="C5" s="22">
        <v>1.6726027397260272E-3</v>
      </c>
      <c r="D5" s="22">
        <v>9.2999999999999992E-3</v>
      </c>
      <c r="F5" s="21" t="s">
        <v>471</v>
      </c>
      <c r="G5" s="23">
        <v>23097</v>
      </c>
      <c r="H5" s="26">
        <v>1.6</v>
      </c>
      <c r="J5" s="280" t="s">
        <v>472</v>
      </c>
      <c r="K5" s="281"/>
      <c r="L5" s="281"/>
      <c r="M5" s="281"/>
      <c r="N5" s="282"/>
      <c r="W5" s="21">
        <v>4</v>
      </c>
      <c r="X5" s="21">
        <v>2691</v>
      </c>
      <c r="Y5" s="24">
        <v>44170</v>
      </c>
      <c r="Z5" s="21" t="s">
        <v>520</v>
      </c>
      <c r="AA5" s="21" t="s">
        <v>497</v>
      </c>
      <c r="AB5" s="21">
        <v>18.399999999999999</v>
      </c>
      <c r="AC5" s="21" t="s">
        <v>465</v>
      </c>
      <c r="AD5" s="21">
        <v>53</v>
      </c>
    </row>
    <row r="6" spans="1:30" ht="17.25" customHeight="1" thickBot="1" x14ac:dyDescent="0.25">
      <c r="A6" s="21">
        <v>1</v>
      </c>
      <c r="B6" s="22">
        <v>2.1205479452054794E-3</v>
      </c>
      <c r="C6" s="22">
        <v>1.267123287671233E-3</v>
      </c>
      <c r="D6" s="22">
        <v>4.8999999999999998E-3</v>
      </c>
      <c r="F6" s="21" t="s">
        <v>473</v>
      </c>
      <c r="G6" s="23">
        <v>25396</v>
      </c>
      <c r="H6" s="26">
        <v>1.75</v>
      </c>
      <c r="J6" s="13" t="s">
        <v>474</v>
      </c>
      <c r="K6" s="14">
        <f>LARGE((K8,K9),1)</f>
        <v>0.77990692581439913</v>
      </c>
      <c r="N6" s="14" t="s">
        <v>465</v>
      </c>
      <c r="W6" s="21">
        <v>5</v>
      </c>
      <c r="X6" s="21">
        <v>2415</v>
      </c>
      <c r="Y6" s="24">
        <v>43947</v>
      </c>
      <c r="Z6" s="21" t="s">
        <v>625</v>
      </c>
      <c r="AA6" s="21" t="s">
        <v>488</v>
      </c>
      <c r="AB6" s="21">
        <v>16.5</v>
      </c>
      <c r="AC6" s="21" t="s">
        <v>464</v>
      </c>
      <c r="AD6" s="21">
        <v>51</v>
      </c>
    </row>
    <row r="7" spans="1:30" ht="17.25" customHeight="1" thickBot="1" x14ac:dyDescent="0.25">
      <c r="A7" s="21">
        <v>2</v>
      </c>
      <c r="B7" s="22">
        <v>1.6273972602739728E-3</v>
      </c>
      <c r="C7" s="22">
        <v>1.4191780821917808E-3</v>
      </c>
      <c r="D7" s="22">
        <v>3.5000000000000001E-3</v>
      </c>
      <c r="F7" s="21" t="s">
        <v>475</v>
      </c>
      <c r="G7" s="23">
        <v>21669</v>
      </c>
      <c r="H7" s="26">
        <v>1.5</v>
      </c>
      <c r="J7" s="15" t="s">
        <v>476</v>
      </c>
      <c r="K7" s="14">
        <f>LARGE((K10,K11),1)</f>
        <v>0.60892968541128245</v>
      </c>
      <c r="N7" s="14" t="s">
        <v>464</v>
      </c>
      <c r="W7" s="21">
        <v>6</v>
      </c>
      <c r="X7" s="21">
        <v>2289</v>
      </c>
      <c r="Y7" s="24">
        <v>43880</v>
      </c>
      <c r="Z7" s="21" t="s">
        <v>513</v>
      </c>
      <c r="AA7" s="21" t="s">
        <v>494</v>
      </c>
      <c r="AB7" s="21">
        <v>15.7</v>
      </c>
      <c r="AC7" s="21" t="s">
        <v>464</v>
      </c>
      <c r="AD7" s="21">
        <v>62</v>
      </c>
    </row>
    <row r="8" spans="1:30" ht="17.25" customHeight="1" thickBot="1" x14ac:dyDescent="0.3">
      <c r="A8" s="21">
        <v>3</v>
      </c>
      <c r="B8" s="22">
        <v>1.1342465753424657E-3</v>
      </c>
      <c r="C8" s="22">
        <v>3.0917808219178083E-3</v>
      </c>
      <c r="D8" s="22">
        <v>5.1999999999999998E-3</v>
      </c>
      <c r="F8" s="21" t="s">
        <v>477</v>
      </c>
      <c r="G8" s="23">
        <v>10311</v>
      </c>
      <c r="H8" s="26">
        <v>0.71</v>
      </c>
      <c r="K8" s="16">
        <f>LARGE(B11:C11,1)/(B11+C11)</f>
        <v>0.77990692581439913</v>
      </c>
      <c r="W8" s="21">
        <v>7</v>
      </c>
      <c r="X8" s="21">
        <v>2277</v>
      </c>
      <c r="Y8" s="24">
        <v>44029</v>
      </c>
      <c r="Z8" s="21" t="s">
        <v>514</v>
      </c>
      <c r="AA8" s="21" t="s">
        <v>496</v>
      </c>
      <c r="AB8" s="21">
        <v>15.6</v>
      </c>
      <c r="AC8" s="21" t="s">
        <v>464</v>
      </c>
      <c r="AD8" s="21">
        <v>78</v>
      </c>
    </row>
    <row r="9" spans="1:30" ht="17.25" customHeight="1" thickBot="1" x14ac:dyDescent="0.3">
      <c r="A9" s="21">
        <v>4</v>
      </c>
      <c r="B9" s="22">
        <v>1.8246575342465753E-3</v>
      </c>
      <c r="C9" s="22">
        <v>6.3356164383561644E-3</v>
      </c>
      <c r="D9" s="22">
        <v>1.17E-2</v>
      </c>
      <c r="F9" s="21" t="s">
        <v>478</v>
      </c>
      <c r="G9" s="23">
        <v>12322</v>
      </c>
      <c r="H9" s="26">
        <v>0.85</v>
      </c>
      <c r="K9" s="16">
        <f>LARGE(B12:C12,1)/(B12+C12)</f>
        <v>0.73484563253012058</v>
      </c>
      <c r="W9" s="21">
        <v>8</v>
      </c>
      <c r="X9" s="21">
        <v>2266</v>
      </c>
      <c r="Y9" s="24">
        <v>43900</v>
      </c>
      <c r="Z9" s="21" t="s">
        <v>513</v>
      </c>
      <c r="AA9" s="21" t="s">
        <v>493</v>
      </c>
      <c r="AB9" s="21">
        <v>15.5</v>
      </c>
      <c r="AC9" s="21" t="s">
        <v>464</v>
      </c>
      <c r="AD9" s="21">
        <v>56</v>
      </c>
    </row>
    <row r="10" spans="1:30" ht="17.25" customHeight="1" thickBot="1" x14ac:dyDescent="0.3">
      <c r="A10" s="21">
        <v>5</v>
      </c>
      <c r="B10" s="22">
        <v>3.9945205479452054E-3</v>
      </c>
      <c r="C10" s="22">
        <v>1.8398630136986303E-2</v>
      </c>
      <c r="D10" s="22">
        <v>2.2800000000000001E-2</v>
      </c>
      <c r="F10" s="21" t="s">
        <v>479</v>
      </c>
      <c r="G10" s="23">
        <v>14144</v>
      </c>
      <c r="H10" s="26">
        <v>0.98</v>
      </c>
      <c r="K10" s="16">
        <f>LARGE(B20:C20,1)/(B20+C20)</f>
        <v>0.59529968221121865</v>
      </c>
      <c r="W10" s="21">
        <v>9</v>
      </c>
      <c r="X10" s="21">
        <v>2261</v>
      </c>
      <c r="Y10" s="24">
        <v>43882</v>
      </c>
      <c r="Z10" s="21" t="s">
        <v>514</v>
      </c>
      <c r="AA10" s="21" t="s">
        <v>496</v>
      </c>
      <c r="AB10" s="21">
        <v>15.5</v>
      </c>
      <c r="AC10" s="21" t="s">
        <v>464</v>
      </c>
      <c r="AD10" s="21">
        <v>59</v>
      </c>
    </row>
    <row r="11" spans="1:30" ht="17.25" customHeight="1" thickBot="1" x14ac:dyDescent="0.3">
      <c r="A11" s="21">
        <v>6</v>
      </c>
      <c r="B11" s="22">
        <v>9.9123287671232883E-3</v>
      </c>
      <c r="C11" s="22">
        <v>3.5124657534246581E-2</v>
      </c>
      <c r="D11" s="22">
        <v>3.8899999999999997E-2</v>
      </c>
      <c r="F11" s="21" t="s">
        <v>480</v>
      </c>
      <c r="G11" s="23">
        <v>13935</v>
      </c>
      <c r="H11" s="26">
        <v>0.96</v>
      </c>
      <c r="K11" s="16">
        <f>LARGE(B21:C21,1)/(B21+C21)</f>
        <v>0.60892968541128245</v>
      </c>
      <c r="W11" s="21">
        <v>10</v>
      </c>
      <c r="X11" s="21">
        <v>2213</v>
      </c>
      <c r="Y11" s="24">
        <v>43894</v>
      </c>
      <c r="Z11" s="21" t="s">
        <v>514</v>
      </c>
      <c r="AA11" s="21" t="s">
        <v>494</v>
      </c>
      <c r="AB11" s="21">
        <v>15.2</v>
      </c>
      <c r="AC11" s="21" t="s">
        <v>464</v>
      </c>
      <c r="AD11" s="21">
        <v>54</v>
      </c>
    </row>
    <row r="12" spans="1:30" ht="17.25" customHeight="1" thickBot="1" x14ac:dyDescent="0.25">
      <c r="A12" s="21">
        <v>7</v>
      </c>
      <c r="B12" s="22">
        <v>1.5435616438356165E-2</v>
      </c>
      <c r="C12" s="22">
        <v>4.2778082191780829E-2</v>
      </c>
      <c r="D12" s="22">
        <v>5.5199999999999999E-2</v>
      </c>
      <c r="F12" s="21" t="s">
        <v>481</v>
      </c>
      <c r="G12" s="23">
        <v>12919</v>
      </c>
      <c r="H12" s="26">
        <v>0.89</v>
      </c>
      <c r="W12" s="21">
        <v>20</v>
      </c>
      <c r="X12" s="21">
        <v>2120</v>
      </c>
      <c r="Y12" s="24">
        <v>43847</v>
      </c>
      <c r="Z12" s="21" t="s">
        <v>514</v>
      </c>
      <c r="AA12" s="21" t="s">
        <v>496</v>
      </c>
      <c r="AB12" s="21">
        <v>14.5</v>
      </c>
      <c r="AC12" s="21" t="s">
        <v>464</v>
      </c>
      <c r="AD12" s="21">
        <v>61</v>
      </c>
    </row>
    <row r="13" spans="1:30" ht="17.25" customHeight="1" thickBot="1" x14ac:dyDescent="0.25">
      <c r="A13" s="21">
        <v>8</v>
      </c>
      <c r="B13" s="22">
        <v>1.7013698630136988E-2</v>
      </c>
      <c r="C13" s="22">
        <v>4.0142465753424658E-2</v>
      </c>
      <c r="D13" s="22">
        <v>5.45E-2</v>
      </c>
      <c r="F13" s="21" t="s">
        <v>482</v>
      </c>
      <c r="G13" s="23">
        <v>13218</v>
      </c>
      <c r="H13" s="26">
        <v>0.91</v>
      </c>
      <c r="W13" s="21">
        <v>25</v>
      </c>
      <c r="X13" s="21">
        <v>2081</v>
      </c>
      <c r="Y13" s="24">
        <v>43895</v>
      </c>
      <c r="Z13" s="21" t="s">
        <v>515</v>
      </c>
      <c r="AA13" s="21" t="s">
        <v>495</v>
      </c>
      <c r="AB13" s="21">
        <v>14.3</v>
      </c>
      <c r="AC13" s="21" t="s">
        <v>464</v>
      </c>
      <c r="AD13" s="21">
        <v>54</v>
      </c>
    </row>
    <row r="14" spans="1:30" ht="23.25" thickBot="1" x14ac:dyDescent="0.25">
      <c r="A14" s="21">
        <v>9</v>
      </c>
      <c r="B14" s="22">
        <v>1.6915068493150682E-2</v>
      </c>
      <c r="C14" s="22">
        <v>3.5580821917808224E-2</v>
      </c>
      <c r="D14" s="22">
        <v>5.2400000000000002E-2</v>
      </c>
      <c r="F14" s="21" t="s">
        <v>483</v>
      </c>
      <c r="G14" s="23">
        <v>12695</v>
      </c>
      <c r="H14" s="26">
        <v>0.88</v>
      </c>
      <c r="W14" s="21">
        <v>30</v>
      </c>
      <c r="X14" s="21">
        <v>2051</v>
      </c>
      <c r="Y14" s="24">
        <v>43866</v>
      </c>
      <c r="Z14" s="21" t="s">
        <v>513</v>
      </c>
      <c r="AA14" s="21" t="s">
        <v>494</v>
      </c>
      <c r="AB14" s="21">
        <v>14</v>
      </c>
      <c r="AC14" s="21" t="s">
        <v>464</v>
      </c>
      <c r="AD14" s="21">
        <v>59</v>
      </c>
    </row>
    <row r="15" spans="1:30" ht="15" thickBot="1" x14ac:dyDescent="0.25">
      <c r="A15" s="21">
        <v>10</v>
      </c>
      <c r="B15" s="22">
        <v>2.2832876712328767E-2</v>
      </c>
      <c r="C15" s="22">
        <v>3.4516438356164379E-2</v>
      </c>
      <c r="D15" s="22">
        <v>5.4899999999999997E-2</v>
      </c>
      <c r="F15" s="21" t="s">
        <v>484</v>
      </c>
      <c r="G15" s="23">
        <v>11183</v>
      </c>
      <c r="H15" s="26">
        <v>0.77</v>
      </c>
      <c r="W15" s="21">
        <v>35</v>
      </c>
      <c r="X15" s="21">
        <v>2029</v>
      </c>
      <c r="Y15" s="24">
        <v>43867</v>
      </c>
      <c r="Z15" s="21" t="s">
        <v>514</v>
      </c>
      <c r="AA15" s="21" t="s">
        <v>495</v>
      </c>
      <c r="AB15" s="21">
        <v>13.9</v>
      </c>
      <c r="AC15" s="21" t="s">
        <v>464</v>
      </c>
      <c r="AD15" s="21">
        <v>59</v>
      </c>
    </row>
    <row r="16" spans="1:30" ht="15" thickBot="1" x14ac:dyDescent="0.25">
      <c r="A16" s="21">
        <v>11</v>
      </c>
      <c r="B16" s="22">
        <v>2.8504109589041093E-2</v>
      </c>
      <c r="C16" s="22">
        <v>3.5530136986301371E-2</v>
      </c>
      <c r="D16" s="22">
        <v>0.06</v>
      </c>
      <c r="F16" s="21" t="s">
        <v>485</v>
      </c>
      <c r="G16" s="23">
        <v>11395</v>
      </c>
      <c r="H16" s="26">
        <v>0.79</v>
      </c>
      <c r="W16" s="21">
        <v>40</v>
      </c>
      <c r="X16" s="21">
        <v>1992</v>
      </c>
      <c r="Y16" s="24">
        <v>43895</v>
      </c>
      <c r="Z16" s="21" t="s">
        <v>513</v>
      </c>
      <c r="AA16" s="21" t="s">
        <v>495</v>
      </c>
      <c r="AB16" s="21">
        <v>13.6</v>
      </c>
      <c r="AC16" s="21" t="s">
        <v>464</v>
      </c>
      <c r="AD16" s="21">
        <v>59</v>
      </c>
    </row>
    <row r="17" spans="1:30" ht="23.25" thickBot="1" x14ac:dyDescent="0.25">
      <c r="A17" s="21">
        <v>12</v>
      </c>
      <c r="B17" s="22">
        <v>3.3336986301369859E-2</v>
      </c>
      <c r="C17" s="22">
        <v>3.5428767123287672E-2</v>
      </c>
      <c r="D17" s="22">
        <v>6.4299999999999996E-2</v>
      </c>
      <c r="W17" s="21">
        <v>45</v>
      </c>
      <c r="X17" s="21">
        <v>1962</v>
      </c>
      <c r="Y17" s="24">
        <v>43901</v>
      </c>
      <c r="Z17" s="21" t="s">
        <v>514</v>
      </c>
      <c r="AA17" s="21" t="s">
        <v>494</v>
      </c>
      <c r="AB17" s="21">
        <v>13.4</v>
      </c>
      <c r="AC17" s="21" t="s">
        <v>464</v>
      </c>
      <c r="AD17" s="21">
        <v>60</v>
      </c>
    </row>
    <row r="18" spans="1:30" ht="15" thickBot="1" x14ac:dyDescent="0.25">
      <c r="A18" s="21">
        <v>13</v>
      </c>
      <c r="B18" s="22">
        <v>3.6345205479452053E-2</v>
      </c>
      <c r="C18" s="22">
        <v>3.1931506849315068E-2</v>
      </c>
      <c r="D18" s="22">
        <v>6.1800000000000001E-2</v>
      </c>
      <c r="W18" s="21">
        <v>50</v>
      </c>
      <c r="X18" s="21">
        <v>1939</v>
      </c>
      <c r="Y18" s="24">
        <v>43846</v>
      </c>
      <c r="Z18" s="21" t="s">
        <v>514</v>
      </c>
      <c r="AA18" s="21" t="s">
        <v>495</v>
      </c>
      <c r="AB18" s="21">
        <v>13.3</v>
      </c>
      <c r="AC18" s="21" t="s">
        <v>464</v>
      </c>
      <c r="AD18" s="21">
        <v>61</v>
      </c>
    </row>
    <row r="19" spans="1:30" ht="17.25" customHeight="1" thickBot="1" x14ac:dyDescent="0.25">
      <c r="A19" s="21">
        <v>14</v>
      </c>
      <c r="B19" s="22">
        <v>3.9402739726027397E-2</v>
      </c>
      <c r="C19" s="22">
        <v>3.0664383561643836E-2</v>
      </c>
      <c r="D19" s="22">
        <v>6.2300000000000001E-2</v>
      </c>
      <c r="F19" s="11" t="s">
        <v>486</v>
      </c>
      <c r="G19" s="11" t="s">
        <v>468</v>
      </c>
      <c r="H19" s="11" t="s">
        <v>469</v>
      </c>
      <c r="J19" s="283" t="s">
        <v>487</v>
      </c>
      <c r="K19" s="284"/>
      <c r="L19" s="284"/>
      <c r="M19" s="284"/>
      <c r="N19" s="285"/>
      <c r="W19" s="21">
        <v>75</v>
      </c>
      <c r="X19" s="21">
        <v>1780</v>
      </c>
      <c r="Y19" s="24">
        <v>43847</v>
      </c>
      <c r="Z19" s="21" t="s">
        <v>521</v>
      </c>
      <c r="AA19" s="21" t="s">
        <v>496</v>
      </c>
      <c r="AB19" s="21">
        <v>12.2</v>
      </c>
      <c r="AC19" s="21" t="s">
        <v>464</v>
      </c>
      <c r="AD19" s="21">
        <v>60</v>
      </c>
    </row>
    <row r="20" spans="1:30" ht="17.25" customHeight="1" thickBot="1" x14ac:dyDescent="0.25">
      <c r="A20" s="21">
        <v>15</v>
      </c>
      <c r="B20" s="22">
        <v>4.4136986301369863E-2</v>
      </c>
      <c r="C20" s="22">
        <v>3.0005479452054798E-2</v>
      </c>
      <c r="D20" s="22">
        <v>6.7400000000000002E-2</v>
      </c>
      <c r="F20" s="21" t="s">
        <v>488</v>
      </c>
      <c r="G20" s="23">
        <v>10158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1700</v>
      </c>
      <c r="Y20" s="24">
        <v>43853</v>
      </c>
      <c r="Z20" s="21" t="s">
        <v>514</v>
      </c>
      <c r="AA20" s="21" t="s">
        <v>495</v>
      </c>
      <c r="AB20" s="21">
        <v>11.6</v>
      </c>
      <c r="AC20" s="21" t="s">
        <v>464</v>
      </c>
      <c r="AD20" s="21">
        <v>60</v>
      </c>
    </row>
    <row r="21" spans="1:30" ht="17.25" customHeight="1" thickBot="1" x14ac:dyDescent="0.25">
      <c r="A21" s="21">
        <v>16</v>
      </c>
      <c r="B21" s="22">
        <v>4.6800000000000001E-2</v>
      </c>
      <c r="C21" s="22">
        <v>3.0056164383561644E-2</v>
      </c>
      <c r="D21" s="22">
        <v>7.4200000000000002E-2</v>
      </c>
      <c r="F21" s="21" t="s">
        <v>492</v>
      </c>
      <c r="G21" s="23">
        <v>13348</v>
      </c>
      <c r="H21" s="21">
        <v>0.92</v>
      </c>
      <c r="J21" s="12">
        <v>5</v>
      </c>
      <c r="K21" s="12">
        <f>X6</f>
        <v>2415</v>
      </c>
      <c r="L21" s="18"/>
      <c r="M21" s="12"/>
      <c r="N21" s="20">
        <f>K21/$F$2</f>
        <v>0.16541095890410959</v>
      </c>
      <c r="W21" s="21">
        <v>125</v>
      </c>
      <c r="X21" s="21">
        <v>1652</v>
      </c>
      <c r="Y21" s="24">
        <v>43840</v>
      </c>
      <c r="Z21" s="21" t="s">
        <v>521</v>
      </c>
      <c r="AA21" s="21" t="s">
        <v>496</v>
      </c>
      <c r="AB21" s="21">
        <v>11.3</v>
      </c>
      <c r="AC21" s="21" t="s">
        <v>464</v>
      </c>
      <c r="AD21" s="21">
        <v>58</v>
      </c>
    </row>
    <row r="22" spans="1:30" ht="17.25" customHeight="1" thickBot="1" x14ac:dyDescent="0.25">
      <c r="A22" s="21">
        <v>17</v>
      </c>
      <c r="B22" s="22">
        <v>4.5369863013698629E-2</v>
      </c>
      <c r="C22" s="22">
        <v>2.9143835616438355E-2</v>
      </c>
      <c r="D22" s="22">
        <v>7.7899999999999997E-2</v>
      </c>
      <c r="F22" s="21" t="s">
        <v>493</v>
      </c>
      <c r="G22" s="23">
        <v>15461</v>
      </c>
      <c r="H22" s="21">
        <v>1.07</v>
      </c>
      <c r="J22" s="12">
        <v>10</v>
      </c>
      <c r="K22" s="12">
        <f>X11</f>
        <v>2213</v>
      </c>
      <c r="L22" s="18"/>
      <c r="M22" s="12"/>
      <c r="N22" s="20">
        <f t="shared" ref="N22:N28" si="0">K22/$F$2</f>
        <v>0.15157534246575344</v>
      </c>
      <c r="W22" s="21">
        <v>150</v>
      </c>
      <c r="X22" s="21">
        <v>1623</v>
      </c>
      <c r="Y22" s="24">
        <v>43868</v>
      </c>
      <c r="Z22" s="21" t="s">
        <v>518</v>
      </c>
      <c r="AA22" s="21" t="s">
        <v>496</v>
      </c>
      <c r="AB22" s="21">
        <v>11.1</v>
      </c>
      <c r="AC22" s="21" t="s">
        <v>464</v>
      </c>
      <c r="AD22" s="21">
        <v>55</v>
      </c>
    </row>
    <row r="23" spans="1:30" ht="17.25" customHeight="1" thickBot="1" x14ac:dyDescent="0.25">
      <c r="A23" s="21">
        <v>18</v>
      </c>
      <c r="B23" s="22">
        <v>3.5260273972602736E-2</v>
      </c>
      <c r="C23" s="22">
        <v>2.2047945205479449E-2</v>
      </c>
      <c r="D23" s="22">
        <v>6.0900000000000003E-2</v>
      </c>
      <c r="F23" s="21" t="s">
        <v>494</v>
      </c>
      <c r="G23" s="23">
        <v>15641</v>
      </c>
      <c r="H23" s="21">
        <v>1.08</v>
      </c>
      <c r="J23" s="12">
        <v>20</v>
      </c>
      <c r="K23" s="12">
        <f>X12</f>
        <v>2120</v>
      </c>
      <c r="L23" s="18"/>
      <c r="M23" s="12"/>
      <c r="N23" s="20">
        <f t="shared" si="0"/>
        <v>0.14520547945205478</v>
      </c>
      <c r="W23" s="21">
        <v>175</v>
      </c>
      <c r="X23" s="21">
        <v>1590</v>
      </c>
      <c r="Y23" s="24">
        <v>43848</v>
      </c>
      <c r="Z23" s="21" t="s">
        <v>514</v>
      </c>
      <c r="AA23" s="21" t="s">
        <v>497</v>
      </c>
      <c r="AB23" s="21">
        <v>10.9</v>
      </c>
      <c r="AC23" s="21" t="s">
        <v>464</v>
      </c>
      <c r="AD23" s="21">
        <v>54</v>
      </c>
    </row>
    <row r="24" spans="1:30" ht="17.25" customHeight="1" thickBot="1" x14ac:dyDescent="0.25">
      <c r="A24" s="21">
        <v>19</v>
      </c>
      <c r="B24" s="22">
        <v>2.7912328767123285E-2</v>
      </c>
      <c r="C24" s="22">
        <v>1.5205479452054794E-2</v>
      </c>
      <c r="D24" s="22">
        <v>4.7600000000000003E-2</v>
      </c>
      <c r="F24" s="21" t="s">
        <v>495</v>
      </c>
      <c r="G24" s="23">
        <v>15560</v>
      </c>
      <c r="H24" s="21">
        <v>1.08</v>
      </c>
      <c r="J24" s="12">
        <v>30</v>
      </c>
      <c r="K24" s="12">
        <f>X14</f>
        <v>2051</v>
      </c>
      <c r="L24" s="18"/>
      <c r="M24" s="12"/>
      <c r="N24" s="20">
        <f t="shared" si="0"/>
        <v>0.14047945205479451</v>
      </c>
      <c r="W24" s="21">
        <v>200</v>
      </c>
      <c r="X24" s="21">
        <v>1569</v>
      </c>
      <c r="Y24" s="24">
        <v>43848</v>
      </c>
      <c r="Z24" s="21" t="s">
        <v>516</v>
      </c>
      <c r="AA24" s="21" t="s">
        <v>497</v>
      </c>
      <c r="AB24" s="21">
        <v>10.7</v>
      </c>
      <c r="AC24" s="21" t="s">
        <v>465</v>
      </c>
      <c r="AD24" s="21">
        <v>52</v>
      </c>
    </row>
    <row r="25" spans="1:30" ht="17.25" customHeight="1" thickBot="1" x14ac:dyDescent="0.25">
      <c r="A25" s="21">
        <v>20</v>
      </c>
      <c r="B25" s="22">
        <v>2.2389041095890412E-2</v>
      </c>
      <c r="C25" s="22">
        <v>1.0694520547945207E-2</v>
      </c>
      <c r="D25" s="22">
        <v>3.73E-2</v>
      </c>
      <c r="F25" s="21" t="s">
        <v>496</v>
      </c>
      <c r="G25" s="23">
        <v>16410</v>
      </c>
      <c r="H25" s="21">
        <v>1.1299999999999999</v>
      </c>
      <c r="J25" s="12">
        <v>50</v>
      </c>
      <c r="K25" s="12">
        <f>X18</f>
        <v>1939</v>
      </c>
      <c r="L25" s="18"/>
      <c r="M25" s="12"/>
      <c r="N25" s="20">
        <f t="shared" si="0"/>
        <v>0.13280821917808219</v>
      </c>
    </row>
    <row r="26" spans="1:30" ht="17.25" customHeight="1" thickBot="1" x14ac:dyDescent="0.25">
      <c r="A26" s="21">
        <v>21</v>
      </c>
      <c r="B26" s="22">
        <v>1.6816438356164382E-2</v>
      </c>
      <c r="C26" s="22">
        <v>7.5520547945205482E-3</v>
      </c>
      <c r="D26" s="22">
        <v>3.1800000000000002E-2</v>
      </c>
      <c r="F26" s="21" t="s">
        <v>497</v>
      </c>
      <c r="G26" s="23">
        <v>13126</v>
      </c>
      <c r="H26" s="21">
        <v>0.91</v>
      </c>
      <c r="J26" s="12">
        <v>100</v>
      </c>
      <c r="K26" s="12">
        <f>X20</f>
        <v>1700</v>
      </c>
      <c r="L26" s="18"/>
      <c r="M26" s="12"/>
      <c r="N26" s="20">
        <f t="shared" si="0"/>
        <v>0.11643835616438356</v>
      </c>
    </row>
    <row r="27" spans="1:30" ht="17.25" customHeight="1" thickBot="1" x14ac:dyDescent="0.25">
      <c r="A27" s="21">
        <v>22</v>
      </c>
      <c r="B27" s="22">
        <v>1.2723287671232876E-2</v>
      </c>
      <c r="C27" s="22">
        <v>5.1698630136986301E-3</v>
      </c>
      <c r="D27" s="22">
        <v>2.4299999999999999E-2</v>
      </c>
      <c r="J27" s="12">
        <v>150</v>
      </c>
      <c r="K27" s="12">
        <f>X22</f>
        <v>1623</v>
      </c>
      <c r="L27" s="18"/>
      <c r="M27" s="12"/>
      <c r="N27" s="20">
        <f t="shared" si="0"/>
        <v>0.11116438356164383</v>
      </c>
    </row>
    <row r="28" spans="1:30" ht="17.25" customHeight="1" thickBot="1" x14ac:dyDescent="0.25">
      <c r="A28" s="21">
        <v>23</v>
      </c>
      <c r="B28" s="22">
        <v>7.3972602739726025E-3</v>
      </c>
      <c r="C28" s="22">
        <v>3.0917808219178083E-3</v>
      </c>
      <c r="D28" s="22">
        <v>1.6799999999999999E-2</v>
      </c>
      <c r="J28" s="12">
        <v>200</v>
      </c>
      <c r="K28" s="12">
        <f>X24</f>
        <v>1569</v>
      </c>
      <c r="L28" s="18"/>
      <c r="M28" s="12"/>
      <c r="N28" s="20">
        <f t="shared" si="0"/>
        <v>0.10746575342465753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4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544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14700</v>
      </c>
      <c r="H2" s="7" t="s">
        <v>462</v>
      </c>
      <c r="W2" s="21">
        <v>1</v>
      </c>
      <c r="X2" s="21">
        <v>2300</v>
      </c>
      <c r="Y2" s="24">
        <v>45211</v>
      </c>
      <c r="Z2" s="21" t="s">
        <v>524</v>
      </c>
      <c r="AA2" s="21" t="s">
        <v>495</v>
      </c>
      <c r="AB2" s="21">
        <v>15.6</v>
      </c>
      <c r="AC2" s="21" t="s">
        <v>465</v>
      </c>
      <c r="AD2" s="21">
        <v>76</v>
      </c>
    </row>
    <row r="3" spans="1:30" ht="17.25" customHeight="1" thickBot="1" x14ac:dyDescent="0.25">
      <c r="W3" s="21">
        <v>2</v>
      </c>
      <c r="X3" s="21">
        <v>2112</v>
      </c>
      <c r="Y3" s="24">
        <v>45244</v>
      </c>
      <c r="Z3" s="21" t="s">
        <v>524</v>
      </c>
      <c r="AA3" s="21" t="s">
        <v>493</v>
      </c>
      <c r="AB3" s="21">
        <v>14.4</v>
      </c>
      <c r="AC3" s="21" t="s">
        <v>465</v>
      </c>
      <c r="AD3" s="21">
        <v>66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2105</v>
      </c>
      <c r="Y4" s="24">
        <v>45244</v>
      </c>
      <c r="Z4" s="21" t="s">
        <v>533</v>
      </c>
      <c r="AA4" s="21" t="s">
        <v>493</v>
      </c>
      <c r="AB4" s="21">
        <v>14.3</v>
      </c>
      <c r="AC4" s="21" t="s">
        <v>465</v>
      </c>
      <c r="AD4" s="21">
        <v>86</v>
      </c>
    </row>
    <row r="5" spans="1:30" ht="17.25" customHeight="1" thickBot="1" x14ac:dyDescent="0.25">
      <c r="A5" s="21">
        <v>0</v>
      </c>
      <c r="B5" s="22">
        <v>2.3020408163265307E-3</v>
      </c>
      <c r="C5" s="22">
        <v>1.6836734693877551E-3</v>
      </c>
      <c r="D5" s="22">
        <v>4.0000000000000001E-3</v>
      </c>
      <c r="E5" s="45"/>
      <c r="F5" s="21" t="s">
        <v>471</v>
      </c>
      <c r="G5" s="23">
        <v>15487</v>
      </c>
      <c r="H5" s="21">
        <v>1.05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2079</v>
      </c>
      <c r="Y5" s="24">
        <v>45247</v>
      </c>
      <c r="Z5" s="21" t="s">
        <v>524</v>
      </c>
      <c r="AA5" s="21" t="s">
        <v>496</v>
      </c>
      <c r="AB5" s="21">
        <v>14.1</v>
      </c>
      <c r="AC5" s="21" t="s">
        <v>465</v>
      </c>
      <c r="AD5" s="21">
        <v>81</v>
      </c>
    </row>
    <row r="6" spans="1:30" ht="17.25" customHeight="1" thickBot="1" x14ac:dyDescent="0.25">
      <c r="A6" s="21">
        <v>1</v>
      </c>
      <c r="B6" s="22">
        <v>1.469387755102041E-3</v>
      </c>
      <c r="C6" s="22">
        <v>9.6938775510204084E-4</v>
      </c>
      <c r="D6" s="22">
        <v>2.5000000000000001E-3</v>
      </c>
      <c r="E6" s="45"/>
      <c r="F6" s="21" t="s">
        <v>473</v>
      </c>
      <c r="G6" s="23">
        <v>17001</v>
      </c>
      <c r="H6" s="21">
        <v>1.1599999999999999</v>
      </c>
      <c r="I6" s="45"/>
      <c r="J6" s="107" t="s">
        <v>474</v>
      </c>
      <c r="K6" s="108">
        <f>LARGE((K8,K9),1)</f>
        <v>0.76845973939191448</v>
      </c>
      <c r="L6" s="45"/>
      <c r="M6" s="45"/>
      <c r="N6" s="108" t="s">
        <v>465</v>
      </c>
      <c r="W6" s="21">
        <v>5</v>
      </c>
      <c r="X6" s="21">
        <v>2063</v>
      </c>
      <c r="Y6" s="24">
        <v>44972</v>
      </c>
      <c r="Z6" s="21" t="s">
        <v>515</v>
      </c>
      <c r="AA6" s="21" t="s">
        <v>494</v>
      </c>
      <c r="AB6" s="21">
        <v>14</v>
      </c>
      <c r="AC6" s="21" t="s">
        <v>464</v>
      </c>
      <c r="AD6" s="21">
        <v>61</v>
      </c>
    </row>
    <row r="7" spans="1:30" ht="17.25" customHeight="1" thickBot="1" x14ac:dyDescent="0.25">
      <c r="A7" s="21">
        <v>2</v>
      </c>
      <c r="B7" s="22">
        <v>1.0775510204081634E-3</v>
      </c>
      <c r="C7" s="22">
        <v>9.1836734693877546E-4</v>
      </c>
      <c r="D7" s="22">
        <v>2E-3</v>
      </c>
      <c r="E7" s="45"/>
      <c r="F7" s="21" t="s">
        <v>475</v>
      </c>
      <c r="G7" s="23">
        <v>16939</v>
      </c>
      <c r="H7" s="21">
        <v>1.1499999999999999</v>
      </c>
      <c r="I7" s="45"/>
      <c r="J7" s="12" t="s">
        <v>476</v>
      </c>
      <c r="K7" s="108">
        <f>LARGE((K10,K11),1)</f>
        <v>0.58026587574810662</v>
      </c>
      <c r="L7" s="45"/>
      <c r="M7" s="45"/>
      <c r="N7" s="108" t="s">
        <v>464</v>
      </c>
      <c r="W7" s="21">
        <v>6</v>
      </c>
      <c r="X7" s="21">
        <v>1979</v>
      </c>
      <c r="Y7" s="24">
        <v>44972</v>
      </c>
      <c r="Z7" s="21" t="s">
        <v>514</v>
      </c>
      <c r="AA7" s="21" t="s">
        <v>494</v>
      </c>
      <c r="AB7" s="21">
        <v>13.5</v>
      </c>
      <c r="AC7" s="21" t="s">
        <v>464</v>
      </c>
      <c r="AD7" s="21">
        <v>67</v>
      </c>
    </row>
    <row r="8" spans="1:30" ht="17.25" customHeight="1" thickBot="1" x14ac:dyDescent="0.25">
      <c r="A8" s="21">
        <v>3</v>
      </c>
      <c r="B8" s="22">
        <v>7.8367346938775515E-4</v>
      </c>
      <c r="C8" s="22">
        <v>1.5306122448979591E-3</v>
      </c>
      <c r="D8" s="22">
        <v>2.3E-3</v>
      </c>
      <c r="E8" s="45"/>
      <c r="F8" s="21" t="s">
        <v>477</v>
      </c>
      <c r="G8" s="23">
        <v>15309</v>
      </c>
      <c r="H8" s="21">
        <v>1.04</v>
      </c>
      <c r="I8" s="45"/>
      <c r="J8" s="45"/>
      <c r="K8" s="340">
        <f>LARGE(B11:C11,1)/(B11+C11)</f>
        <v>0.76845973939191448</v>
      </c>
      <c r="L8" s="45"/>
      <c r="M8" s="45"/>
      <c r="N8" s="45"/>
      <c r="W8" s="21">
        <v>7</v>
      </c>
      <c r="X8" s="21">
        <v>1972</v>
      </c>
      <c r="Y8" s="24">
        <v>45260</v>
      </c>
      <c r="Z8" s="21" t="s">
        <v>524</v>
      </c>
      <c r="AA8" s="21" t="s">
        <v>495</v>
      </c>
      <c r="AB8" s="21">
        <v>13.4</v>
      </c>
      <c r="AC8" s="21" t="s">
        <v>465</v>
      </c>
      <c r="AD8" s="21">
        <v>78</v>
      </c>
    </row>
    <row r="9" spans="1:30" ht="17.25" customHeight="1" thickBot="1" x14ac:dyDescent="0.25">
      <c r="A9" s="21">
        <v>4</v>
      </c>
      <c r="B9" s="22">
        <v>1.469387755102041E-3</v>
      </c>
      <c r="C9" s="22">
        <v>3.6734693877551019E-3</v>
      </c>
      <c r="D9" s="22">
        <v>5.1999999999999998E-3</v>
      </c>
      <c r="E9" s="45"/>
      <c r="F9" s="21" t="s">
        <v>478</v>
      </c>
      <c r="G9" s="23">
        <v>14683</v>
      </c>
      <c r="H9" s="21">
        <v>1</v>
      </c>
      <c r="I9" s="45"/>
      <c r="J9" s="45"/>
      <c r="K9" s="340">
        <f>LARGE(B12:C12,1)/(B12+C12)</f>
        <v>0.7303370786516854</v>
      </c>
      <c r="L9" s="45"/>
      <c r="M9" s="45"/>
      <c r="N9" s="45"/>
      <c r="W9" s="21">
        <v>8</v>
      </c>
      <c r="X9" s="21">
        <v>1939</v>
      </c>
      <c r="Y9" s="24">
        <v>45211</v>
      </c>
      <c r="Z9" s="21" t="s">
        <v>522</v>
      </c>
      <c r="AA9" s="21" t="s">
        <v>495</v>
      </c>
      <c r="AB9" s="21">
        <v>13.2</v>
      </c>
      <c r="AC9" s="21" t="s">
        <v>465</v>
      </c>
      <c r="AD9" s="21">
        <v>63</v>
      </c>
    </row>
    <row r="10" spans="1:30" ht="17.25" customHeight="1" thickBot="1" x14ac:dyDescent="0.25">
      <c r="A10" s="21">
        <v>5</v>
      </c>
      <c r="B10" s="22">
        <v>3.869387755102041E-3</v>
      </c>
      <c r="C10" s="22">
        <v>1.1683673469387755E-2</v>
      </c>
      <c r="D10" s="22">
        <v>1.55E-2</v>
      </c>
      <c r="E10" s="45"/>
      <c r="F10" s="21" t="s">
        <v>479</v>
      </c>
      <c r="G10" s="23">
        <v>12744</v>
      </c>
      <c r="H10" s="21">
        <v>0.87</v>
      </c>
      <c r="I10" s="45"/>
      <c r="J10" s="45"/>
      <c r="K10" s="340">
        <f>LARGE(B20:C20,1)/(B20+C20)</f>
        <v>0.57948570382190601</v>
      </c>
      <c r="L10" s="45"/>
      <c r="M10" s="45"/>
      <c r="N10" s="45"/>
      <c r="W10" s="21">
        <v>9</v>
      </c>
      <c r="X10" s="21">
        <v>1895</v>
      </c>
      <c r="Y10" s="24">
        <v>45239</v>
      </c>
      <c r="Z10" s="21" t="s">
        <v>522</v>
      </c>
      <c r="AA10" s="21" t="s">
        <v>495</v>
      </c>
      <c r="AB10" s="21">
        <v>12.9</v>
      </c>
      <c r="AC10" s="21" t="s">
        <v>465</v>
      </c>
      <c r="AD10" s="21">
        <v>54</v>
      </c>
    </row>
    <row r="11" spans="1:30" ht="17.25" customHeight="1" thickBot="1" x14ac:dyDescent="0.25">
      <c r="A11" s="21">
        <v>6</v>
      </c>
      <c r="B11" s="22">
        <v>1.1314285714285714E-2</v>
      </c>
      <c r="C11" s="22">
        <v>3.7551020408163265E-2</v>
      </c>
      <c r="D11" s="22">
        <v>4.8800000000000003E-2</v>
      </c>
      <c r="E11" s="45"/>
      <c r="F11" s="21" t="s">
        <v>480</v>
      </c>
      <c r="G11" s="23">
        <v>11695</v>
      </c>
      <c r="H11" s="21">
        <v>0.8</v>
      </c>
      <c r="I11" s="45"/>
      <c r="J11" s="45"/>
      <c r="K11" s="340">
        <f>LARGE(B21:C21,1)/(B21+C21)</f>
        <v>0.58026587574810662</v>
      </c>
      <c r="L11" s="45"/>
      <c r="M11" s="45"/>
      <c r="N11" s="45"/>
      <c r="W11" s="21">
        <v>10</v>
      </c>
      <c r="X11" s="21">
        <v>1876</v>
      </c>
      <c r="Y11" s="24">
        <v>44970</v>
      </c>
      <c r="Z11" s="21" t="s">
        <v>513</v>
      </c>
      <c r="AA11" s="21" t="s">
        <v>492</v>
      </c>
      <c r="AB11" s="21">
        <v>12.8</v>
      </c>
      <c r="AC11" s="21" t="s">
        <v>464</v>
      </c>
      <c r="AD11" s="21">
        <v>67</v>
      </c>
    </row>
    <row r="12" spans="1:30" ht="17.25" customHeight="1" thickBot="1" x14ac:dyDescent="0.25">
      <c r="A12" s="21">
        <v>7</v>
      </c>
      <c r="B12" s="22">
        <v>2.0081632653061225E-2</v>
      </c>
      <c r="C12" s="22">
        <v>5.4387755102040816E-2</v>
      </c>
      <c r="D12" s="22">
        <v>7.4399999999999994E-2</v>
      </c>
      <c r="E12" s="45"/>
      <c r="F12" s="21" t="s">
        <v>481</v>
      </c>
      <c r="G12" s="23">
        <v>13281</v>
      </c>
      <c r="H12" s="21">
        <v>0.9</v>
      </c>
      <c r="I12" s="45"/>
      <c r="J12" s="45"/>
      <c r="K12" s="45"/>
      <c r="L12" s="45"/>
      <c r="M12" s="45"/>
      <c r="N12" s="45"/>
      <c r="W12" s="21">
        <v>20</v>
      </c>
      <c r="X12" s="21">
        <v>1759</v>
      </c>
      <c r="Y12" s="24">
        <v>44970</v>
      </c>
      <c r="Z12" s="21" t="s">
        <v>515</v>
      </c>
      <c r="AA12" s="21" t="s">
        <v>492</v>
      </c>
      <c r="AB12" s="21">
        <v>12</v>
      </c>
      <c r="AC12" s="21" t="s">
        <v>464</v>
      </c>
      <c r="AD12" s="21">
        <v>64</v>
      </c>
    </row>
    <row r="13" spans="1:30" ht="17.25" customHeight="1" thickBot="1" x14ac:dyDescent="0.25">
      <c r="A13" s="21">
        <v>8</v>
      </c>
      <c r="B13" s="22">
        <v>2.7673469387755101E-2</v>
      </c>
      <c r="C13" s="22">
        <v>4.270408163265306E-2</v>
      </c>
      <c r="D13" s="22">
        <v>7.0300000000000001E-2</v>
      </c>
      <c r="E13" s="45"/>
      <c r="F13" s="21" t="s">
        <v>482</v>
      </c>
      <c r="G13" s="23">
        <v>13606</v>
      </c>
      <c r="H13" s="21">
        <v>0.93</v>
      </c>
      <c r="I13" s="45"/>
      <c r="J13" s="45"/>
      <c r="K13" s="45"/>
      <c r="L13" s="45"/>
      <c r="M13" s="45"/>
      <c r="N13" s="45"/>
      <c r="W13" s="21">
        <v>25</v>
      </c>
      <c r="X13" s="21">
        <v>1752</v>
      </c>
      <c r="Y13" s="24">
        <v>45244</v>
      </c>
      <c r="Z13" s="21" t="s">
        <v>522</v>
      </c>
      <c r="AA13" s="21" t="s">
        <v>493</v>
      </c>
      <c r="AB13" s="21">
        <v>11.9</v>
      </c>
      <c r="AC13" s="21" t="s">
        <v>465</v>
      </c>
      <c r="AD13" s="21">
        <v>65</v>
      </c>
    </row>
    <row r="14" spans="1:30" ht="17.25" customHeight="1" thickBot="1" x14ac:dyDescent="0.25">
      <c r="A14" s="21">
        <v>9</v>
      </c>
      <c r="B14" s="22">
        <v>2.7036734693877552E-2</v>
      </c>
      <c r="C14" s="22">
        <v>2.9489795918367347E-2</v>
      </c>
      <c r="D14" s="22">
        <v>5.6500000000000002E-2</v>
      </c>
      <c r="E14" s="45"/>
      <c r="F14" s="21" t="s">
        <v>483</v>
      </c>
      <c r="G14" s="23">
        <v>15037</v>
      </c>
      <c r="H14" s="21">
        <v>1.02</v>
      </c>
      <c r="I14" s="45"/>
      <c r="J14" s="45"/>
      <c r="K14" s="45"/>
      <c r="L14" s="45"/>
      <c r="M14" s="45"/>
      <c r="N14" s="45"/>
      <c r="W14" s="21">
        <v>30</v>
      </c>
      <c r="X14" s="21">
        <v>1736</v>
      </c>
      <c r="Y14" s="24">
        <v>45002</v>
      </c>
      <c r="Z14" s="21" t="s">
        <v>514</v>
      </c>
      <c r="AA14" s="21" t="s">
        <v>496</v>
      </c>
      <c r="AB14" s="21">
        <v>11.8</v>
      </c>
      <c r="AC14" s="21" t="s">
        <v>464</v>
      </c>
      <c r="AD14" s="21">
        <v>59</v>
      </c>
    </row>
    <row r="15" spans="1:30" ht="17.25" customHeight="1" thickBot="1" x14ac:dyDescent="0.25">
      <c r="A15" s="21">
        <v>10</v>
      </c>
      <c r="B15" s="22">
        <v>2.9681632653061223E-2</v>
      </c>
      <c r="C15" s="22">
        <v>2.9846938775510205E-2</v>
      </c>
      <c r="D15" s="22">
        <v>5.9499999999999997E-2</v>
      </c>
      <c r="E15" s="45"/>
      <c r="F15" s="21" t="s">
        <v>484</v>
      </c>
      <c r="G15" s="23">
        <v>15456</v>
      </c>
      <c r="H15" s="21">
        <v>1.05</v>
      </c>
      <c r="I15" s="45"/>
      <c r="J15" s="45"/>
      <c r="K15" s="45"/>
      <c r="L15" s="45"/>
      <c r="M15" s="45"/>
      <c r="N15" s="45"/>
      <c r="W15" s="21">
        <v>35</v>
      </c>
      <c r="X15" s="21">
        <v>1727</v>
      </c>
      <c r="Y15" s="24">
        <v>44964</v>
      </c>
      <c r="Z15" s="21" t="s">
        <v>513</v>
      </c>
      <c r="AA15" s="21" t="s">
        <v>493</v>
      </c>
      <c r="AB15" s="21">
        <v>11.7</v>
      </c>
      <c r="AC15" s="21" t="s">
        <v>464</v>
      </c>
      <c r="AD15" s="21">
        <v>64</v>
      </c>
    </row>
    <row r="16" spans="1:30" ht="17.25" customHeight="1" thickBot="1" x14ac:dyDescent="0.25">
      <c r="A16" s="21">
        <v>11</v>
      </c>
      <c r="B16" s="22">
        <v>3.2375510204081637E-2</v>
      </c>
      <c r="C16" s="22">
        <v>3.1326530612244899E-2</v>
      </c>
      <c r="D16" s="22">
        <v>6.3700000000000007E-2</v>
      </c>
      <c r="E16" s="45"/>
      <c r="F16" s="21" t="s">
        <v>485</v>
      </c>
      <c r="G16" s="23">
        <v>15122</v>
      </c>
      <c r="H16" s="21">
        <v>1.03</v>
      </c>
      <c r="I16" s="45"/>
      <c r="J16" s="45"/>
      <c r="K16" s="45"/>
      <c r="L16" s="45"/>
      <c r="M16" s="45"/>
      <c r="N16" s="45"/>
      <c r="W16" s="21">
        <v>40</v>
      </c>
      <c r="X16" s="21">
        <v>1720</v>
      </c>
      <c r="Y16" s="24">
        <v>45218</v>
      </c>
      <c r="Z16" s="21" t="s">
        <v>522</v>
      </c>
      <c r="AA16" s="21" t="s">
        <v>495</v>
      </c>
      <c r="AB16" s="21">
        <v>11.7</v>
      </c>
      <c r="AC16" s="21" t="s">
        <v>465</v>
      </c>
      <c r="AD16" s="21">
        <v>68</v>
      </c>
    </row>
    <row r="17" spans="1:30" ht="17.25" customHeight="1" thickBot="1" x14ac:dyDescent="0.25">
      <c r="A17" s="21">
        <v>12</v>
      </c>
      <c r="B17" s="22">
        <v>3.3942857142857143E-2</v>
      </c>
      <c r="C17" s="22">
        <v>3.2755102040816324E-2</v>
      </c>
      <c r="D17" s="22">
        <v>6.6699999999999995E-2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1700</v>
      </c>
      <c r="Y17" s="24">
        <v>45020</v>
      </c>
      <c r="Z17" s="21" t="s">
        <v>524</v>
      </c>
      <c r="AA17" s="21" t="s">
        <v>493</v>
      </c>
      <c r="AB17" s="21">
        <v>11.6</v>
      </c>
      <c r="AC17" s="21" t="s">
        <v>465</v>
      </c>
      <c r="AD17" s="21">
        <v>72</v>
      </c>
    </row>
    <row r="18" spans="1:30" ht="17.25" customHeight="1" thickBot="1" x14ac:dyDescent="0.25">
      <c r="A18" s="21">
        <v>13</v>
      </c>
      <c r="B18" s="22">
        <v>3.4432653061224491E-2</v>
      </c>
      <c r="C18" s="22">
        <v>3.2295918367346937E-2</v>
      </c>
      <c r="D18" s="22">
        <v>6.6699999999999995E-2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1694</v>
      </c>
      <c r="Y18" s="24">
        <v>44944</v>
      </c>
      <c r="Z18" s="21" t="s">
        <v>524</v>
      </c>
      <c r="AA18" s="21" t="s">
        <v>494</v>
      </c>
      <c r="AB18" s="21">
        <v>11.5</v>
      </c>
      <c r="AC18" s="21" t="s">
        <v>465</v>
      </c>
      <c r="AD18" s="21">
        <v>75</v>
      </c>
    </row>
    <row r="19" spans="1:30" ht="17.25" customHeight="1" thickBot="1" x14ac:dyDescent="0.25">
      <c r="A19" s="21">
        <v>14</v>
      </c>
      <c r="B19" s="22">
        <v>3.7028571428571432E-2</v>
      </c>
      <c r="C19" s="22">
        <v>3.3367346938775508E-2</v>
      </c>
      <c r="D19" s="22">
        <v>7.0400000000000004E-2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1660</v>
      </c>
      <c r="Y19" s="24">
        <v>45016</v>
      </c>
      <c r="Z19" s="21" t="s">
        <v>524</v>
      </c>
      <c r="AA19" s="21" t="s">
        <v>496</v>
      </c>
      <c r="AB19" s="21">
        <v>11.3</v>
      </c>
      <c r="AC19" s="21" t="s">
        <v>465</v>
      </c>
      <c r="AD19" s="21">
        <v>75</v>
      </c>
    </row>
    <row r="20" spans="1:30" ht="17.25" customHeight="1" thickBot="1" x14ac:dyDescent="0.25">
      <c r="A20" s="21">
        <v>15</v>
      </c>
      <c r="B20" s="22">
        <v>4.520816326530612E-2</v>
      </c>
      <c r="C20" s="22">
        <v>3.280612244897959E-2</v>
      </c>
      <c r="D20" s="22">
        <v>7.8E-2</v>
      </c>
      <c r="E20" s="45"/>
      <c r="F20" s="21" t="s">
        <v>488</v>
      </c>
      <c r="G20" s="23">
        <v>9273</v>
      </c>
      <c r="H20" s="21">
        <v>0.63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1630</v>
      </c>
      <c r="Y20" s="24">
        <v>45190</v>
      </c>
      <c r="Z20" s="21" t="s">
        <v>524</v>
      </c>
      <c r="AA20" s="21" t="s">
        <v>495</v>
      </c>
      <c r="AB20" s="21">
        <v>11.1</v>
      </c>
      <c r="AC20" s="21" t="s">
        <v>465</v>
      </c>
      <c r="AD20" s="21">
        <v>77</v>
      </c>
    </row>
    <row r="21" spans="1:30" ht="17.25" customHeight="1" thickBot="1" x14ac:dyDescent="0.25">
      <c r="A21" s="21">
        <v>16</v>
      </c>
      <c r="B21" s="22">
        <v>4.4718367346938778E-2</v>
      </c>
      <c r="C21" s="22">
        <v>3.2346938775510203E-2</v>
      </c>
      <c r="D21" s="22">
        <v>7.7100000000000002E-2</v>
      </c>
      <c r="E21" s="45"/>
      <c r="F21" s="21" t="s">
        <v>492</v>
      </c>
      <c r="G21" s="23">
        <v>15562</v>
      </c>
      <c r="H21" s="21">
        <v>1.06</v>
      </c>
      <c r="I21" s="45"/>
      <c r="J21" s="12">
        <v>5</v>
      </c>
      <c r="K21" s="12">
        <f>X6</f>
        <v>2063</v>
      </c>
      <c r="L21" s="18"/>
      <c r="M21" s="12"/>
      <c r="N21" s="114">
        <f>K21/$F$2</f>
        <v>0.14034013605442178</v>
      </c>
      <c r="W21" s="21">
        <v>125</v>
      </c>
      <c r="X21" s="21">
        <v>1605</v>
      </c>
      <c r="Y21" s="24">
        <v>44951</v>
      </c>
      <c r="Z21" s="21" t="s">
        <v>524</v>
      </c>
      <c r="AA21" s="21" t="s">
        <v>494</v>
      </c>
      <c r="AB21" s="21">
        <v>10.9</v>
      </c>
      <c r="AC21" s="21" t="s">
        <v>465</v>
      </c>
      <c r="AD21" s="21">
        <v>73</v>
      </c>
    </row>
    <row r="22" spans="1:30" ht="17.25" customHeight="1" thickBot="1" x14ac:dyDescent="0.25">
      <c r="A22" s="21">
        <v>17</v>
      </c>
      <c r="B22" s="22">
        <v>4.6089795918367343E-2</v>
      </c>
      <c r="C22" s="22">
        <v>3.1377551020408165E-2</v>
      </c>
      <c r="D22" s="22">
        <v>7.7499999999999999E-2</v>
      </c>
      <c r="E22" s="45"/>
      <c r="F22" s="21" t="s">
        <v>493</v>
      </c>
      <c r="G22" s="23">
        <v>16611</v>
      </c>
      <c r="H22" s="21">
        <v>1.1299999999999999</v>
      </c>
      <c r="I22" s="45"/>
      <c r="J22" s="12">
        <v>10</v>
      </c>
      <c r="K22" s="12">
        <f>X11</f>
        <v>1876</v>
      </c>
      <c r="L22" s="18"/>
      <c r="M22" s="12"/>
      <c r="N22" s="114">
        <f t="shared" ref="N22:N28" si="0">K22/$F$2</f>
        <v>0.12761904761904763</v>
      </c>
      <c r="W22" s="21">
        <v>150</v>
      </c>
      <c r="X22" s="21">
        <v>1584</v>
      </c>
      <c r="Y22" s="24">
        <v>45068</v>
      </c>
      <c r="Z22" s="21" t="s">
        <v>524</v>
      </c>
      <c r="AA22" s="21" t="s">
        <v>492</v>
      </c>
      <c r="AB22" s="21">
        <v>10.8</v>
      </c>
      <c r="AC22" s="21" t="s">
        <v>465</v>
      </c>
      <c r="AD22" s="21">
        <v>76</v>
      </c>
    </row>
    <row r="23" spans="1:30" ht="17.25" customHeight="1" thickBot="1" x14ac:dyDescent="0.25">
      <c r="A23" s="21">
        <v>18</v>
      </c>
      <c r="B23" s="22">
        <v>3.2522448979591834E-2</v>
      </c>
      <c r="C23" s="22">
        <v>2.3112244897959183E-2</v>
      </c>
      <c r="D23" s="22">
        <v>5.5599999999999997E-2</v>
      </c>
      <c r="E23" s="45"/>
      <c r="F23" s="21" t="s">
        <v>494</v>
      </c>
      <c r="G23" s="23">
        <v>16824</v>
      </c>
      <c r="H23" s="21">
        <v>1.1399999999999999</v>
      </c>
      <c r="I23" s="45"/>
      <c r="J23" s="12">
        <v>20</v>
      </c>
      <c r="K23" s="12">
        <f>X12</f>
        <v>1759</v>
      </c>
      <c r="L23" s="18"/>
      <c r="M23" s="12"/>
      <c r="N23" s="114">
        <f t="shared" si="0"/>
        <v>0.11965986394557823</v>
      </c>
      <c r="W23" s="21">
        <v>175</v>
      </c>
      <c r="X23" s="21">
        <v>1570</v>
      </c>
      <c r="Y23" s="24">
        <v>45016</v>
      </c>
      <c r="Z23" s="21" t="s">
        <v>515</v>
      </c>
      <c r="AA23" s="21" t="s">
        <v>496</v>
      </c>
      <c r="AB23" s="21">
        <v>10.7</v>
      </c>
      <c r="AC23" s="21" t="s">
        <v>464</v>
      </c>
      <c r="AD23" s="21">
        <v>58</v>
      </c>
    </row>
    <row r="24" spans="1:30" ht="17.25" customHeight="1" thickBot="1" x14ac:dyDescent="0.25">
      <c r="A24" s="21">
        <v>19</v>
      </c>
      <c r="B24" s="22">
        <v>2.0816326530612245E-2</v>
      </c>
      <c r="C24" s="22">
        <v>1.6836734693877552E-2</v>
      </c>
      <c r="D24" s="22">
        <v>3.7699999999999997E-2</v>
      </c>
      <c r="E24" s="45"/>
      <c r="F24" s="21" t="s">
        <v>495</v>
      </c>
      <c r="G24" s="23">
        <v>16835</v>
      </c>
      <c r="H24" s="21">
        <v>1.1399999999999999</v>
      </c>
      <c r="I24" s="45"/>
      <c r="J24" s="12">
        <v>30</v>
      </c>
      <c r="K24" s="12">
        <f>X14</f>
        <v>1736</v>
      </c>
      <c r="L24" s="18"/>
      <c r="M24" s="12"/>
      <c r="N24" s="114">
        <f t="shared" si="0"/>
        <v>0.1180952380952381</v>
      </c>
      <c r="W24" s="21">
        <v>200</v>
      </c>
      <c r="X24" s="21">
        <v>1556</v>
      </c>
      <c r="Y24" s="24">
        <v>44984</v>
      </c>
      <c r="Z24" s="21" t="s">
        <v>514</v>
      </c>
      <c r="AA24" s="21" t="s">
        <v>492</v>
      </c>
      <c r="AB24" s="21">
        <v>10.6</v>
      </c>
      <c r="AC24" s="21" t="s">
        <v>464</v>
      </c>
      <c r="AD24" s="21">
        <v>60</v>
      </c>
    </row>
    <row r="25" spans="1:30" ht="17.25" customHeight="1" thickBot="1" x14ac:dyDescent="0.25">
      <c r="A25" s="21">
        <v>20</v>
      </c>
      <c r="B25" s="22">
        <v>1.4791836734693878E-2</v>
      </c>
      <c r="C25" s="22">
        <v>1.2244897959183673E-2</v>
      </c>
      <c r="D25" s="22">
        <v>2.7E-2</v>
      </c>
      <c r="E25" s="45"/>
      <c r="F25" s="21" t="s">
        <v>496</v>
      </c>
      <c r="G25" s="23">
        <v>16842</v>
      </c>
      <c r="H25" s="21">
        <v>1.1499999999999999</v>
      </c>
      <c r="I25" s="45"/>
      <c r="J25" s="12">
        <v>50</v>
      </c>
      <c r="K25" s="12">
        <f>X18</f>
        <v>1694</v>
      </c>
      <c r="L25" s="18"/>
      <c r="M25" s="12"/>
      <c r="N25" s="114">
        <f t="shared" si="0"/>
        <v>0.11523809523809524</v>
      </c>
    </row>
    <row r="26" spans="1:30" ht="17.25" customHeight="1" thickBot="1" x14ac:dyDescent="0.25">
      <c r="A26" s="21">
        <v>21</v>
      </c>
      <c r="B26" s="22">
        <v>1.0040816326530613E-2</v>
      </c>
      <c r="C26" s="22">
        <v>8.7244897959183679E-3</v>
      </c>
      <c r="D26" s="22">
        <v>1.8800000000000001E-2</v>
      </c>
      <c r="E26" s="45"/>
      <c r="F26" s="21" t="s">
        <v>497</v>
      </c>
      <c r="G26" s="23">
        <v>11322</v>
      </c>
      <c r="H26" s="21">
        <v>0.77</v>
      </c>
      <c r="I26" s="45"/>
      <c r="J26" s="12">
        <v>100</v>
      </c>
      <c r="K26" s="12">
        <f>X20</f>
        <v>1630</v>
      </c>
      <c r="L26" s="18"/>
      <c r="M26" s="12"/>
      <c r="N26" s="114">
        <f t="shared" si="0"/>
        <v>0.11088435374149661</v>
      </c>
    </row>
    <row r="27" spans="1:30" ht="17.25" customHeight="1" thickBot="1" x14ac:dyDescent="0.25">
      <c r="A27" s="21">
        <v>22</v>
      </c>
      <c r="B27" s="22">
        <v>7.1020408163265311E-3</v>
      </c>
      <c r="C27" s="22">
        <v>5.5612244897959183E-3</v>
      </c>
      <c r="D27" s="22">
        <v>1.2699999999999999E-2</v>
      </c>
      <c r="E27" s="45"/>
      <c r="F27" s="45"/>
      <c r="G27" s="45"/>
      <c r="H27" s="45"/>
      <c r="I27" s="45"/>
      <c r="J27" s="12">
        <v>150</v>
      </c>
      <c r="K27" s="12">
        <f>X22</f>
        <v>1584</v>
      </c>
      <c r="L27" s="18"/>
      <c r="M27" s="12"/>
      <c r="N27" s="114">
        <f t="shared" si="0"/>
        <v>0.10775510204081633</v>
      </c>
    </row>
    <row r="28" spans="1:30" ht="17.25" customHeight="1" thickBot="1" x14ac:dyDescent="0.25">
      <c r="A28" s="21">
        <v>23</v>
      </c>
      <c r="B28" s="22">
        <v>3.9183673469387753E-3</v>
      </c>
      <c r="C28" s="22">
        <v>3.1122448979591837E-3</v>
      </c>
      <c r="D28" s="22">
        <v>7.1000000000000004E-3</v>
      </c>
      <c r="E28" s="45"/>
      <c r="F28" s="45"/>
      <c r="G28" s="45"/>
      <c r="H28" s="45"/>
      <c r="I28" s="45"/>
      <c r="J28" s="12">
        <v>200</v>
      </c>
      <c r="K28" s="12">
        <f>X24</f>
        <v>1556</v>
      </c>
      <c r="L28" s="18"/>
      <c r="M28" s="12"/>
      <c r="N28" s="114">
        <f t="shared" si="0"/>
        <v>0.10585034013605442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67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8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8.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4">
      <c r="A1" s="229" t="s">
        <v>545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16700</v>
      </c>
      <c r="H2" s="7" t="s">
        <v>462</v>
      </c>
      <c r="W2" s="21">
        <v>1</v>
      </c>
      <c r="X2" s="21">
        <v>2767</v>
      </c>
      <c r="Y2" s="24">
        <v>44995</v>
      </c>
      <c r="Z2" s="21" t="s">
        <v>514</v>
      </c>
      <c r="AA2" s="21" t="s">
        <v>496</v>
      </c>
      <c r="AB2" s="21">
        <v>16.600000000000001</v>
      </c>
      <c r="AC2" s="21" t="s">
        <v>464</v>
      </c>
      <c r="AD2" s="21">
        <v>59</v>
      </c>
    </row>
    <row r="3" spans="1:30" ht="17.25" customHeight="1" thickBot="1" x14ac:dyDescent="0.25">
      <c r="W3" s="21">
        <v>2</v>
      </c>
      <c r="X3" s="21">
        <v>2654</v>
      </c>
      <c r="Y3" s="24">
        <v>44974</v>
      </c>
      <c r="Z3" s="21" t="s">
        <v>513</v>
      </c>
      <c r="AA3" s="21" t="s">
        <v>496</v>
      </c>
      <c r="AB3" s="21">
        <v>15.9</v>
      </c>
      <c r="AC3" s="21" t="s">
        <v>464</v>
      </c>
      <c r="AD3" s="21">
        <v>59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2652</v>
      </c>
      <c r="Y4" s="24">
        <v>45023</v>
      </c>
      <c r="Z4" s="21" t="s">
        <v>520</v>
      </c>
      <c r="AA4" s="21" t="s">
        <v>496</v>
      </c>
      <c r="AB4" s="21">
        <v>15.9</v>
      </c>
      <c r="AC4" s="21" t="s">
        <v>464</v>
      </c>
      <c r="AD4" s="21">
        <v>55</v>
      </c>
    </row>
    <row r="5" spans="1:30" ht="17.25" customHeight="1" thickBot="1" x14ac:dyDescent="0.25">
      <c r="A5" s="21">
        <v>0</v>
      </c>
      <c r="B5" s="22">
        <v>1.6598802395209581E-3</v>
      </c>
      <c r="C5" s="22">
        <v>1.8389221556886228E-3</v>
      </c>
      <c r="D5" s="22">
        <v>3.5000000000000001E-3</v>
      </c>
      <c r="E5" s="45"/>
      <c r="F5" s="21" t="s">
        <v>471</v>
      </c>
      <c r="G5" s="23">
        <v>18410</v>
      </c>
      <c r="H5" s="21">
        <v>1.1000000000000001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2603</v>
      </c>
      <c r="Y5" s="24">
        <v>45002</v>
      </c>
      <c r="Z5" s="21" t="s">
        <v>513</v>
      </c>
      <c r="AA5" s="21" t="s">
        <v>496</v>
      </c>
      <c r="AB5" s="21">
        <v>15.6</v>
      </c>
      <c r="AC5" s="21" t="s">
        <v>464</v>
      </c>
      <c r="AD5" s="21">
        <v>65</v>
      </c>
    </row>
    <row r="6" spans="1:30" ht="17.25" customHeight="1" thickBot="1" x14ac:dyDescent="0.25">
      <c r="A6" s="21">
        <v>1</v>
      </c>
      <c r="B6" s="22">
        <v>9.0538922155688616E-4</v>
      </c>
      <c r="C6" s="22">
        <v>1.0934131736526948E-3</v>
      </c>
      <c r="D6" s="22">
        <v>2E-3</v>
      </c>
      <c r="E6" s="45"/>
      <c r="F6" s="21" t="s">
        <v>473</v>
      </c>
      <c r="G6" s="23">
        <v>20487</v>
      </c>
      <c r="H6" s="21">
        <v>1.22</v>
      </c>
      <c r="I6" s="45"/>
      <c r="J6" s="107" t="s">
        <v>474</v>
      </c>
      <c r="K6" s="108">
        <f>LARGE((K8,K9),1)</f>
        <v>0.66981040350024301</v>
      </c>
      <c r="L6" s="45"/>
      <c r="M6" s="45"/>
      <c r="N6" s="108" t="s">
        <v>465</v>
      </c>
      <c r="W6" s="21">
        <v>5</v>
      </c>
      <c r="X6" s="21">
        <v>2595</v>
      </c>
      <c r="Y6" s="24">
        <v>44981</v>
      </c>
      <c r="Z6" s="21" t="s">
        <v>514</v>
      </c>
      <c r="AA6" s="21" t="s">
        <v>496</v>
      </c>
      <c r="AB6" s="21">
        <v>15.5</v>
      </c>
      <c r="AC6" s="21" t="s">
        <v>464</v>
      </c>
      <c r="AD6" s="21">
        <v>57</v>
      </c>
    </row>
    <row r="7" spans="1:30" ht="17.25" customHeight="1" thickBot="1" x14ac:dyDescent="0.25">
      <c r="A7" s="21">
        <v>2</v>
      </c>
      <c r="B7" s="22">
        <v>7.0419161676646706E-4</v>
      </c>
      <c r="C7" s="22">
        <v>7.4550898203592825E-4</v>
      </c>
      <c r="D7" s="22">
        <v>1.4E-3</v>
      </c>
      <c r="E7" s="45"/>
      <c r="F7" s="21" t="s">
        <v>475</v>
      </c>
      <c r="G7" s="23">
        <v>20166</v>
      </c>
      <c r="H7" s="21">
        <v>1.2</v>
      </c>
      <c r="I7" s="45"/>
      <c r="J7" s="12" t="s">
        <v>476</v>
      </c>
      <c r="K7" s="108">
        <f>LARGE((K10,K11),1)</f>
        <v>0.58407572383073503</v>
      </c>
      <c r="L7" s="45"/>
      <c r="M7" s="45"/>
      <c r="N7" s="108" t="s">
        <v>464</v>
      </c>
      <c r="W7" s="21">
        <v>6</v>
      </c>
      <c r="X7" s="21">
        <v>2580</v>
      </c>
      <c r="Y7" s="24">
        <v>44978</v>
      </c>
      <c r="Z7" s="21" t="s">
        <v>513</v>
      </c>
      <c r="AA7" s="21" t="s">
        <v>493</v>
      </c>
      <c r="AB7" s="21">
        <v>15.4</v>
      </c>
      <c r="AC7" s="21" t="s">
        <v>464</v>
      </c>
      <c r="AD7" s="21">
        <v>59</v>
      </c>
    </row>
    <row r="8" spans="1:30" ht="17.25" customHeight="1" thickBot="1" x14ac:dyDescent="0.25">
      <c r="A8" s="21">
        <v>3</v>
      </c>
      <c r="B8" s="22">
        <v>8.0479041916167672E-4</v>
      </c>
      <c r="C8" s="22">
        <v>7.4550898203592825E-4</v>
      </c>
      <c r="D8" s="22">
        <v>1.5E-3</v>
      </c>
      <c r="E8" s="45"/>
      <c r="F8" s="21" t="s">
        <v>477</v>
      </c>
      <c r="G8" s="23">
        <v>18305</v>
      </c>
      <c r="H8" s="21">
        <v>1.0900000000000001</v>
      </c>
      <c r="I8" s="45"/>
      <c r="J8" s="45"/>
      <c r="K8" s="340">
        <f>LARGE(B11:C11,1)/(B11+C11)</f>
        <v>0.66981040350024301</v>
      </c>
      <c r="L8" s="45"/>
      <c r="M8" s="45"/>
      <c r="N8" s="45"/>
      <c r="W8" s="21">
        <v>7</v>
      </c>
      <c r="X8" s="21">
        <v>2520</v>
      </c>
      <c r="Y8" s="24">
        <v>44978</v>
      </c>
      <c r="Z8" s="21" t="s">
        <v>521</v>
      </c>
      <c r="AA8" s="21" t="s">
        <v>493</v>
      </c>
      <c r="AB8" s="21">
        <v>15.1</v>
      </c>
      <c r="AC8" s="21" t="s">
        <v>464</v>
      </c>
      <c r="AD8" s="21">
        <v>70</v>
      </c>
    </row>
    <row r="9" spans="1:30" ht="17.25" customHeight="1" thickBot="1" x14ac:dyDescent="0.25">
      <c r="A9" s="21">
        <v>4</v>
      </c>
      <c r="B9" s="22">
        <v>2.0119760479041919E-3</v>
      </c>
      <c r="C9" s="22">
        <v>1.4910179640718565E-3</v>
      </c>
      <c r="D9" s="22">
        <v>3.5000000000000001E-3</v>
      </c>
      <c r="E9" s="45"/>
      <c r="F9" s="21" t="s">
        <v>478</v>
      </c>
      <c r="G9" s="23">
        <v>16358</v>
      </c>
      <c r="H9" s="21">
        <v>0.97</v>
      </c>
      <c r="I9" s="45"/>
      <c r="J9" s="45"/>
      <c r="K9" s="340">
        <f>LARGE(B12:C12,1)/(B12+C12)</f>
        <v>0.59695958111514469</v>
      </c>
      <c r="L9" s="45"/>
      <c r="M9" s="45"/>
      <c r="N9" s="45"/>
      <c r="W9" s="21">
        <v>8</v>
      </c>
      <c r="X9" s="21">
        <v>2511</v>
      </c>
      <c r="Y9" s="24">
        <v>44995</v>
      </c>
      <c r="Z9" s="21" t="s">
        <v>513</v>
      </c>
      <c r="AA9" s="21" t="s">
        <v>496</v>
      </c>
      <c r="AB9" s="21">
        <v>15</v>
      </c>
      <c r="AC9" s="21" t="s">
        <v>464</v>
      </c>
      <c r="AD9" s="21">
        <v>64</v>
      </c>
    </row>
    <row r="10" spans="1:30" ht="17.25" customHeight="1" thickBot="1" x14ac:dyDescent="0.25">
      <c r="A10" s="21">
        <v>5</v>
      </c>
      <c r="B10" s="22">
        <v>5.2814371257485036E-3</v>
      </c>
      <c r="C10" s="22">
        <v>6.7592814371257486E-3</v>
      </c>
      <c r="D10" s="22">
        <v>1.2E-2</v>
      </c>
      <c r="E10" s="45"/>
      <c r="F10" s="21" t="s">
        <v>479</v>
      </c>
      <c r="G10" s="23">
        <v>14054</v>
      </c>
      <c r="H10" s="21">
        <v>0.84</v>
      </c>
      <c r="I10" s="45"/>
      <c r="J10" s="45"/>
      <c r="K10" s="340">
        <f>LARGE(B20:C20,1)/(B20+C20)</f>
        <v>0.53639846743295028</v>
      </c>
      <c r="L10" s="45"/>
      <c r="M10" s="45"/>
      <c r="N10" s="45"/>
      <c r="W10" s="21">
        <v>9</v>
      </c>
      <c r="X10" s="21">
        <v>2509</v>
      </c>
      <c r="Y10" s="24">
        <v>44974</v>
      </c>
      <c r="Z10" s="21" t="s">
        <v>514</v>
      </c>
      <c r="AA10" s="21" t="s">
        <v>496</v>
      </c>
      <c r="AB10" s="21">
        <v>15</v>
      </c>
      <c r="AC10" s="21" t="s">
        <v>464</v>
      </c>
      <c r="AD10" s="21">
        <v>63</v>
      </c>
    </row>
    <row r="11" spans="1:30" ht="17.25" customHeight="1" thickBot="1" x14ac:dyDescent="0.25">
      <c r="A11" s="21">
        <v>6</v>
      </c>
      <c r="B11" s="22">
        <v>1.4234730538922156E-2</v>
      </c>
      <c r="C11" s="22">
        <v>2.8876047904191619E-2</v>
      </c>
      <c r="D11" s="22">
        <v>4.3099999999999999E-2</v>
      </c>
      <c r="E11" s="45"/>
      <c r="F11" s="21" t="s">
        <v>480</v>
      </c>
      <c r="G11" s="23">
        <v>12953</v>
      </c>
      <c r="H11" s="21">
        <v>0.77</v>
      </c>
      <c r="I11" s="45"/>
      <c r="J11" s="45"/>
      <c r="K11" s="340">
        <f>LARGE(B21:C21,1)/(B21+C21)</f>
        <v>0.58407572383073503</v>
      </c>
      <c r="L11" s="45"/>
      <c r="M11" s="45"/>
      <c r="N11" s="45"/>
      <c r="W11" s="21">
        <v>10</v>
      </c>
      <c r="X11" s="21">
        <v>2504</v>
      </c>
      <c r="Y11" s="24">
        <v>45013</v>
      </c>
      <c r="Z11" s="21" t="s">
        <v>513</v>
      </c>
      <c r="AA11" s="21" t="s">
        <v>493</v>
      </c>
      <c r="AB11" s="21">
        <v>15</v>
      </c>
      <c r="AC11" s="21" t="s">
        <v>464</v>
      </c>
      <c r="AD11" s="21">
        <v>57</v>
      </c>
    </row>
    <row r="12" spans="1:30" ht="17.25" customHeight="1" thickBot="1" x14ac:dyDescent="0.25">
      <c r="A12" s="21">
        <v>7</v>
      </c>
      <c r="B12" s="22">
        <v>2.4797604790419158E-2</v>
      </c>
      <c r="C12" s="22">
        <v>3.6728742514970054E-2</v>
      </c>
      <c r="D12" s="22">
        <v>6.1499999999999999E-2</v>
      </c>
      <c r="E12" s="45"/>
      <c r="F12" s="21" t="s">
        <v>481</v>
      </c>
      <c r="G12" s="23">
        <v>14696</v>
      </c>
      <c r="H12" s="21">
        <v>0.87</v>
      </c>
      <c r="I12" s="45"/>
      <c r="J12" s="45"/>
      <c r="K12" s="45"/>
      <c r="L12" s="45"/>
      <c r="M12" s="45"/>
      <c r="N12" s="45"/>
      <c r="W12" s="21">
        <v>20</v>
      </c>
      <c r="X12" s="21">
        <v>2356</v>
      </c>
      <c r="Y12" s="24">
        <v>44993</v>
      </c>
      <c r="Z12" s="21" t="s">
        <v>513</v>
      </c>
      <c r="AA12" s="21" t="s">
        <v>494</v>
      </c>
      <c r="AB12" s="21">
        <v>14.1</v>
      </c>
      <c r="AC12" s="21" t="s">
        <v>464</v>
      </c>
      <c r="AD12" s="21">
        <v>61</v>
      </c>
    </row>
    <row r="13" spans="1:30" ht="17.25" customHeight="1" thickBot="1" x14ac:dyDescent="0.25">
      <c r="A13" s="21">
        <v>8</v>
      </c>
      <c r="B13" s="22">
        <v>2.8519760479041919E-2</v>
      </c>
      <c r="C13" s="22">
        <v>3.8418562874251494E-2</v>
      </c>
      <c r="D13" s="22">
        <v>6.7000000000000004E-2</v>
      </c>
      <c r="E13" s="45"/>
      <c r="F13" s="21" t="s">
        <v>482</v>
      </c>
      <c r="G13" s="23">
        <v>15116</v>
      </c>
      <c r="H13" s="21">
        <v>0.9</v>
      </c>
      <c r="I13" s="45"/>
      <c r="J13" s="45"/>
      <c r="K13" s="45"/>
      <c r="L13" s="45"/>
      <c r="M13" s="45"/>
      <c r="N13" s="45"/>
      <c r="W13" s="21">
        <v>25</v>
      </c>
      <c r="X13" s="21">
        <v>2298</v>
      </c>
      <c r="Y13" s="24">
        <v>44987</v>
      </c>
      <c r="Z13" s="21" t="s">
        <v>513</v>
      </c>
      <c r="AA13" s="21" t="s">
        <v>495</v>
      </c>
      <c r="AB13" s="21">
        <v>13.8</v>
      </c>
      <c r="AC13" s="21" t="s">
        <v>464</v>
      </c>
      <c r="AD13" s="21">
        <v>59</v>
      </c>
    </row>
    <row r="14" spans="1:30" ht="17.25" customHeight="1" thickBot="1" x14ac:dyDescent="0.25">
      <c r="A14" s="21">
        <v>9</v>
      </c>
      <c r="B14" s="22">
        <v>2.7161676646706587E-2</v>
      </c>
      <c r="C14" s="22">
        <v>3.0516167664670659E-2</v>
      </c>
      <c r="D14" s="22">
        <v>5.7700000000000001E-2</v>
      </c>
      <c r="E14" s="45"/>
      <c r="F14" s="21" t="s">
        <v>483</v>
      </c>
      <c r="G14" s="23">
        <v>16810</v>
      </c>
      <c r="H14" s="21">
        <v>1</v>
      </c>
      <c r="I14" s="45"/>
      <c r="J14" s="45"/>
      <c r="K14" s="45"/>
      <c r="L14" s="45"/>
      <c r="M14" s="45"/>
      <c r="N14" s="45"/>
      <c r="W14" s="21">
        <v>30</v>
      </c>
      <c r="X14" s="21">
        <v>2271</v>
      </c>
      <c r="Y14" s="24">
        <v>44979</v>
      </c>
      <c r="Z14" s="21" t="s">
        <v>513</v>
      </c>
      <c r="AA14" s="21" t="s">
        <v>494</v>
      </c>
      <c r="AB14" s="21">
        <v>13.6</v>
      </c>
      <c r="AC14" s="21" t="s">
        <v>464</v>
      </c>
      <c r="AD14" s="21">
        <v>62</v>
      </c>
    </row>
    <row r="15" spans="1:30" ht="17.25" customHeight="1" thickBot="1" x14ac:dyDescent="0.25">
      <c r="A15" s="21">
        <v>10</v>
      </c>
      <c r="B15" s="22">
        <v>3.002874251497006E-2</v>
      </c>
      <c r="C15" s="22">
        <v>2.7285628742514969E-2</v>
      </c>
      <c r="D15" s="22">
        <v>5.7299999999999997E-2</v>
      </c>
      <c r="E15" s="45"/>
      <c r="F15" s="21" t="s">
        <v>484</v>
      </c>
      <c r="G15" s="23">
        <v>17064</v>
      </c>
      <c r="H15" s="21">
        <v>1.02</v>
      </c>
      <c r="I15" s="45"/>
      <c r="J15" s="45"/>
      <c r="K15" s="45"/>
      <c r="L15" s="45"/>
      <c r="M15" s="45"/>
      <c r="N15" s="45"/>
      <c r="W15" s="21">
        <v>35</v>
      </c>
      <c r="X15" s="21">
        <v>2229</v>
      </c>
      <c r="Y15" s="24">
        <v>45274</v>
      </c>
      <c r="Z15" s="21" t="s">
        <v>513</v>
      </c>
      <c r="AA15" s="21" t="s">
        <v>495</v>
      </c>
      <c r="AB15" s="21">
        <v>13.3</v>
      </c>
      <c r="AC15" s="21" t="s">
        <v>464</v>
      </c>
      <c r="AD15" s="21">
        <v>63</v>
      </c>
    </row>
    <row r="16" spans="1:30" ht="17.25" customHeight="1" thickBot="1" x14ac:dyDescent="0.25">
      <c r="A16" s="21">
        <v>11</v>
      </c>
      <c r="B16" s="22">
        <v>3.2744910179640721E-2</v>
      </c>
      <c r="C16" s="22">
        <v>2.8925748502994012E-2</v>
      </c>
      <c r="D16" s="22">
        <v>6.1699999999999998E-2</v>
      </c>
      <c r="E16" s="45"/>
      <c r="F16" s="21" t="s">
        <v>485</v>
      </c>
      <c r="G16" s="23">
        <v>16894</v>
      </c>
      <c r="H16" s="21">
        <v>1.01</v>
      </c>
      <c r="I16" s="45"/>
      <c r="J16" s="45"/>
      <c r="K16" s="45"/>
      <c r="L16" s="45"/>
      <c r="M16" s="45"/>
      <c r="N16" s="45"/>
      <c r="W16" s="21">
        <v>40</v>
      </c>
      <c r="X16" s="21">
        <v>2207</v>
      </c>
      <c r="Y16" s="24">
        <v>45244</v>
      </c>
      <c r="Z16" s="21" t="s">
        <v>513</v>
      </c>
      <c r="AA16" s="21" t="s">
        <v>493</v>
      </c>
      <c r="AB16" s="21">
        <v>13.2</v>
      </c>
      <c r="AC16" s="21" t="s">
        <v>464</v>
      </c>
      <c r="AD16" s="21">
        <v>64</v>
      </c>
    </row>
    <row r="17" spans="1:30" ht="17.25" customHeight="1" thickBot="1" x14ac:dyDescent="0.25">
      <c r="A17" s="21">
        <v>12</v>
      </c>
      <c r="B17" s="22">
        <v>3.3851497005988017E-2</v>
      </c>
      <c r="C17" s="22">
        <v>3.1112574850299404E-2</v>
      </c>
      <c r="D17" s="22">
        <v>6.4899999999999999E-2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2197</v>
      </c>
      <c r="Y17" s="24">
        <v>44964</v>
      </c>
      <c r="Z17" s="21" t="s">
        <v>518</v>
      </c>
      <c r="AA17" s="21" t="s">
        <v>493</v>
      </c>
      <c r="AB17" s="21">
        <v>13.2</v>
      </c>
      <c r="AC17" s="21" t="s">
        <v>465</v>
      </c>
      <c r="AD17" s="21">
        <v>58</v>
      </c>
    </row>
    <row r="18" spans="1:30" ht="17.25" customHeight="1" thickBot="1" x14ac:dyDescent="0.25">
      <c r="A18" s="21">
        <v>13</v>
      </c>
      <c r="B18" s="22">
        <v>3.5611976047904191E-2</v>
      </c>
      <c r="C18" s="22">
        <v>3.4094610778443113E-2</v>
      </c>
      <c r="D18" s="22">
        <v>6.9699999999999998E-2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2190</v>
      </c>
      <c r="Y18" s="24">
        <v>44964</v>
      </c>
      <c r="Z18" s="21" t="s">
        <v>514</v>
      </c>
      <c r="AA18" s="21" t="s">
        <v>493</v>
      </c>
      <c r="AB18" s="21">
        <v>13.1</v>
      </c>
      <c r="AC18" s="21" t="s">
        <v>464</v>
      </c>
      <c r="AD18" s="21">
        <v>64</v>
      </c>
    </row>
    <row r="19" spans="1:30" ht="17.25" customHeight="1" thickBot="1" x14ac:dyDescent="0.25">
      <c r="A19" s="21">
        <v>14</v>
      </c>
      <c r="B19" s="22">
        <v>3.4958083832335334E-2</v>
      </c>
      <c r="C19" s="22">
        <v>3.4293413173652698E-2</v>
      </c>
      <c r="D19" s="22">
        <v>6.9199999999999998E-2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2132</v>
      </c>
      <c r="Y19" s="24">
        <v>44944</v>
      </c>
      <c r="Z19" s="21" t="s">
        <v>513</v>
      </c>
      <c r="AA19" s="21" t="s">
        <v>494</v>
      </c>
      <c r="AB19" s="21">
        <v>12.8</v>
      </c>
      <c r="AC19" s="21" t="s">
        <v>464</v>
      </c>
      <c r="AD19" s="21">
        <v>60</v>
      </c>
    </row>
    <row r="20" spans="1:30" ht="17.25" customHeight="1" thickBot="1" x14ac:dyDescent="0.25">
      <c r="A20" s="21">
        <v>15</v>
      </c>
      <c r="B20" s="22">
        <v>4.1748502994011977E-2</v>
      </c>
      <c r="C20" s="22">
        <v>3.6082634730538916E-2</v>
      </c>
      <c r="D20" s="22">
        <v>7.7799999999999994E-2</v>
      </c>
      <c r="E20" s="45"/>
      <c r="F20" s="21" t="s">
        <v>488</v>
      </c>
      <c r="G20" s="23">
        <v>10863</v>
      </c>
      <c r="H20" s="21">
        <v>0.65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2090</v>
      </c>
      <c r="Y20" s="24">
        <v>44957</v>
      </c>
      <c r="Z20" s="21" t="s">
        <v>513</v>
      </c>
      <c r="AA20" s="21" t="s">
        <v>493</v>
      </c>
      <c r="AB20" s="21">
        <v>12.5</v>
      </c>
      <c r="AC20" s="21" t="s">
        <v>464</v>
      </c>
      <c r="AD20" s="21">
        <v>59</v>
      </c>
    </row>
    <row r="21" spans="1:30" ht="17.25" customHeight="1" thickBot="1" x14ac:dyDescent="0.25">
      <c r="A21" s="21">
        <v>16</v>
      </c>
      <c r="B21" s="22">
        <v>5.2764071856287426E-2</v>
      </c>
      <c r="C21" s="22">
        <v>3.7573652694610778E-2</v>
      </c>
      <c r="D21" s="22">
        <v>9.0399999999999994E-2</v>
      </c>
      <c r="E21" s="45"/>
      <c r="F21" s="21" t="s">
        <v>492</v>
      </c>
      <c r="G21" s="23">
        <v>17192</v>
      </c>
      <c r="H21" s="21">
        <v>1.02</v>
      </c>
      <c r="I21" s="45"/>
      <c r="J21" s="12">
        <v>5</v>
      </c>
      <c r="K21" s="12">
        <f>X6</f>
        <v>2595</v>
      </c>
      <c r="L21" s="18"/>
      <c r="M21" s="12"/>
      <c r="N21" s="114">
        <f>K21/$F$2</f>
        <v>0.15538922155688623</v>
      </c>
      <c r="W21" s="21">
        <v>125</v>
      </c>
      <c r="X21" s="21">
        <v>2044</v>
      </c>
      <c r="Y21" s="24">
        <v>45267</v>
      </c>
      <c r="Z21" s="21" t="s">
        <v>514</v>
      </c>
      <c r="AA21" s="21" t="s">
        <v>495</v>
      </c>
      <c r="AB21" s="21">
        <v>12.2</v>
      </c>
      <c r="AC21" s="21" t="s">
        <v>464</v>
      </c>
      <c r="AD21" s="21">
        <v>61</v>
      </c>
    </row>
    <row r="22" spans="1:30" ht="17.25" customHeight="1" thickBot="1" x14ac:dyDescent="0.25">
      <c r="A22" s="21">
        <v>17</v>
      </c>
      <c r="B22" s="22">
        <v>5.1908982035928142E-2</v>
      </c>
      <c r="C22" s="22">
        <v>3.8617365269461086E-2</v>
      </c>
      <c r="D22" s="22">
        <v>9.0499999999999997E-2</v>
      </c>
      <c r="E22" s="45"/>
      <c r="F22" s="21" t="s">
        <v>493</v>
      </c>
      <c r="G22" s="23">
        <v>18605</v>
      </c>
      <c r="H22" s="21">
        <v>1.1100000000000001</v>
      </c>
      <c r="I22" s="45"/>
      <c r="J22" s="12">
        <v>10</v>
      </c>
      <c r="K22" s="12">
        <f>X11</f>
        <v>2504</v>
      </c>
      <c r="L22" s="18"/>
      <c r="M22" s="12"/>
      <c r="N22" s="114">
        <f t="shared" ref="N22:N28" si="0">K22/$F$2</f>
        <v>0.14994011976047905</v>
      </c>
      <c r="W22" s="21">
        <v>150</v>
      </c>
      <c r="X22" s="21">
        <v>1995</v>
      </c>
      <c r="Y22" s="24">
        <v>45030</v>
      </c>
      <c r="Z22" s="21" t="s">
        <v>513</v>
      </c>
      <c r="AA22" s="21" t="s">
        <v>496</v>
      </c>
      <c r="AB22" s="21">
        <v>11.9</v>
      </c>
      <c r="AC22" s="21" t="s">
        <v>464</v>
      </c>
      <c r="AD22" s="21">
        <v>61</v>
      </c>
    </row>
    <row r="23" spans="1:30" ht="17.25" customHeight="1" thickBot="1" x14ac:dyDescent="0.25">
      <c r="A23" s="21">
        <v>18</v>
      </c>
      <c r="B23" s="22">
        <v>3.2594011976047901E-2</v>
      </c>
      <c r="C23" s="22">
        <v>2.7037125748502994E-2</v>
      </c>
      <c r="D23" s="22">
        <v>5.96E-2</v>
      </c>
      <c r="E23" s="45"/>
      <c r="F23" s="21" t="s">
        <v>494</v>
      </c>
      <c r="G23" s="23">
        <v>18821</v>
      </c>
      <c r="H23" s="21">
        <v>1.1200000000000001</v>
      </c>
      <c r="I23" s="45"/>
      <c r="J23" s="12">
        <v>20</v>
      </c>
      <c r="K23" s="12">
        <f>X12</f>
        <v>2356</v>
      </c>
      <c r="L23" s="18"/>
      <c r="M23" s="12"/>
      <c r="N23" s="114">
        <f t="shared" si="0"/>
        <v>0.14107784431137724</v>
      </c>
      <c r="W23" s="21">
        <v>175</v>
      </c>
      <c r="X23" s="21">
        <v>1954</v>
      </c>
      <c r="Y23" s="24">
        <v>44974</v>
      </c>
      <c r="Z23" s="21" t="s">
        <v>515</v>
      </c>
      <c r="AA23" s="21" t="s">
        <v>496</v>
      </c>
      <c r="AB23" s="21">
        <v>11.7</v>
      </c>
      <c r="AC23" s="21" t="s">
        <v>464</v>
      </c>
      <c r="AD23" s="21">
        <v>58</v>
      </c>
    </row>
    <row r="24" spans="1:30" ht="17.25" customHeight="1" thickBot="1" x14ac:dyDescent="0.25">
      <c r="A24" s="21">
        <v>19</v>
      </c>
      <c r="B24" s="22">
        <v>1.8158083832335331E-2</v>
      </c>
      <c r="C24" s="22">
        <v>1.9234131736526945E-2</v>
      </c>
      <c r="D24" s="22">
        <v>3.7400000000000003E-2</v>
      </c>
      <c r="E24" s="45"/>
      <c r="F24" s="21" t="s">
        <v>495</v>
      </c>
      <c r="G24" s="23">
        <v>18884</v>
      </c>
      <c r="H24" s="21">
        <v>1.1200000000000001</v>
      </c>
      <c r="I24" s="45"/>
      <c r="J24" s="12">
        <v>30</v>
      </c>
      <c r="K24" s="12">
        <f>X14</f>
        <v>2271</v>
      </c>
      <c r="L24" s="18"/>
      <c r="M24" s="12"/>
      <c r="N24" s="114">
        <f t="shared" si="0"/>
        <v>0.1359880239520958</v>
      </c>
      <c r="W24" s="21">
        <v>200</v>
      </c>
      <c r="X24" s="21">
        <v>1906</v>
      </c>
      <c r="Y24" s="24">
        <v>45238</v>
      </c>
      <c r="Z24" s="21" t="s">
        <v>514</v>
      </c>
      <c r="AA24" s="21" t="s">
        <v>494</v>
      </c>
      <c r="AB24" s="21">
        <v>11.4</v>
      </c>
      <c r="AC24" s="21" t="s">
        <v>464</v>
      </c>
      <c r="AD24" s="21">
        <v>63</v>
      </c>
    </row>
    <row r="25" spans="1:30" ht="17.25" customHeight="1" thickBot="1" x14ac:dyDescent="0.25">
      <c r="A25" s="21">
        <v>20</v>
      </c>
      <c r="B25" s="22">
        <v>1.3279041916167664E-2</v>
      </c>
      <c r="C25" s="22">
        <v>1.4860479041916166E-2</v>
      </c>
      <c r="D25" s="22">
        <v>2.8199999999999999E-2</v>
      </c>
      <c r="E25" s="45"/>
      <c r="F25" s="21" t="s">
        <v>496</v>
      </c>
      <c r="G25" s="23">
        <v>19033</v>
      </c>
      <c r="H25" s="21">
        <v>1.1299999999999999</v>
      </c>
      <c r="I25" s="45"/>
      <c r="J25" s="12">
        <v>50</v>
      </c>
      <c r="K25" s="12">
        <f>X18</f>
        <v>2190</v>
      </c>
      <c r="L25" s="18"/>
      <c r="M25" s="12"/>
      <c r="N25" s="114">
        <f t="shared" si="0"/>
        <v>0.1311377245508982</v>
      </c>
    </row>
    <row r="26" spans="1:30" ht="17.25" customHeight="1" thickBot="1" x14ac:dyDescent="0.25">
      <c r="A26" s="21">
        <v>21</v>
      </c>
      <c r="B26" s="22">
        <v>9.7580838323353299E-3</v>
      </c>
      <c r="C26" s="22">
        <v>1.0437125748502994E-2</v>
      </c>
      <c r="D26" s="22">
        <v>2.0199999999999999E-2</v>
      </c>
      <c r="E26" s="45"/>
      <c r="F26" s="21" t="s">
        <v>497</v>
      </c>
      <c r="G26" s="23">
        <v>13720</v>
      </c>
      <c r="H26" s="21">
        <v>0.82</v>
      </c>
      <c r="I26" s="45"/>
      <c r="J26" s="12">
        <v>100</v>
      </c>
      <c r="K26" s="12">
        <f>X20</f>
        <v>2090</v>
      </c>
      <c r="L26" s="18"/>
      <c r="M26" s="12"/>
      <c r="N26" s="114">
        <f t="shared" si="0"/>
        <v>0.1251497005988024</v>
      </c>
    </row>
    <row r="27" spans="1:30" ht="17.25" customHeight="1" thickBot="1" x14ac:dyDescent="0.25">
      <c r="A27" s="21">
        <v>22</v>
      </c>
      <c r="B27" s="22">
        <v>6.3377245508982041E-3</v>
      </c>
      <c r="C27" s="22">
        <v>6.7592814371257486E-3</v>
      </c>
      <c r="D27" s="22">
        <v>1.3100000000000001E-2</v>
      </c>
      <c r="E27" s="45"/>
      <c r="F27" s="45"/>
      <c r="G27" s="45"/>
      <c r="H27" s="45"/>
      <c r="I27" s="45"/>
      <c r="J27" s="12">
        <v>150</v>
      </c>
      <c r="K27" s="12">
        <f>X22</f>
        <v>1995</v>
      </c>
      <c r="L27" s="18"/>
      <c r="M27" s="12"/>
      <c r="N27" s="114">
        <f t="shared" si="0"/>
        <v>0.11946107784431138</v>
      </c>
    </row>
    <row r="28" spans="1:30" ht="17.25" customHeight="1" thickBot="1" x14ac:dyDescent="0.25">
      <c r="A28" s="21">
        <v>23</v>
      </c>
      <c r="B28" s="22">
        <v>3.1185628742514968E-3</v>
      </c>
      <c r="C28" s="22">
        <v>3.4293413173652693E-3</v>
      </c>
      <c r="D28" s="22">
        <v>6.6E-3</v>
      </c>
      <c r="E28" s="45"/>
      <c r="F28" s="45"/>
      <c r="G28" s="45"/>
      <c r="H28" s="45"/>
      <c r="I28" s="45"/>
      <c r="J28" s="12">
        <v>200</v>
      </c>
      <c r="K28" s="12">
        <f>X24</f>
        <v>1906</v>
      </c>
      <c r="L28" s="18"/>
      <c r="M28" s="12"/>
      <c r="N28" s="114">
        <f t="shared" si="0"/>
        <v>0.11413173652694611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7.8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0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4">
      <c r="A1" s="262" t="s">
        <v>667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01"/>
      <c r="B2" s="101"/>
      <c r="C2" s="101"/>
      <c r="D2" s="54" t="s">
        <v>737</v>
      </c>
      <c r="E2" s="101"/>
      <c r="F2" s="6">
        <v>32800</v>
      </c>
      <c r="G2" s="101"/>
      <c r="H2" s="55" t="s">
        <v>462</v>
      </c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W2" s="21">
        <v>1</v>
      </c>
      <c r="X2" s="21">
        <v>3487</v>
      </c>
      <c r="Y2" s="24">
        <v>44986</v>
      </c>
      <c r="Z2" s="21" t="s">
        <v>513</v>
      </c>
      <c r="AA2" s="21" t="s">
        <v>494</v>
      </c>
      <c r="AB2" s="21">
        <v>10.6</v>
      </c>
      <c r="AC2" s="21" t="s">
        <v>498</v>
      </c>
      <c r="AD2" s="21">
        <v>52</v>
      </c>
    </row>
    <row r="3" spans="1:30" ht="17.25" customHeight="1" thickBot="1" x14ac:dyDescent="0.25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W3" s="21">
        <v>2</v>
      </c>
      <c r="X3" s="21">
        <v>3464</v>
      </c>
      <c r="Y3" s="24">
        <v>44972</v>
      </c>
      <c r="Z3" s="21" t="s">
        <v>513</v>
      </c>
      <c r="AA3" s="21" t="s">
        <v>494</v>
      </c>
      <c r="AB3" s="21">
        <v>10.6</v>
      </c>
      <c r="AC3" s="21" t="s">
        <v>498</v>
      </c>
      <c r="AD3" s="21">
        <v>50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98"/>
      <c r="F4" s="11" t="s">
        <v>467</v>
      </c>
      <c r="G4" s="11" t="s">
        <v>468</v>
      </c>
      <c r="H4" s="11" t="s">
        <v>469</v>
      </c>
      <c r="I4" s="98"/>
      <c r="J4" s="263" t="s">
        <v>470</v>
      </c>
      <c r="K4" s="264"/>
      <c r="L4" s="264"/>
      <c r="M4" s="264"/>
      <c r="N4" s="265"/>
      <c r="O4" s="101"/>
      <c r="P4" s="101"/>
      <c r="Q4" s="101"/>
      <c r="R4" s="101"/>
      <c r="S4" s="101"/>
      <c r="T4" s="101"/>
      <c r="U4" s="101"/>
      <c r="W4" s="21">
        <v>3</v>
      </c>
      <c r="X4" s="21">
        <v>3454</v>
      </c>
      <c r="Y4" s="24">
        <v>45000</v>
      </c>
      <c r="Z4" s="21" t="s">
        <v>513</v>
      </c>
      <c r="AA4" s="21" t="s">
        <v>494</v>
      </c>
      <c r="AB4" s="21">
        <v>10.5</v>
      </c>
      <c r="AC4" s="21" t="s">
        <v>499</v>
      </c>
      <c r="AD4" s="21">
        <v>52</v>
      </c>
    </row>
    <row r="5" spans="1:30" ht="17.25" customHeight="1" thickBot="1" x14ac:dyDescent="0.25">
      <c r="A5" s="21">
        <v>0</v>
      </c>
      <c r="B5" s="22">
        <v>2.1384146341463413E-3</v>
      </c>
      <c r="C5" s="22">
        <v>3.3378048780487802E-3</v>
      </c>
      <c r="D5" s="22">
        <v>5.4999999999999997E-3</v>
      </c>
      <c r="E5" s="98"/>
      <c r="F5" s="21" t="s">
        <v>471</v>
      </c>
      <c r="G5" s="23">
        <v>34705</v>
      </c>
      <c r="H5" s="21">
        <v>1.05</v>
      </c>
      <c r="I5" s="98"/>
      <c r="J5" s="266" t="s">
        <v>472</v>
      </c>
      <c r="K5" s="267"/>
      <c r="L5" s="267"/>
      <c r="M5" s="267"/>
      <c r="N5" s="268"/>
      <c r="O5" s="101"/>
      <c r="P5" s="101"/>
      <c r="Q5" s="101"/>
      <c r="R5" s="101"/>
      <c r="S5" s="101"/>
      <c r="T5" s="101"/>
      <c r="U5" s="101"/>
      <c r="W5" s="21">
        <v>4</v>
      </c>
      <c r="X5" s="21">
        <v>3453</v>
      </c>
      <c r="Y5" s="24">
        <v>44993</v>
      </c>
      <c r="Z5" s="21" t="s">
        <v>514</v>
      </c>
      <c r="AA5" s="21" t="s">
        <v>494</v>
      </c>
      <c r="AB5" s="21">
        <v>10.5</v>
      </c>
      <c r="AC5" s="21" t="s">
        <v>499</v>
      </c>
      <c r="AD5" s="21">
        <v>50</v>
      </c>
    </row>
    <row r="6" spans="1:30" ht="17.25" customHeight="1" thickBot="1" x14ac:dyDescent="0.25">
      <c r="A6" s="21">
        <v>1</v>
      </c>
      <c r="B6" s="22">
        <v>1.6292682926829271E-3</v>
      </c>
      <c r="C6" s="22">
        <v>2.1597560975609759E-3</v>
      </c>
      <c r="D6" s="22">
        <v>3.8E-3</v>
      </c>
      <c r="E6" s="98"/>
      <c r="F6" s="21" t="s">
        <v>473</v>
      </c>
      <c r="G6" s="23">
        <v>35985</v>
      </c>
      <c r="H6" s="21">
        <v>1.0900000000000001</v>
      </c>
      <c r="I6" s="98"/>
      <c r="J6" s="47" t="s">
        <v>474</v>
      </c>
      <c r="K6" s="48">
        <f>LARGE((K8,K9),1)</f>
        <v>0.54648599686899513</v>
      </c>
      <c r="L6" s="98"/>
      <c r="M6" s="98"/>
      <c r="N6" s="48" t="s">
        <v>498</v>
      </c>
      <c r="O6" s="101"/>
      <c r="P6" s="101"/>
      <c r="Q6" s="101"/>
      <c r="R6" s="101"/>
      <c r="S6" s="101"/>
      <c r="T6" s="101"/>
      <c r="U6" s="101"/>
      <c r="W6" s="21">
        <v>5</v>
      </c>
      <c r="X6" s="21">
        <v>3447</v>
      </c>
      <c r="Y6" s="24">
        <v>44952</v>
      </c>
      <c r="Z6" s="21" t="s">
        <v>513</v>
      </c>
      <c r="AA6" s="21" t="s">
        <v>495</v>
      </c>
      <c r="AB6" s="21">
        <v>10.5</v>
      </c>
      <c r="AC6" s="21" t="s">
        <v>498</v>
      </c>
      <c r="AD6" s="21">
        <v>50</v>
      </c>
    </row>
    <row r="7" spans="1:30" ht="17.25" customHeight="1" thickBot="1" x14ac:dyDescent="0.25">
      <c r="A7" s="21">
        <v>2</v>
      </c>
      <c r="B7" s="22">
        <v>1.6801829268292682E-3</v>
      </c>
      <c r="C7" s="22">
        <v>1.5707317073170733E-3</v>
      </c>
      <c r="D7" s="22">
        <v>3.2000000000000002E-3</v>
      </c>
      <c r="E7" s="98"/>
      <c r="F7" s="21" t="s">
        <v>475</v>
      </c>
      <c r="G7" s="23">
        <v>36172</v>
      </c>
      <c r="H7" s="21">
        <v>1.1000000000000001</v>
      </c>
      <c r="I7" s="98"/>
      <c r="J7" s="21" t="s">
        <v>476</v>
      </c>
      <c r="K7" s="48">
        <f>LARGE((K10,K11),1)</f>
        <v>0.50288453939569566</v>
      </c>
      <c r="L7" s="98"/>
      <c r="M7" s="98"/>
      <c r="N7" s="48" t="s">
        <v>499</v>
      </c>
      <c r="O7" s="101"/>
      <c r="P7" s="101"/>
      <c r="Q7" s="101"/>
      <c r="R7" s="101"/>
      <c r="S7" s="101"/>
      <c r="T7" s="101"/>
      <c r="U7" s="101"/>
      <c r="W7" s="21">
        <v>6</v>
      </c>
      <c r="X7" s="21">
        <v>3439</v>
      </c>
      <c r="Y7" s="24">
        <v>44953</v>
      </c>
      <c r="Z7" s="21" t="s">
        <v>514</v>
      </c>
      <c r="AA7" s="21" t="s">
        <v>496</v>
      </c>
      <c r="AB7" s="21">
        <v>10.5</v>
      </c>
      <c r="AC7" s="21" t="s">
        <v>498</v>
      </c>
      <c r="AD7" s="21">
        <v>50</v>
      </c>
    </row>
    <row r="8" spans="1:30" ht="17.25" customHeight="1" thickBot="1" x14ac:dyDescent="0.25">
      <c r="A8" s="21">
        <v>3</v>
      </c>
      <c r="B8" s="22">
        <v>2.9021341463414635E-3</v>
      </c>
      <c r="C8" s="22">
        <v>1.4725609756097563E-3</v>
      </c>
      <c r="D8" s="22">
        <v>4.4000000000000003E-3</v>
      </c>
      <c r="E8" s="98"/>
      <c r="F8" s="21" t="s">
        <v>477</v>
      </c>
      <c r="G8" s="23">
        <v>33816</v>
      </c>
      <c r="H8" s="21">
        <v>1.03</v>
      </c>
      <c r="I8" s="98"/>
      <c r="J8" s="98"/>
      <c r="K8" s="52">
        <f>LARGE(B11:C11,1)/(B11+C11)</f>
        <v>0.54648599686899513</v>
      </c>
      <c r="L8" s="98"/>
      <c r="M8" s="98"/>
      <c r="N8" s="98"/>
      <c r="O8" s="101"/>
      <c r="P8" s="101"/>
      <c r="Q8" s="101"/>
      <c r="R8" s="101"/>
      <c r="S8" s="101"/>
      <c r="T8" s="101"/>
      <c r="U8" s="101"/>
      <c r="W8" s="21">
        <v>7</v>
      </c>
      <c r="X8" s="21">
        <v>3428</v>
      </c>
      <c r="Y8" s="24">
        <v>44999</v>
      </c>
      <c r="Z8" s="21" t="s">
        <v>513</v>
      </c>
      <c r="AA8" s="21" t="s">
        <v>493</v>
      </c>
      <c r="AB8" s="21">
        <v>10.5</v>
      </c>
      <c r="AC8" s="21" t="s">
        <v>499</v>
      </c>
      <c r="AD8" s="21">
        <v>53</v>
      </c>
    </row>
    <row r="9" spans="1:30" ht="17.25" customHeight="1" thickBot="1" x14ac:dyDescent="0.25">
      <c r="A9" s="21">
        <v>4</v>
      </c>
      <c r="B9" s="22">
        <v>5.804268292682927E-3</v>
      </c>
      <c r="C9" s="22">
        <v>2.8469512195121948E-3</v>
      </c>
      <c r="D9" s="22">
        <v>8.6E-3</v>
      </c>
      <c r="E9" s="98"/>
      <c r="F9" s="21" t="s">
        <v>478</v>
      </c>
      <c r="G9" s="23">
        <v>32535</v>
      </c>
      <c r="H9" s="21">
        <v>0.99</v>
      </c>
      <c r="I9" s="98"/>
      <c r="J9" s="98"/>
      <c r="K9" s="52">
        <f>LARGE(B12:C12,1)/(B12+C12)</f>
        <v>0.52028113593641123</v>
      </c>
      <c r="L9" s="98"/>
      <c r="M9" s="98"/>
      <c r="N9" s="98"/>
      <c r="O9" s="101"/>
      <c r="P9" s="101"/>
      <c r="Q9" s="101"/>
      <c r="R9" s="101"/>
      <c r="S9" s="101"/>
      <c r="T9" s="101"/>
      <c r="U9" s="101"/>
      <c r="W9" s="21">
        <v>8</v>
      </c>
      <c r="X9" s="21">
        <v>3427</v>
      </c>
      <c r="Y9" s="24">
        <v>44973</v>
      </c>
      <c r="Z9" s="21" t="s">
        <v>513</v>
      </c>
      <c r="AA9" s="21" t="s">
        <v>495</v>
      </c>
      <c r="AB9" s="21">
        <v>10.4</v>
      </c>
      <c r="AC9" s="21" t="s">
        <v>499</v>
      </c>
      <c r="AD9" s="21">
        <v>51</v>
      </c>
    </row>
    <row r="10" spans="1:30" ht="17.25" customHeight="1" thickBot="1" x14ac:dyDescent="0.25">
      <c r="A10" s="21">
        <v>5</v>
      </c>
      <c r="B10" s="22">
        <v>1.4867073170731706E-2</v>
      </c>
      <c r="C10" s="22">
        <v>9.1298780487804876E-3</v>
      </c>
      <c r="D10" s="22">
        <v>2.4E-2</v>
      </c>
      <c r="E10" s="98"/>
      <c r="F10" s="21" t="s">
        <v>479</v>
      </c>
      <c r="G10" s="23">
        <v>31145</v>
      </c>
      <c r="H10" s="21">
        <v>0.95</v>
      </c>
      <c r="I10" s="98"/>
      <c r="J10" s="98"/>
      <c r="K10" s="52">
        <f>LARGE(B20:C20,1)/(B20+C20)</f>
        <v>0.50032690827533122</v>
      </c>
      <c r="L10" s="98"/>
      <c r="M10" s="98"/>
      <c r="N10" s="98"/>
      <c r="O10" s="101"/>
      <c r="P10" s="101"/>
      <c r="Q10" s="101"/>
      <c r="R10" s="101"/>
      <c r="S10" s="101"/>
      <c r="T10" s="101"/>
      <c r="U10" s="101"/>
      <c r="W10" s="21">
        <v>9</v>
      </c>
      <c r="X10" s="21">
        <v>3425</v>
      </c>
      <c r="Y10" s="24">
        <v>44944</v>
      </c>
      <c r="Z10" s="21" t="s">
        <v>514</v>
      </c>
      <c r="AA10" s="21" t="s">
        <v>494</v>
      </c>
      <c r="AB10" s="21">
        <v>10.4</v>
      </c>
      <c r="AC10" s="21" t="s">
        <v>498</v>
      </c>
      <c r="AD10" s="21">
        <v>50</v>
      </c>
    </row>
    <row r="11" spans="1:30" ht="17.25" customHeight="1" thickBot="1" x14ac:dyDescent="0.25">
      <c r="A11" s="21">
        <v>6</v>
      </c>
      <c r="B11" s="22">
        <v>3.1821646341463415E-2</v>
      </c>
      <c r="C11" s="22">
        <v>2.6407926829268295E-2</v>
      </c>
      <c r="D11" s="22">
        <v>5.8200000000000002E-2</v>
      </c>
      <c r="E11" s="98"/>
      <c r="F11" s="21" t="s">
        <v>480</v>
      </c>
      <c r="G11" s="23">
        <v>29484</v>
      </c>
      <c r="H11" s="21">
        <v>0.9</v>
      </c>
      <c r="I11" s="98"/>
      <c r="J11" s="98"/>
      <c r="K11" s="52">
        <f>LARGE(B21:C21,1)/(B21+C21)</f>
        <v>0.50288453939569566</v>
      </c>
      <c r="L11" s="98"/>
      <c r="M11" s="98"/>
      <c r="N11" s="98"/>
      <c r="O11" s="101"/>
      <c r="P11" s="101"/>
      <c r="Q11" s="101"/>
      <c r="R11" s="101"/>
      <c r="S11" s="101"/>
      <c r="T11" s="101"/>
      <c r="U11" s="101"/>
      <c r="W11" s="21">
        <v>10</v>
      </c>
      <c r="X11" s="21">
        <v>3422</v>
      </c>
      <c r="Y11" s="24">
        <v>44965</v>
      </c>
      <c r="Z11" s="21" t="s">
        <v>513</v>
      </c>
      <c r="AA11" s="21" t="s">
        <v>494</v>
      </c>
      <c r="AB11" s="21">
        <v>10.4</v>
      </c>
      <c r="AC11" s="21" t="s">
        <v>499</v>
      </c>
      <c r="AD11" s="21">
        <v>50</v>
      </c>
    </row>
    <row r="12" spans="1:30" ht="17.25" customHeight="1" thickBot="1" x14ac:dyDescent="0.25">
      <c r="A12" s="21">
        <v>7</v>
      </c>
      <c r="B12" s="22">
        <v>3.6200304878048775E-2</v>
      </c>
      <c r="C12" s="22">
        <v>3.3378048780487814E-2</v>
      </c>
      <c r="D12" s="22">
        <v>6.9500000000000006E-2</v>
      </c>
      <c r="E12" s="98"/>
      <c r="F12" s="21" t="s">
        <v>481</v>
      </c>
      <c r="G12" s="23">
        <v>31723</v>
      </c>
      <c r="H12" s="21">
        <v>0.96</v>
      </c>
      <c r="I12" s="98"/>
      <c r="J12" s="98"/>
      <c r="K12" s="98"/>
      <c r="L12" s="98"/>
      <c r="M12" s="98"/>
      <c r="N12" s="98"/>
      <c r="O12" s="101"/>
      <c r="P12" s="101"/>
      <c r="Q12" s="101"/>
      <c r="R12" s="101"/>
      <c r="S12" s="101"/>
      <c r="T12" s="101"/>
      <c r="U12" s="101"/>
      <c r="W12" s="21">
        <v>20</v>
      </c>
      <c r="X12" s="21">
        <v>3385</v>
      </c>
      <c r="Y12" s="24">
        <v>44987</v>
      </c>
      <c r="Z12" s="21" t="s">
        <v>513</v>
      </c>
      <c r="AA12" s="21" t="s">
        <v>495</v>
      </c>
      <c r="AB12" s="21">
        <v>10.3</v>
      </c>
      <c r="AC12" s="21" t="s">
        <v>498</v>
      </c>
      <c r="AD12" s="21">
        <v>50</v>
      </c>
    </row>
    <row r="13" spans="1:30" ht="17.25" customHeight="1" thickBot="1" x14ac:dyDescent="0.25">
      <c r="A13" s="21">
        <v>8</v>
      </c>
      <c r="B13" s="22">
        <v>3.2585365853658538E-2</v>
      </c>
      <c r="C13" s="22">
        <v>2.9254878048780488E-2</v>
      </c>
      <c r="D13" s="22">
        <v>6.1800000000000001E-2</v>
      </c>
      <c r="E13" s="98"/>
      <c r="F13" s="21" t="s">
        <v>482</v>
      </c>
      <c r="G13" s="23">
        <v>30453</v>
      </c>
      <c r="H13" s="21">
        <v>0.93</v>
      </c>
      <c r="I13" s="98"/>
      <c r="J13" s="98"/>
      <c r="K13" s="98"/>
      <c r="L13" s="98"/>
      <c r="M13" s="98"/>
      <c r="N13" s="98"/>
      <c r="O13" s="101"/>
      <c r="P13" s="101"/>
      <c r="Q13" s="101"/>
      <c r="R13" s="101"/>
      <c r="S13" s="101"/>
      <c r="T13" s="101"/>
      <c r="U13" s="101"/>
      <c r="W13" s="21">
        <v>25</v>
      </c>
      <c r="X13" s="21">
        <v>3378</v>
      </c>
      <c r="Y13" s="24">
        <v>44995</v>
      </c>
      <c r="Z13" s="21" t="s">
        <v>514</v>
      </c>
      <c r="AA13" s="21" t="s">
        <v>496</v>
      </c>
      <c r="AB13" s="21">
        <v>10.3</v>
      </c>
      <c r="AC13" s="21" t="s">
        <v>499</v>
      </c>
      <c r="AD13" s="21">
        <v>50</v>
      </c>
    </row>
    <row r="14" spans="1:30" ht="17.25" customHeight="1" thickBot="1" x14ac:dyDescent="0.25">
      <c r="A14" s="21">
        <v>9</v>
      </c>
      <c r="B14" s="22">
        <v>2.9581402439024389E-2</v>
      </c>
      <c r="C14" s="22">
        <v>2.6604268292682927E-2</v>
      </c>
      <c r="D14" s="22">
        <v>5.62E-2</v>
      </c>
      <c r="E14" s="98"/>
      <c r="F14" s="21" t="s">
        <v>483</v>
      </c>
      <c r="G14" s="23">
        <v>32166</v>
      </c>
      <c r="H14" s="21">
        <v>0.98</v>
      </c>
      <c r="I14" s="98"/>
      <c r="J14" s="98"/>
      <c r="K14" s="98"/>
      <c r="L14" s="98"/>
      <c r="M14" s="98"/>
      <c r="N14" s="98"/>
      <c r="O14" s="101"/>
      <c r="P14" s="101"/>
      <c r="Q14" s="101"/>
      <c r="R14" s="101"/>
      <c r="S14" s="101"/>
      <c r="T14" s="101"/>
      <c r="U14" s="101"/>
      <c r="W14" s="21">
        <v>30</v>
      </c>
      <c r="X14" s="21">
        <v>3356</v>
      </c>
      <c r="Y14" s="24">
        <v>44978</v>
      </c>
      <c r="Z14" s="21" t="s">
        <v>514</v>
      </c>
      <c r="AA14" s="21" t="s">
        <v>493</v>
      </c>
      <c r="AB14" s="21">
        <v>10.199999999999999</v>
      </c>
      <c r="AC14" s="21" t="s">
        <v>498</v>
      </c>
      <c r="AD14" s="21">
        <v>51</v>
      </c>
    </row>
    <row r="15" spans="1:30" ht="17.25" customHeight="1" thickBot="1" x14ac:dyDescent="0.25">
      <c r="A15" s="21">
        <v>10</v>
      </c>
      <c r="B15" s="22">
        <v>2.9072256097560974E-2</v>
      </c>
      <c r="C15" s="22">
        <v>2.7095121951219513E-2</v>
      </c>
      <c r="D15" s="22">
        <v>5.62E-2</v>
      </c>
      <c r="E15" s="98"/>
      <c r="F15" s="21" t="s">
        <v>484</v>
      </c>
      <c r="G15" s="23">
        <v>33155</v>
      </c>
      <c r="H15" s="21">
        <v>1.01</v>
      </c>
      <c r="I15" s="98"/>
      <c r="J15" s="98"/>
      <c r="K15" s="98"/>
      <c r="L15" s="98"/>
      <c r="M15" s="98"/>
      <c r="N15" s="98"/>
      <c r="O15" s="101"/>
      <c r="P15" s="101"/>
      <c r="Q15" s="101"/>
      <c r="R15" s="101"/>
      <c r="S15" s="101"/>
      <c r="T15" s="101"/>
      <c r="W15" s="21">
        <v>35</v>
      </c>
      <c r="X15" s="21">
        <v>3347</v>
      </c>
      <c r="Y15" s="24">
        <v>45035</v>
      </c>
      <c r="Z15" s="21" t="s">
        <v>513</v>
      </c>
      <c r="AA15" s="21" t="s">
        <v>494</v>
      </c>
      <c r="AB15" s="21">
        <v>10.199999999999999</v>
      </c>
      <c r="AC15" s="21" t="s">
        <v>499</v>
      </c>
      <c r="AD15" s="21">
        <v>52</v>
      </c>
    </row>
    <row r="16" spans="1:30" ht="17.25" customHeight="1" thickBot="1" x14ac:dyDescent="0.25">
      <c r="A16" s="21">
        <v>11</v>
      </c>
      <c r="B16" s="22">
        <v>3.014146341463415E-2</v>
      </c>
      <c r="C16" s="22">
        <v>2.7782317073170731E-2</v>
      </c>
      <c r="D16" s="22">
        <v>5.79E-2</v>
      </c>
      <c r="E16" s="98"/>
      <c r="F16" s="21" t="s">
        <v>485</v>
      </c>
      <c r="G16" s="23">
        <v>31923</v>
      </c>
      <c r="H16" s="21">
        <v>0.97</v>
      </c>
      <c r="I16" s="98"/>
      <c r="J16" s="98"/>
      <c r="K16" s="98"/>
      <c r="L16" s="98"/>
      <c r="M16" s="98"/>
      <c r="N16" s="98"/>
      <c r="O16" s="101"/>
      <c r="P16" s="101"/>
      <c r="Q16" s="101"/>
      <c r="R16" s="101"/>
      <c r="S16" s="101"/>
      <c r="T16" s="101"/>
      <c r="U16" s="101"/>
      <c r="W16" s="21">
        <v>40</v>
      </c>
      <c r="X16" s="21">
        <v>3339</v>
      </c>
      <c r="Y16" s="24">
        <v>44993</v>
      </c>
      <c r="Z16" s="21" t="s">
        <v>513</v>
      </c>
      <c r="AA16" s="21" t="s">
        <v>494</v>
      </c>
      <c r="AB16" s="21">
        <v>10.199999999999999</v>
      </c>
      <c r="AC16" s="21" t="s">
        <v>498</v>
      </c>
      <c r="AD16" s="21">
        <v>51</v>
      </c>
    </row>
    <row r="17" spans="1:30" ht="17.25" customHeight="1" thickBot="1" x14ac:dyDescent="0.25">
      <c r="A17" s="21">
        <v>12</v>
      </c>
      <c r="B17" s="22">
        <v>3.1159756097560973E-2</v>
      </c>
      <c r="C17" s="22">
        <v>2.9991158536585367E-2</v>
      </c>
      <c r="D17" s="22">
        <v>6.1199999999999997E-2</v>
      </c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101"/>
      <c r="P17" s="101"/>
      <c r="Q17" s="101"/>
      <c r="R17" s="101"/>
      <c r="S17" s="101"/>
      <c r="T17" s="101"/>
      <c r="U17" s="101"/>
      <c r="W17" s="21">
        <v>45</v>
      </c>
      <c r="X17" s="21">
        <v>3333</v>
      </c>
      <c r="Y17" s="24">
        <v>44957</v>
      </c>
      <c r="Z17" s="21" t="s">
        <v>513</v>
      </c>
      <c r="AA17" s="21" t="s">
        <v>493</v>
      </c>
      <c r="AB17" s="21">
        <v>10.199999999999999</v>
      </c>
      <c r="AC17" s="21" t="s">
        <v>499</v>
      </c>
      <c r="AD17" s="21">
        <v>50</v>
      </c>
    </row>
    <row r="18" spans="1:30" ht="17.25" customHeight="1" thickBot="1" x14ac:dyDescent="0.25">
      <c r="A18" s="21">
        <v>13</v>
      </c>
      <c r="B18" s="22">
        <v>3.0446951219512193E-2</v>
      </c>
      <c r="C18" s="22">
        <v>3.0923780487804878E-2</v>
      </c>
      <c r="D18" s="22">
        <v>6.13E-2</v>
      </c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101"/>
      <c r="P18" s="101"/>
      <c r="Q18" s="101"/>
      <c r="R18" s="101"/>
      <c r="S18" s="101"/>
      <c r="T18" s="101"/>
      <c r="U18" s="101"/>
      <c r="W18" s="21">
        <v>50</v>
      </c>
      <c r="X18" s="21">
        <v>3323</v>
      </c>
      <c r="Y18" s="24">
        <v>45266</v>
      </c>
      <c r="Z18" s="21" t="s">
        <v>514</v>
      </c>
      <c r="AA18" s="21" t="s">
        <v>494</v>
      </c>
      <c r="AB18" s="21">
        <v>10.1</v>
      </c>
      <c r="AC18" s="21" t="s">
        <v>499</v>
      </c>
      <c r="AD18" s="21">
        <v>50</v>
      </c>
    </row>
    <row r="19" spans="1:30" ht="17.25" customHeight="1" thickBot="1" x14ac:dyDescent="0.25">
      <c r="A19" s="21">
        <v>14</v>
      </c>
      <c r="B19" s="22">
        <v>3.3654573170731714E-2</v>
      </c>
      <c r="C19" s="22">
        <v>3.2739939024390242E-2</v>
      </c>
      <c r="D19" s="22">
        <v>6.6400000000000001E-2</v>
      </c>
      <c r="E19" s="98"/>
      <c r="F19" s="11" t="s">
        <v>486</v>
      </c>
      <c r="G19" s="11" t="s">
        <v>468</v>
      </c>
      <c r="H19" s="11" t="s">
        <v>469</v>
      </c>
      <c r="I19" s="98"/>
      <c r="J19" s="236" t="s">
        <v>487</v>
      </c>
      <c r="K19" s="237"/>
      <c r="L19" s="237"/>
      <c r="M19" s="237"/>
      <c r="N19" s="238"/>
      <c r="O19" s="101"/>
      <c r="P19" s="101"/>
      <c r="Q19" s="101"/>
      <c r="R19" s="101"/>
      <c r="S19" s="101"/>
      <c r="T19" s="101"/>
      <c r="U19" s="101"/>
      <c r="W19" s="21">
        <v>75</v>
      </c>
      <c r="X19" s="21">
        <v>3282</v>
      </c>
      <c r="Y19" s="24">
        <v>45034</v>
      </c>
      <c r="Z19" s="21" t="s">
        <v>513</v>
      </c>
      <c r="AA19" s="21" t="s">
        <v>493</v>
      </c>
      <c r="AB19" s="21">
        <v>10</v>
      </c>
      <c r="AC19" s="21" t="s">
        <v>499</v>
      </c>
      <c r="AD19" s="21">
        <v>52</v>
      </c>
    </row>
    <row r="20" spans="1:30" ht="17.25" customHeight="1" thickBot="1" x14ac:dyDescent="0.25">
      <c r="A20" s="21">
        <v>15</v>
      </c>
      <c r="B20" s="22">
        <v>3.6862195121951227E-2</v>
      </c>
      <c r="C20" s="22">
        <v>3.68140243902439E-2</v>
      </c>
      <c r="D20" s="22">
        <v>7.3700000000000002E-2</v>
      </c>
      <c r="E20" s="98"/>
      <c r="F20" s="21" t="s">
        <v>488</v>
      </c>
      <c r="G20" s="23">
        <v>22288</v>
      </c>
      <c r="H20" s="21">
        <v>0.68</v>
      </c>
      <c r="I20" s="98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O20" s="101"/>
      <c r="P20" s="101"/>
      <c r="Q20" s="101"/>
      <c r="R20" s="101"/>
      <c r="S20" s="101"/>
      <c r="T20" s="101"/>
      <c r="U20" s="101"/>
      <c r="W20" s="21">
        <v>100</v>
      </c>
      <c r="X20" s="21">
        <v>3239</v>
      </c>
      <c r="Y20" s="24">
        <v>45027</v>
      </c>
      <c r="Z20" s="21" t="s">
        <v>514</v>
      </c>
      <c r="AA20" s="21" t="s">
        <v>493</v>
      </c>
      <c r="AB20" s="21">
        <v>9.9</v>
      </c>
      <c r="AC20" s="21" t="s">
        <v>499</v>
      </c>
      <c r="AD20" s="21">
        <v>50</v>
      </c>
    </row>
    <row r="21" spans="1:30" ht="17.25" customHeight="1" thickBot="1" x14ac:dyDescent="0.25">
      <c r="A21" s="21">
        <v>16</v>
      </c>
      <c r="B21" s="22">
        <v>4.0273475609756096E-2</v>
      </c>
      <c r="C21" s="22">
        <v>4.0740853658536594E-2</v>
      </c>
      <c r="D21" s="22">
        <v>8.1000000000000003E-2</v>
      </c>
      <c r="E21" s="98"/>
      <c r="F21" s="21" t="s">
        <v>492</v>
      </c>
      <c r="G21" s="23">
        <v>33878</v>
      </c>
      <c r="H21" s="21">
        <v>1.03</v>
      </c>
      <c r="I21" s="98"/>
      <c r="J21" s="21">
        <v>5</v>
      </c>
      <c r="K21" s="21">
        <f>X6</f>
        <v>3447</v>
      </c>
      <c r="L21" s="24"/>
      <c r="M21" s="21"/>
      <c r="N21" s="49">
        <f>K21/$F$2</f>
        <v>0.10509146341463414</v>
      </c>
      <c r="O21" s="101"/>
      <c r="P21" s="101"/>
      <c r="Q21" s="101"/>
      <c r="R21" s="101"/>
      <c r="S21" s="101"/>
      <c r="T21" s="101"/>
      <c r="U21" s="101"/>
      <c r="W21" s="21">
        <v>125</v>
      </c>
      <c r="X21" s="21">
        <v>3201</v>
      </c>
      <c r="Y21" s="24">
        <v>45237</v>
      </c>
      <c r="Z21" s="21" t="s">
        <v>514</v>
      </c>
      <c r="AA21" s="21" t="s">
        <v>493</v>
      </c>
      <c r="AB21" s="21">
        <v>9.8000000000000007</v>
      </c>
      <c r="AC21" s="21" t="s">
        <v>499</v>
      </c>
      <c r="AD21" s="21">
        <v>52</v>
      </c>
    </row>
    <row r="22" spans="1:30" ht="17.25" customHeight="1" thickBot="1" x14ac:dyDescent="0.25">
      <c r="A22" s="21">
        <v>17</v>
      </c>
      <c r="B22" s="22">
        <v>3.9255182926829266E-2</v>
      </c>
      <c r="C22" s="22">
        <v>4.0200914634146337E-2</v>
      </c>
      <c r="D22" s="22">
        <v>7.9399999999999998E-2</v>
      </c>
      <c r="E22" s="98"/>
      <c r="F22" s="21" t="s">
        <v>493</v>
      </c>
      <c r="G22" s="23">
        <v>36069</v>
      </c>
      <c r="H22" s="21">
        <v>1.1000000000000001</v>
      </c>
      <c r="I22" s="98"/>
      <c r="J22" s="21">
        <v>10</v>
      </c>
      <c r="K22" s="21">
        <f>X11</f>
        <v>3422</v>
      </c>
      <c r="L22" s="24"/>
      <c r="M22" s="21"/>
      <c r="N22" s="49">
        <f t="shared" ref="N22:N28" si="0">K22/$F$2</f>
        <v>0.10432926829268292</v>
      </c>
      <c r="O22" s="101"/>
      <c r="P22" s="101"/>
      <c r="Q22" s="101"/>
      <c r="R22" s="101"/>
      <c r="S22" s="101"/>
      <c r="T22" s="101"/>
      <c r="U22" s="101"/>
      <c r="W22" s="21">
        <v>150</v>
      </c>
      <c r="X22" s="21">
        <v>3173</v>
      </c>
      <c r="Y22" s="24">
        <v>45281</v>
      </c>
      <c r="Z22" s="21" t="s">
        <v>514</v>
      </c>
      <c r="AA22" s="21" t="s">
        <v>495</v>
      </c>
      <c r="AB22" s="21">
        <v>9.6999999999999993</v>
      </c>
      <c r="AC22" s="21" t="s">
        <v>499</v>
      </c>
      <c r="AD22" s="21">
        <v>52</v>
      </c>
    </row>
    <row r="23" spans="1:30" ht="17.25" customHeight="1" thickBot="1" x14ac:dyDescent="0.25">
      <c r="A23" s="21">
        <v>18</v>
      </c>
      <c r="B23" s="22">
        <v>2.7086585365853656E-2</v>
      </c>
      <c r="C23" s="22">
        <v>2.8273170731707317E-2</v>
      </c>
      <c r="D23" s="22">
        <v>5.5399999999999998E-2</v>
      </c>
      <c r="E23" s="98"/>
      <c r="F23" s="21" t="s">
        <v>494</v>
      </c>
      <c r="G23" s="23">
        <v>36417</v>
      </c>
      <c r="H23" s="21">
        <v>1.1100000000000001</v>
      </c>
      <c r="I23" s="98"/>
      <c r="J23" s="21">
        <v>20</v>
      </c>
      <c r="K23" s="21">
        <f>X12</f>
        <v>3385</v>
      </c>
      <c r="L23" s="24"/>
      <c r="M23" s="21"/>
      <c r="N23" s="49">
        <f t="shared" si="0"/>
        <v>0.10320121951219512</v>
      </c>
      <c r="O23" s="101"/>
      <c r="P23" s="101"/>
      <c r="Q23" s="101"/>
      <c r="R23" s="101"/>
      <c r="S23" s="101"/>
      <c r="T23" s="101"/>
      <c r="U23" s="101"/>
      <c r="W23" s="21">
        <v>175</v>
      </c>
      <c r="X23" s="21">
        <v>3152</v>
      </c>
      <c r="Y23" s="24">
        <v>45267</v>
      </c>
      <c r="Z23" s="21" t="s">
        <v>513</v>
      </c>
      <c r="AA23" s="21" t="s">
        <v>495</v>
      </c>
      <c r="AB23" s="21">
        <v>9.6</v>
      </c>
      <c r="AC23" s="21" t="s">
        <v>499</v>
      </c>
      <c r="AD23" s="21">
        <v>51</v>
      </c>
    </row>
    <row r="24" spans="1:30" ht="17.25" customHeight="1" thickBot="1" x14ac:dyDescent="0.25">
      <c r="A24" s="21">
        <v>19</v>
      </c>
      <c r="B24" s="22">
        <v>1.8787500000000002E-2</v>
      </c>
      <c r="C24" s="22">
        <v>1.9928658536585365E-2</v>
      </c>
      <c r="D24" s="22">
        <v>3.8699999999999998E-2</v>
      </c>
      <c r="E24" s="98"/>
      <c r="F24" s="21" t="s">
        <v>495</v>
      </c>
      <c r="G24" s="23">
        <v>36435</v>
      </c>
      <c r="H24" s="21">
        <v>1.1100000000000001</v>
      </c>
      <c r="I24" s="98"/>
      <c r="J24" s="21">
        <v>30</v>
      </c>
      <c r="K24" s="21">
        <f>X14</f>
        <v>3356</v>
      </c>
      <c r="L24" s="24"/>
      <c r="M24" s="21"/>
      <c r="N24" s="49">
        <f t="shared" si="0"/>
        <v>0.1023170731707317</v>
      </c>
      <c r="O24" s="101"/>
      <c r="P24" s="101"/>
      <c r="Q24" s="101"/>
      <c r="R24" s="101"/>
      <c r="S24" s="101"/>
      <c r="T24" s="101"/>
      <c r="U24" s="101"/>
      <c r="W24" s="21">
        <v>200</v>
      </c>
      <c r="X24" s="21">
        <v>3133</v>
      </c>
      <c r="Y24" s="24">
        <v>44965</v>
      </c>
      <c r="Z24" s="21" t="s">
        <v>524</v>
      </c>
      <c r="AA24" s="21" t="s">
        <v>494</v>
      </c>
      <c r="AB24" s="21">
        <v>9.6</v>
      </c>
      <c r="AC24" s="21" t="s">
        <v>498</v>
      </c>
      <c r="AD24" s="21">
        <v>53</v>
      </c>
    </row>
    <row r="25" spans="1:30" ht="17.25" customHeight="1" thickBot="1" x14ac:dyDescent="0.25">
      <c r="A25" s="21">
        <v>20</v>
      </c>
      <c r="B25" s="22">
        <v>1.389969512195122E-2</v>
      </c>
      <c r="C25" s="22">
        <v>1.5167378048780489E-2</v>
      </c>
      <c r="D25" s="22">
        <v>2.9100000000000001E-2</v>
      </c>
      <c r="E25" s="98"/>
      <c r="F25" s="21" t="s">
        <v>496</v>
      </c>
      <c r="G25" s="23">
        <v>37601</v>
      </c>
      <c r="H25" s="21">
        <v>1.1399999999999999</v>
      </c>
      <c r="I25" s="98"/>
      <c r="J25" s="21">
        <v>50</v>
      </c>
      <c r="K25" s="21">
        <f>X18</f>
        <v>3323</v>
      </c>
      <c r="L25" s="24"/>
      <c r="M25" s="21"/>
      <c r="N25" s="49">
        <f t="shared" si="0"/>
        <v>0.1013109756097561</v>
      </c>
      <c r="O25" s="101"/>
      <c r="P25" s="101"/>
      <c r="Q25" s="101"/>
      <c r="R25" s="101"/>
      <c r="S25" s="101"/>
      <c r="T25" s="101"/>
      <c r="U25" s="101"/>
    </row>
    <row r="26" spans="1:30" ht="17.25" customHeight="1" thickBot="1" x14ac:dyDescent="0.25">
      <c r="A26" s="21">
        <v>21</v>
      </c>
      <c r="B26" s="22">
        <v>9.6228658536585358E-3</v>
      </c>
      <c r="C26" s="22">
        <v>1.1584146341463415E-2</v>
      </c>
      <c r="D26" s="22">
        <v>2.12E-2</v>
      </c>
      <c r="E26" s="98"/>
      <c r="F26" s="21" t="s">
        <v>497</v>
      </c>
      <c r="G26" s="23">
        <v>27659</v>
      </c>
      <c r="H26" s="21">
        <v>0.84</v>
      </c>
      <c r="I26" s="98"/>
      <c r="J26" s="21">
        <v>100</v>
      </c>
      <c r="K26" s="21">
        <f>X20</f>
        <v>3239</v>
      </c>
      <c r="L26" s="24"/>
      <c r="M26" s="21"/>
      <c r="N26" s="49">
        <f t="shared" si="0"/>
        <v>9.8750000000000004E-2</v>
      </c>
      <c r="O26" s="101"/>
      <c r="P26" s="101"/>
      <c r="Q26" s="101"/>
      <c r="R26" s="101"/>
      <c r="S26" s="101"/>
      <c r="T26" s="101"/>
      <c r="U26" s="101"/>
    </row>
    <row r="27" spans="1:30" ht="17.25" customHeight="1" thickBot="1" x14ac:dyDescent="0.25">
      <c r="A27" s="21">
        <v>22</v>
      </c>
      <c r="B27" s="22">
        <v>6.0588414634146345E-3</v>
      </c>
      <c r="C27" s="22">
        <v>8.3445121951219534E-3</v>
      </c>
      <c r="D27" s="22">
        <v>1.44E-2</v>
      </c>
      <c r="E27" s="98"/>
      <c r="F27" s="98"/>
      <c r="G27" s="98"/>
      <c r="H27" s="98"/>
      <c r="I27" s="98"/>
      <c r="J27" s="21">
        <v>150</v>
      </c>
      <c r="K27" s="21">
        <f>X22</f>
        <v>3173</v>
      </c>
      <c r="L27" s="24"/>
      <c r="M27" s="21"/>
      <c r="N27" s="49">
        <f t="shared" si="0"/>
        <v>9.6737804878048783E-2</v>
      </c>
      <c r="O27" s="101"/>
      <c r="P27" s="101"/>
      <c r="Q27" s="101"/>
      <c r="R27" s="101"/>
      <c r="S27" s="101"/>
      <c r="T27" s="101"/>
      <c r="U27" s="101"/>
    </row>
    <row r="28" spans="1:30" ht="17.25" customHeight="1" thickBot="1" x14ac:dyDescent="0.25">
      <c r="A28" s="21">
        <v>23</v>
      </c>
      <c r="B28" s="22">
        <v>3.7167682926829266E-3</v>
      </c>
      <c r="C28" s="22">
        <v>5.2030487804878046E-3</v>
      </c>
      <c r="D28" s="22">
        <v>8.8999999999999999E-3</v>
      </c>
      <c r="E28" s="98"/>
      <c r="F28" s="98"/>
      <c r="G28" s="98"/>
      <c r="H28" s="98"/>
      <c r="I28" s="98"/>
      <c r="J28" s="21">
        <v>200</v>
      </c>
      <c r="K28" s="21">
        <f>X24</f>
        <v>3133</v>
      </c>
      <c r="L28" s="24"/>
      <c r="M28" s="21"/>
      <c r="N28" s="49">
        <f t="shared" si="0"/>
        <v>9.5518292682926831E-2</v>
      </c>
      <c r="O28" s="101"/>
      <c r="P28" s="101"/>
      <c r="Q28" s="101"/>
      <c r="R28" s="101"/>
      <c r="S28" s="101"/>
      <c r="T28" s="101"/>
      <c r="U28" s="101"/>
    </row>
    <row r="29" spans="1:30" ht="17.25" customHeight="1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0" hidden="1" customWidth="1"/>
    <col min="14" max="14" width="5.75" customWidth="1"/>
    <col min="15" max="21" width="8.375" customWidth="1"/>
    <col min="23" max="30" width="9" hidden="1" customWidth="1"/>
    <col min="31" max="31" width="8.875" customWidth="1"/>
  </cols>
  <sheetData>
    <row r="1" spans="1:30" ht="24" thickBot="1" x14ac:dyDescent="0.4">
      <c r="A1" s="262" t="s">
        <v>668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01"/>
      <c r="B2" s="101"/>
      <c r="C2" s="101"/>
      <c r="D2" s="54" t="s">
        <v>737</v>
      </c>
      <c r="E2" s="101"/>
      <c r="F2" s="6">
        <v>31100</v>
      </c>
      <c r="G2" s="101"/>
      <c r="H2" s="55" t="s">
        <v>462</v>
      </c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W2" s="21">
        <v>1</v>
      </c>
      <c r="X2" s="21">
        <v>4427</v>
      </c>
      <c r="Y2" s="24">
        <v>44957</v>
      </c>
      <c r="Z2" s="21" t="s">
        <v>513</v>
      </c>
      <c r="AA2" s="21" t="s">
        <v>493</v>
      </c>
      <c r="AB2" s="21">
        <v>14.2</v>
      </c>
      <c r="AC2" s="21" t="s">
        <v>464</v>
      </c>
      <c r="AD2" s="21">
        <v>56</v>
      </c>
    </row>
    <row r="3" spans="1:30" ht="17.25" customHeight="1" thickBot="1" x14ac:dyDescent="0.25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W3" s="21">
        <v>2</v>
      </c>
      <c r="X3" s="21">
        <v>3498</v>
      </c>
      <c r="Y3" s="24">
        <v>44959</v>
      </c>
      <c r="Z3" s="21" t="s">
        <v>514</v>
      </c>
      <c r="AA3" s="21" t="s">
        <v>495</v>
      </c>
      <c r="AB3" s="21">
        <v>11.2</v>
      </c>
      <c r="AC3" s="21" t="s">
        <v>464</v>
      </c>
      <c r="AD3" s="21">
        <v>57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98"/>
      <c r="F4" s="11" t="s">
        <v>467</v>
      </c>
      <c r="G4" s="11" t="s">
        <v>468</v>
      </c>
      <c r="H4" s="11" t="s">
        <v>469</v>
      </c>
      <c r="I4" s="98"/>
      <c r="J4" s="263" t="s">
        <v>470</v>
      </c>
      <c r="K4" s="264"/>
      <c r="L4" s="264"/>
      <c r="M4" s="264"/>
      <c r="N4" s="265"/>
      <c r="O4" s="101"/>
      <c r="P4" s="101"/>
      <c r="Q4" s="101"/>
      <c r="R4" s="101"/>
      <c r="S4" s="101"/>
      <c r="T4" s="101"/>
      <c r="U4" s="101"/>
      <c r="W4" s="21">
        <v>3</v>
      </c>
      <c r="X4" s="21">
        <v>3412</v>
      </c>
      <c r="Y4" s="24">
        <v>44971</v>
      </c>
      <c r="Z4" s="21" t="s">
        <v>513</v>
      </c>
      <c r="AA4" s="21" t="s">
        <v>493</v>
      </c>
      <c r="AB4" s="21">
        <v>11</v>
      </c>
      <c r="AC4" s="21" t="s">
        <v>464</v>
      </c>
      <c r="AD4" s="21">
        <v>59</v>
      </c>
    </row>
    <row r="5" spans="1:30" ht="17.25" customHeight="1" thickBot="1" x14ac:dyDescent="0.25">
      <c r="A5" s="21">
        <v>0</v>
      </c>
      <c r="B5" s="22">
        <v>1.8289389067524114E-3</v>
      </c>
      <c r="C5" s="22">
        <v>1.672668810289389E-3</v>
      </c>
      <c r="D5" s="22">
        <v>3.5000000000000001E-3</v>
      </c>
      <c r="E5" s="98"/>
      <c r="F5" s="21" t="s">
        <v>471</v>
      </c>
      <c r="G5" s="23">
        <v>32235</v>
      </c>
      <c r="H5" s="21">
        <v>1.04</v>
      </c>
      <c r="I5" s="98"/>
      <c r="J5" s="266" t="s">
        <v>472</v>
      </c>
      <c r="K5" s="267"/>
      <c r="L5" s="267"/>
      <c r="M5" s="267"/>
      <c r="N5" s="268"/>
      <c r="O5" s="101"/>
      <c r="P5" s="101"/>
      <c r="Q5" s="101"/>
      <c r="R5" s="101"/>
      <c r="S5" s="101"/>
      <c r="T5" s="101"/>
      <c r="U5" s="101"/>
      <c r="W5" s="21">
        <v>4</v>
      </c>
      <c r="X5" s="21">
        <v>3399</v>
      </c>
      <c r="Y5" s="24">
        <v>44952</v>
      </c>
      <c r="Z5" s="21" t="s">
        <v>513</v>
      </c>
      <c r="AA5" s="21" t="s">
        <v>495</v>
      </c>
      <c r="AB5" s="21">
        <v>10.9</v>
      </c>
      <c r="AC5" s="21" t="s">
        <v>464</v>
      </c>
      <c r="AD5" s="21">
        <v>58</v>
      </c>
    </row>
    <row r="6" spans="1:30" ht="17.25" customHeight="1" thickBot="1" x14ac:dyDescent="0.25">
      <c r="A6" s="21">
        <v>1</v>
      </c>
      <c r="B6" s="22">
        <v>1.270096463022508E-3</v>
      </c>
      <c r="C6" s="22">
        <v>1.082315112540193E-3</v>
      </c>
      <c r="D6" s="22">
        <v>2.3E-3</v>
      </c>
      <c r="E6" s="98"/>
      <c r="F6" s="21" t="s">
        <v>473</v>
      </c>
      <c r="G6" s="23">
        <v>34627</v>
      </c>
      <c r="H6" s="21">
        <v>1.1200000000000001</v>
      </c>
      <c r="I6" s="98"/>
      <c r="J6" s="47" t="s">
        <v>474</v>
      </c>
      <c r="K6" s="48">
        <f>LARGE((K8,K9),1)</f>
        <v>0.71785714285714286</v>
      </c>
      <c r="L6" s="98"/>
      <c r="M6" s="98"/>
      <c r="N6" s="48" t="s">
        <v>465</v>
      </c>
      <c r="O6" s="101"/>
      <c r="P6" s="101"/>
      <c r="Q6" s="101"/>
      <c r="R6" s="101"/>
      <c r="S6" s="101"/>
      <c r="T6" s="101"/>
      <c r="U6" s="101"/>
      <c r="W6" s="21">
        <v>5</v>
      </c>
      <c r="X6" s="21">
        <v>3397</v>
      </c>
      <c r="Y6" s="24">
        <v>45258</v>
      </c>
      <c r="Z6" s="21" t="s">
        <v>514</v>
      </c>
      <c r="AA6" s="21" t="s">
        <v>493</v>
      </c>
      <c r="AB6" s="21">
        <v>10.9</v>
      </c>
      <c r="AC6" s="21" t="s">
        <v>464</v>
      </c>
      <c r="AD6" s="21">
        <v>58</v>
      </c>
    </row>
    <row r="7" spans="1:30" ht="17.25" customHeight="1" thickBot="1" x14ac:dyDescent="0.25">
      <c r="A7" s="21">
        <v>2</v>
      </c>
      <c r="B7" s="22">
        <v>8.6366559485530543E-4</v>
      </c>
      <c r="C7" s="22">
        <v>9.8392282958199352E-4</v>
      </c>
      <c r="D7" s="22">
        <v>1.9E-3</v>
      </c>
      <c r="E7" s="98"/>
      <c r="F7" s="21" t="s">
        <v>475</v>
      </c>
      <c r="G7" s="23">
        <v>39993</v>
      </c>
      <c r="H7" s="21">
        <v>1.29</v>
      </c>
      <c r="I7" s="98"/>
      <c r="J7" s="21" t="s">
        <v>476</v>
      </c>
      <c r="K7" s="48">
        <f>LARGE((K10,K11),1)</f>
        <v>0.5834277901772672</v>
      </c>
      <c r="L7" s="98"/>
      <c r="M7" s="98"/>
      <c r="N7" s="48" t="s">
        <v>464</v>
      </c>
      <c r="O7" s="101"/>
      <c r="P7" s="101"/>
      <c r="Q7" s="101"/>
      <c r="R7" s="101"/>
      <c r="S7" s="101"/>
      <c r="T7" s="101"/>
      <c r="U7" s="101"/>
      <c r="W7" s="21">
        <v>6</v>
      </c>
      <c r="X7" s="21">
        <v>3391</v>
      </c>
      <c r="Y7" s="24">
        <v>45259</v>
      </c>
      <c r="Z7" s="21" t="s">
        <v>513</v>
      </c>
      <c r="AA7" s="21" t="s">
        <v>494</v>
      </c>
      <c r="AB7" s="21">
        <v>10.9</v>
      </c>
      <c r="AC7" s="21" t="s">
        <v>464</v>
      </c>
      <c r="AD7" s="21">
        <v>61</v>
      </c>
    </row>
    <row r="8" spans="1:30" ht="17.25" customHeight="1" thickBot="1" x14ac:dyDescent="0.25">
      <c r="A8" s="21">
        <v>3</v>
      </c>
      <c r="B8" s="22">
        <v>7.6205787781350484E-4</v>
      </c>
      <c r="C8" s="22">
        <v>1.3282958199356913E-3</v>
      </c>
      <c r="D8" s="22">
        <v>2.0999999999999999E-3</v>
      </c>
      <c r="E8" s="98"/>
      <c r="F8" s="21" t="s">
        <v>477</v>
      </c>
      <c r="G8" s="23">
        <v>32521</v>
      </c>
      <c r="H8" s="21">
        <v>1.05</v>
      </c>
      <c r="I8" s="98"/>
      <c r="J8" s="98"/>
      <c r="K8" s="52">
        <f>LARGE(B11:C11,1)/(B11+C11)</f>
        <v>0.71785714285714286</v>
      </c>
      <c r="L8" s="98"/>
      <c r="M8" s="98"/>
      <c r="N8" s="98"/>
      <c r="O8" s="101"/>
      <c r="P8" s="101"/>
      <c r="Q8" s="101"/>
      <c r="R8" s="101"/>
      <c r="S8" s="101"/>
      <c r="T8" s="101"/>
      <c r="U8" s="101"/>
      <c r="W8" s="21">
        <v>7</v>
      </c>
      <c r="X8" s="21">
        <v>3390</v>
      </c>
      <c r="Y8" s="24">
        <v>44978</v>
      </c>
      <c r="Z8" s="21" t="s">
        <v>513</v>
      </c>
      <c r="AA8" s="21" t="s">
        <v>493</v>
      </c>
      <c r="AB8" s="21">
        <v>10.9</v>
      </c>
      <c r="AC8" s="21" t="s">
        <v>464</v>
      </c>
      <c r="AD8" s="21">
        <v>60</v>
      </c>
    </row>
    <row r="9" spans="1:30" ht="17.25" customHeight="1" thickBot="1" x14ac:dyDescent="0.25">
      <c r="A9" s="21">
        <v>4</v>
      </c>
      <c r="B9" s="22">
        <v>1.1684887459807072E-3</v>
      </c>
      <c r="C9" s="22">
        <v>2.3614147909967846E-3</v>
      </c>
      <c r="D9" s="22">
        <v>3.5000000000000001E-3</v>
      </c>
      <c r="E9" s="98"/>
      <c r="F9" s="21" t="s">
        <v>478</v>
      </c>
      <c r="G9" s="23">
        <v>31163</v>
      </c>
      <c r="H9" s="21">
        <v>1.01</v>
      </c>
      <c r="I9" s="98"/>
      <c r="J9" s="98"/>
      <c r="K9" s="52">
        <f>LARGE(B12:C12,1)/(B12+C12)</f>
        <v>0.58878334312275948</v>
      </c>
      <c r="L9" s="98"/>
      <c r="M9" s="98"/>
      <c r="N9" s="98"/>
      <c r="O9" s="101"/>
      <c r="P9" s="101"/>
      <c r="Q9" s="101"/>
      <c r="R9" s="101"/>
      <c r="S9" s="101"/>
      <c r="T9" s="101"/>
      <c r="U9" s="101"/>
      <c r="W9" s="21">
        <v>8</v>
      </c>
      <c r="X9" s="21">
        <v>3389</v>
      </c>
      <c r="Y9" s="24">
        <v>44959</v>
      </c>
      <c r="Z9" s="21" t="s">
        <v>513</v>
      </c>
      <c r="AA9" s="21" t="s">
        <v>495</v>
      </c>
      <c r="AB9" s="21">
        <v>10.9</v>
      </c>
      <c r="AC9" s="21" t="s">
        <v>464</v>
      </c>
      <c r="AD9" s="21">
        <v>56</v>
      </c>
    </row>
    <row r="10" spans="1:30" ht="17.25" customHeight="1" thickBot="1" x14ac:dyDescent="0.25">
      <c r="A10" s="21">
        <v>5</v>
      </c>
      <c r="B10" s="22">
        <v>2.8958199356913183E-3</v>
      </c>
      <c r="C10" s="22">
        <v>6.9366559485530546E-3</v>
      </c>
      <c r="D10" s="22">
        <v>9.7999999999999997E-3</v>
      </c>
      <c r="E10" s="98"/>
      <c r="F10" s="21" t="s">
        <v>479</v>
      </c>
      <c r="G10" s="23">
        <v>29501</v>
      </c>
      <c r="H10" s="21">
        <v>0.95</v>
      </c>
      <c r="I10" s="98"/>
      <c r="J10" s="98"/>
      <c r="K10" s="52">
        <f>LARGE(B20:C20,1)/(B20+C20)</f>
        <v>0.54924607253567292</v>
      </c>
      <c r="L10" s="98"/>
      <c r="M10" s="98"/>
      <c r="N10" s="98"/>
      <c r="O10" s="101"/>
      <c r="P10" s="101"/>
      <c r="Q10" s="101"/>
      <c r="R10" s="101"/>
      <c r="S10" s="101"/>
      <c r="T10" s="101"/>
      <c r="U10" s="101"/>
      <c r="W10" s="21">
        <v>9</v>
      </c>
      <c r="X10" s="21">
        <v>3380</v>
      </c>
      <c r="Y10" s="24">
        <v>45244</v>
      </c>
      <c r="Z10" s="21" t="s">
        <v>514</v>
      </c>
      <c r="AA10" s="21" t="s">
        <v>493</v>
      </c>
      <c r="AB10" s="21">
        <v>10.9</v>
      </c>
      <c r="AC10" s="21" t="s">
        <v>464</v>
      </c>
      <c r="AD10" s="21">
        <v>59</v>
      </c>
    </row>
    <row r="11" spans="1:30" ht="17.25" customHeight="1" thickBot="1" x14ac:dyDescent="0.25">
      <c r="A11" s="21">
        <v>6</v>
      </c>
      <c r="B11" s="22">
        <v>1.0363987138263668E-2</v>
      </c>
      <c r="C11" s="22">
        <v>2.6369131832797429E-2</v>
      </c>
      <c r="D11" s="22">
        <v>3.6700000000000003E-2</v>
      </c>
      <c r="E11" s="98"/>
      <c r="F11" s="21" t="s">
        <v>480</v>
      </c>
      <c r="G11" s="23">
        <v>27230</v>
      </c>
      <c r="H11" s="21">
        <v>0.88</v>
      </c>
      <c r="I11" s="98"/>
      <c r="J11" s="98"/>
      <c r="K11" s="52">
        <f>LARGE(B21:C21,1)/(B21+C21)</f>
        <v>0.5834277901772672</v>
      </c>
      <c r="L11" s="98"/>
      <c r="M11" s="98"/>
      <c r="N11" s="98"/>
      <c r="O11" s="101"/>
      <c r="P11" s="101"/>
      <c r="Q11" s="101"/>
      <c r="R11" s="101"/>
      <c r="S11" s="101"/>
      <c r="T11" s="101"/>
      <c r="U11" s="101"/>
      <c r="W11" s="21">
        <v>10</v>
      </c>
      <c r="X11" s="21">
        <v>3379</v>
      </c>
      <c r="Y11" s="24">
        <v>44973</v>
      </c>
      <c r="Z11" s="21" t="s">
        <v>514</v>
      </c>
      <c r="AA11" s="21" t="s">
        <v>495</v>
      </c>
      <c r="AB11" s="21">
        <v>10.9</v>
      </c>
      <c r="AC11" s="21" t="s">
        <v>464</v>
      </c>
      <c r="AD11" s="21">
        <v>60</v>
      </c>
    </row>
    <row r="12" spans="1:30" ht="17.25" customHeight="1" thickBot="1" x14ac:dyDescent="0.25">
      <c r="A12" s="21">
        <v>7</v>
      </c>
      <c r="B12" s="22">
        <v>2.6113183279742765E-2</v>
      </c>
      <c r="C12" s="22">
        <v>3.7389067524115756E-2</v>
      </c>
      <c r="D12" s="22">
        <v>6.3399999999999998E-2</v>
      </c>
      <c r="E12" s="98"/>
      <c r="F12" s="21" t="s">
        <v>481</v>
      </c>
      <c r="G12" s="23">
        <v>29103</v>
      </c>
      <c r="H12" s="21">
        <v>0.94</v>
      </c>
      <c r="I12" s="98"/>
      <c r="J12" s="98"/>
      <c r="K12" s="98"/>
      <c r="L12" s="98"/>
      <c r="M12" s="98"/>
      <c r="N12" s="98"/>
      <c r="O12" s="101"/>
      <c r="P12" s="101"/>
      <c r="Q12" s="101"/>
      <c r="R12" s="101"/>
      <c r="S12" s="101"/>
      <c r="T12" s="101"/>
      <c r="U12" s="101"/>
      <c r="W12" s="21">
        <v>20</v>
      </c>
      <c r="X12" s="21">
        <v>3343</v>
      </c>
      <c r="Y12" s="24">
        <v>44971</v>
      </c>
      <c r="Z12" s="21" t="s">
        <v>515</v>
      </c>
      <c r="AA12" s="21" t="s">
        <v>493</v>
      </c>
      <c r="AB12" s="21">
        <v>10.7</v>
      </c>
      <c r="AC12" s="21" t="s">
        <v>464</v>
      </c>
      <c r="AD12" s="21">
        <v>55</v>
      </c>
    </row>
    <row r="13" spans="1:30" ht="17.25" customHeight="1" thickBot="1" x14ac:dyDescent="0.25">
      <c r="A13" s="21">
        <v>8</v>
      </c>
      <c r="B13" s="22">
        <v>2.707845659163987E-2</v>
      </c>
      <c r="C13" s="22">
        <v>3.6060771704180067E-2</v>
      </c>
      <c r="D13" s="22">
        <v>6.3100000000000003E-2</v>
      </c>
      <c r="E13" s="98"/>
      <c r="F13" s="21" t="s">
        <v>482</v>
      </c>
      <c r="G13" s="23">
        <v>29398</v>
      </c>
      <c r="H13" s="21">
        <v>0.95</v>
      </c>
      <c r="I13" s="98"/>
      <c r="J13" s="98"/>
      <c r="K13" s="98"/>
      <c r="L13" s="98"/>
      <c r="M13" s="98"/>
      <c r="N13" s="98"/>
      <c r="O13" s="101"/>
      <c r="P13" s="101"/>
      <c r="Q13" s="101"/>
      <c r="R13" s="101"/>
      <c r="S13" s="101"/>
      <c r="T13" s="101"/>
      <c r="U13" s="101"/>
      <c r="W13" s="21">
        <v>25</v>
      </c>
      <c r="X13" s="21">
        <v>3335</v>
      </c>
      <c r="Y13" s="24">
        <v>45267</v>
      </c>
      <c r="Z13" s="21" t="s">
        <v>514</v>
      </c>
      <c r="AA13" s="21" t="s">
        <v>495</v>
      </c>
      <c r="AB13" s="21">
        <v>10.7</v>
      </c>
      <c r="AC13" s="21" t="s">
        <v>464</v>
      </c>
      <c r="AD13" s="21">
        <v>59</v>
      </c>
    </row>
    <row r="14" spans="1:30" ht="17.25" customHeight="1" thickBot="1" x14ac:dyDescent="0.25">
      <c r="A14" s="21">
        <v>9</v>
      </c>
      <c r="B14" s="22">
        <v>2.7688102893890676E-2</v>
      </c>
      <c r="C14" s="22">
        <v>3.3305787781350481E-2</v>
      </c>
      <c r="D14" s="22">
        <v>6.0999999999999999E-2</v>
      </c>
      <c r="E14" s="98"/>
      <c r="F14" s="21" t="s">
        <v>483</v>
      </c>
      <c r="G14" s="23">
        <v>31245</v>
      </c>
      <c r="H14" s="21">
        <v>1.01</v>
      </c>
      <c r="I14" s="98"/>
      <c r="J14" s="98"/>
      <c r="K14" s="98"/>
      <c r="L14" s="98"/>
      <c r="M14" s="98"/>
      <c r="N14" s="98"/>
      <c r="O14" s="101"/>
      <c r="P14" s="101"/>
      <c r="Q14" s="101"/>
      <c r="R14" s="101"/>
      <c r="S14" s="101"/>
      <c r="T14" s="101"/>
      <c r="U14" s="101"/>
      <c r="W14" s="21">
        <v>30</v>
      </c>
      <c r="X14" s="21">
        <v>3329</v>
      </c>
      <c r="Y14" s="24">
        <v>44951</v>
      </c>
      <c r="Z14" s="21" t="s">
        <v>513</v>
      </c>
      <c r="AA14" s="21" t="s">
        <v>494</v>
      </c>
      <c r="AB14" s="21">
        <v>10.7</v>
      </c>
      <c r="AC14" s="21" t="s">
        <v>464</v>
      </c>
      <c r="AD14" s="21">
        <v>59</v>
      </c>
    </row>
    <row r="15" spans="1:30" ht="17.25" customHeight="1" thickBot="1" x14ac:dyDescent="0.25">
      <c r="A15" s="21">
        <v>10</v>
      </c>
      <c r="B15" s="22">
        <v>3.0075884244372991E-2</v>
      </c>
      <c r="C15" s="22">
        <v>3.2617041800643086E-2</v>
      </c>
      <c r="D15" s="22">
        <v>6.2700000000000006E-2</v>
      </c>
      <c r="E15" s="98"/>
      <c r="F15" s="21" t="s">
        <v>484</v>
      </c>
      <c r="G15" s="23">
        <v>31555</v>
      </c>
      <c r="H15" s="21">
        <v>1.02</v>
      </c>
      <c r="I15" s="98"/>
      <c r="J15" s="98"/>
      <c r="K15" s="98"/>
      <c r="L15" s="98"/>
      <c r="M15" s="98"/>
      <c r="N15" s="98"/>
      <c r="O15" s="101"/>
      <c r="P15" s="101"/>
      <c r="Q15" s="101"/>
      <c r="R15" s="101"/>
      <c r="S15" s="101"/>
      <c r="T15" s="101"/>
      <c r="W15" s="21">
        <v>35</v>
      </c>
      <c r="X15" s="21">
        <v>3314</v>
      </c>
      <c r="Y15" s="24">
        <v>45265</v>
      </c>
      <c r="Z15" s="21" t="s">
        <v>514</v>
      </c>
      <c r="AA15" s="21" t="s">
        <v>493</v>
      </c>
      <c r="AB15" s="21">
        <v>10.7</v>
      </c>
      <c r="AC15" s="21" t="s">
        <v>464</v>
      </c>
      <c r="AD15" s="21">
        <v>57</v>
      </c>
    </row>
    <row r="16" spans="1:30" ht="17.25" customHeight="1" thickBot="1" x14ac:dyDescent="0.25">
      <c r="A16" s="21">
        <v>11</v>
      </c>
      <c r="B16" s="22">
        <v>3.3428938906752408E-2</v>
      </c>
      <c r="C16" s="22">
        <v>3.3404180064308689E-2</v>
      </c>
      <c r="D16" s="22">
        <v>6.6900000000000001E-2</v>
      </c>
      <c r="E16" s="98"/>
      <c r="F16" s="21" t="s">
        <v>485</v>
      </c>
      <c r="G16" s="23">
        <v>31385</v>
      </c>
      <c r="H16" s="21">
        <v>1.01</v>
      </c>
      <c r="I16" s="98"/>
      <c r="J16" s="98"/>
      <c r="K16" s="98"/>
      <c r="L16" s="98"/>
      <c r="M16" s="98"/>
      <c r="N16" s="98"/>
      <c r="O16" s="101"/>
      <c r="P16" s="101"/>
      <c r="Q16" s="101"/>
      <c r="R16" s="101"/>
      <c r="S16" s="101"/>
      <c r="T16" s="101"/>
      <c r="U16" s="101"/>
      <c r="W16" s="21">
        <v>40</v>
      </c>
      <c r="X16" s="21">
        <v>3308</v>
      </c>
      <c r="Y16" s="24">
        <v>45021</v>
      </c>
      <c r="Z16" s="21" t="s">
        <v>514</v>
      </c>
      <c r="AA16" s="21" t="s">
        <v>494</v>
      </c>
      <c r="AB16" s="21">
        <v>10.6</v>
      </c>
      <c r="AC16" s="21" t="s">
        <v>464</v>
      </c>
      <c r="AD16" s="21">
        <v>60</v>
      </c>
    </row>
    <row r="17" spans="1:30" ht="17.25" customHeight="1" thickBot="1" x14ac:dyDescent="0.25">
      <c r="A17" s="21">
        <v>12</v>
      </c>
      <c r="B17" s="22">
        <v>3.5918327974276527E-2</v>
      </c>
      <c r="C17" s="22">
        <v>3.4781672025723472E-2</v>
      </c>
      <c r="D17" s="22">
        <v>7.0699999999999999E-2</v>
      </c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101"/>
      <c r="P17" s="101"/>
      <c r="Q17" s="101"/>
      <c r="R17" s="101"/>
      <c r="S17" s="101"/>
      <c r="T17" s="101"/>
      <c r="U17" s="101"/>
      <c r="W17" s="21">
        <v>45</v>
      </c>
      <c r="X17" s="21">
        <v>3301</v>
      </c>
      <c r="Y17" s="24">
        <v>44979</v>
      </c>
      <c r="Z17" s="21" t="s">
        <v>513</v>
      </c>
      <c r="AA17" s="21" t="s">
        <v>494</v>
      </c>
      <c r="AB17" s="21">
        <v>10.6</v>
      </c>
      <c r="AC17" s="21" t="s">
        <v>464</v>
      </c>
      <c r="AD17" s="21">
        <v>60</v>
      </c>
    </row>
    <row r="18" spans="1:30" ht="17.25" customHeight="1" thickBot="1" x14ac:dyDescent="0.25">
      <c r="A18" s="21">
        <v>13</v>
      </c>
      <c r="B18" s="22">
        <v>3.7645659163987134E-2</v>
      </c>
      <c r="C18" s="22">
        <v>3.3945337620578782E-2</v>
      </c>
      <c r="D18" s="22">
        <v>7.1599999999999997E-2</v>
      </c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101"/>
      <c r="P18" s="101"/>
      <c r="Q18" s="101"/>
      <c r="R18" s="101"/>
      <c r="S18" s="101"/>
      <c r="T18" s="101"/>
      <c r="U18" s="101"/>
      <c r="W18" s="21">
        <v>50</v>
      </c>
      <c r="X18" s="21">
        <v>3286</v>
      </c>
      <c r="Y18" s="24">
        <v>45238</v>
      </c>
      <c r="Z18" s="21" t="s">
        <v>513</v>
      </c>
      <c r="AA18" s="21" t="s">
        <v>494</v>
      </c>
      <c r="AB18" s="21">
        <v>10.6</v>
      </c>
      <c r="AC18" s="21" t="s">
        <v>464</v>
      </c>
      <c r="AD18" s="21">
        <v>60</v>
      </c>
    </row>
    <row r="19" spans="1:30" ht="17.25" customHeight="1" thickBot="1" x14ac:dyDescent="0.25">
      <c r="A19" s="21">
        <v>14</v>
      </c>
      <c r="B19" s="22">
        <v>4.0439871382636661E-2</v>
      </c>
      <c r="C19" s="22">
        <v>3.5421221864951766E-2</v>
      </c>
      <c r="D19" s="22">
        <v>7.5899999999999995E-2</v>
      </c>
      <c r="E19" s="98"/>
      <c r="F19" s="11" t="s">
        <v>486</v>
      </c>
      <c r="G19" s="11" t="s">
        <v>468</v>
      </c>
      <c r="H19" s="11" t="s">
        <v>469</v>
      </c>
      <c r="I19" s="98"/>
      <c r="J19" s="236" t="s">
        <v>487</v>
      </c>
      <c r="K19" s="237"/>
      <c r="L19" s="237"/>
      <c r="M19" s="237"/>
      <c r="N19" s="238"/>
      <c r="O19" s="101"/>
      <c r="P19" s="101"/>
      <c r="Q19" s="101"/>
      <c r="R19" s="101"/>
      <c r="S19" s="101"/>
      <c r="T19" s="101"/>
      <c r="U19" s="101"/>
      <c r="W19" s="21">
        <v>75</v>
      </c>
      <c r="X19" s="21">
        <v>3245</v>
      </c>
      <c r="Y19" s="24">
        <v>44965</v>
      </c>
      <c r="Z19" s="21" t="s">
        <v>513</v>
      </c>
      <c r="AA19" s="21" t="s">
        <v>494</v>
      </c>
      <c r="AB19" s="21">
        <v>10.4</v>
      </c>
      <c r="AC19" s="21" t="s">
        <v>464</v>
      </c>
      <c r="AD19" s="21">
        <v>60</v>
      </c>
    </row>
    <row r="20" spans="1:30" ht="17.25" customHeight="1" thickBot="1" x14ac:dyDescent="0.25">
      <c r="A20" s="21">
        <v>15</v>
      </c>
      <c r="B20" s="22">
        <v>4.3640514469453377E-2</v>
      </c>
      <c r="C20" s="22">
        <v>3.5814790996784571E-2</v>
      </c>
      <c r="D20" s="22">
        <v>7.9500000000000001E-2</v>
      </c>
      <c r="E20" s="98"/>
      <c r="F20" s="21" t="s">
        <v>488</v>
      </c>
      <c r="G20" s="23">
        <v>18351</v>
      </c>
      <c r="H20" s="21">
        <v>0.59</v>
      </c>
      <c r="I20" s="98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O20" s="101"/>
      <c r="P20" s="101"/>
      <c r="Q20" s="101"/>
      <c r="R20" s="101"/>
      <c r="S20" s="101"/>
      <c r="T20" s="101"/>
      <c r="U20" s="101"/>
      <c r="W20" s="21">
        <v>100</v>
      </c>
      <c r="X20" s="21">
        <v>3210</v>
      </c>
      <c r="Y20" s="24">
        <v>45264</v>
      </c>
      <c r="Z20" s="21" t="s">
        <v>514</v>
      </c>
      <c r="AA20" s="21" t="s">
        <v>492</v>
      </c>
      <c r="AB20" s="21">
        <v>10.3</v>
      </c>
      <c r="AC20" s="21" t="s">
        <v>464</v>
      </c>
      <c r="AD20" s="21">
        <v>58</v>
      </c>
    </row>
    <row r="21" spans="1:30" ht="17.25" customHeight="1" thickBot="1" x14ac:dyDescent="0.25">
      <c r="A21" s="21">
        <v>16</v>
      </c>
      <c r="B21" s="22">
        <v>4.8162057877813504E-2</v>
      </c>
      <c r="C21" s="22">
        <v>3.4388102893890674E-2</v>
      </c>
      <c r="D21" s="22">
        <v>8.2600000000000007E-2</v>
      </c>
      <c r="E21" s="98"/>
      <c r="F21" s="21" t="s">
        <v>492</v>
      </c>
      <c r="G21" s="23">
        <v>33199</v>
      </c>
      <c r="H21" s="21">
        <v>1.07</v>
      </c>
      <c r="I21" s="98"/>
      <c r="J21" s="21">
        <v>5</v>
      </c>
      <c r="K21" s="21">
        <f>X6</f>
        <v>3397</v>
      </c>
      <c r="L21" s="24"/>
      <c r="M21" s="21"/>
      <c r="N21" s="49">
        <f>K21/$F$2</f>
        <v>0.10922829581993569</v>
      </c>
      <c r="O21" s="101"/>
      <c r="P21" s="101"/>
      <c r="Q21" s="101"/>
      <c r="R21" s="101"/>
      <c r="S21" s="101"/>
      <c r="T21" s="101"/>
      <c r="U21" s="101"/>
      <c r="W21" s="21">
        <v>125</v>
      </c>
      <c r="X21" s="21">
        <v>3176</v>
      </c>
      <c r="Y21" s="24">
        <v>44965</v>
      </c>
      <c r="Z21" s="21" t="s">
        <v>514</v>
      </c>
      <c r="AA21" s="21" t="s">
        <v>494</v>
      </c>
      <c r="AB21" s="21">
        <v>10.199999999999999</v>
      </c>
      <c r="AC21" s="21" t="s">
        <v>464</v>
      </c>
      <c r="AD21" s="21">
        <v>60</v>
      </c>
    </row>
    <row r="22" spans="1:30" ht="17.25" customHeight="1" thickBot="1" x14ac:dyDescent="0.25">
      <c r="A22" s="21">
        <v>17</v>
      </c>
      <c r="B22" s="22">
        <v>4.5825080385852091E-2</v>
      </c>
      <c r="C22" s="22">
        <v>3.2715434083601287E-2</v>
      </c>
      <c r="D22" s="22">
        <v>7.8600000000000003E-2</v>
      </c>
      <c r="E22" s="98"/>
      <c r="F22" s="21" t="s">
        <v>493</v>
      </c>
      <c r="G22" s="23">
        <v>35285</v>
      </c>
      <c r="H22" s="21">
        <v>1.1399999999999999</v>
      </c>
      <c r="I22" s="98"/>
      <c r="J22" s="21">
        <v>10</v>
      </c>
      <c r="K22" s="21">
        <f>X11</f>
        <v>3379</v>
      </c>
      <c r="L22" s="24"/>
      <c r="M22" s="21"/>
      <c r="N22" s="49">
        <f t="shared" ref="N22:N28" si="0">K22/$F$2</f>
        <v>0.10864951768488745</v>
      </c>
      <c r="O22" s="101"/>
      <c r="P22" s="101"/>
      <c r="Q22" s="101"/>
      <c r="R22" s="101"/>
      <c r="S22" s="101"/>
      <c r="T22" s="101"/>
      <c r="U22" s="101"/>
      <c r="W22" s="21">
        <v>150</v>
      </c>
      <c r="X22" s="21">
        <v>3150</v>
      </c>
      <c r="Y22" s="24">
        <v>44979</v>
      </c>
      <c r="Z22" s="21" t="s">
        <v>515</v>
      </c>
      <c r="AA22" s="21" t="s">
        <v>494</v>
      </c>
      <c r="AB22" s="21">
        <v>10.1</v>
      </c>
      <c r="AC22" s="21" t="s">
        <v>464</v>
      </c>
      <c r="AD22" s="21">
        <v>55</v>
      </c>
    </row>
    <row r="23" spans="1:30" ht="17.25" customHeight="1" thickBot="1" x14ac:dyDescent="0.25">
      <c r="A23" s="21">
        <v>18</v>
      </c>
      <c r="B23" s="22">
        <v>3.1752411575562703E-2</v>
      </c>
      <c r="C23" s="22">
        <v>2.4352090032154342E-2</v>
      </c>
      <c r="D23" s="22">
        <v>5.6099999999999997E-2</v>
      </c>
      <c r="E23" s="98"/>
      <c r="F23" s="21" t="s">
        <v>494</v>
      </c>
      <c r="G23" s="23">
        <v>35719</v>
      </c>
      <c r="H23" s="21">
        <v>1.1499999999999999</v>
      </c>
      <c r="I23" s="98"/>
      <c r="J23" s="21">
        <v>20</v>
      </c>
      <c r="K23" s="21">
        <f>X12</f>
        <v>3343</v>
      </c>
      <c r="L23" s="24"/>
      <c r="M23" s="21"/>
      <c r="N23" s="49">
        <f t="shared" si="0"/>
        <v>0.10749196141479099</v>
      </c>
      <c r="O23" s="101"/>
      <c r="P23" s="101"/>
      <c r="Q23" s="101"/>
      <c r="R23" s="101"/>
      <c r="S23" s="101"/>
      <c r="T23" s="101"/>
      <c r="U23" s="101"/>
      <c r="W23" s="21">
        <v>175</v>
      </c>
      <c r="X23" s="21">
        <v>3126</v>
      </c>
      <c r="Y23" s="24">
        <v>45057</v>
      </c>
      <c r="Z23" s="21" t="s">
        <v>514</v>
      </c>
      <c r="AA23" s="21" t="s">
        <v>495</v>
      </c>
      <c r="AB23" s="21">
        <v>10.1</v>
      </c>
      <c r="AC23" s="21" t="s">
        <v>464</v>
      </c>
      <c r="AD23" s="21">
        <v>58</v>
      </c>
    </row>
    <row r="24" spans="1:30" ht="17.25" customHeight="1" thickBot="1" x14ac:dyDescent="0.25">
      <c r="A24" s="21">
        <v>19</v>
      </c>
      <c r="B24" s="22">
        <v>2.3318971061093249E-2</v>
      </c>
      <c r="C24" s="22">
        <v>1.5988745980707396E-2</v>
      </c>
      <c r="D24" s="22">
        <v>3.9300000000000002E-2</v>
      </c>
      <c r="E24" s="98"/>
      <c r="F24" s="21" t="s">
        <v>495</v>
      </c>
      <c r="G24" s="23">
        <v>35671</v>
      </c>
      <c r="H24" s="21">
        <v>1.1499999999999999</v>
      </c>
      <c r="I24" s="98"/>
      <c r="J24" s="21">
        <v>30</v>
      </c>
      <c r="K24" s="21">
        <f>X14</f>
        <v>3329</v>
      </c>
      <c r="L24" s="24"/>
      <c r="M24" s="21"/>
      <c r="N24" s="49">
        <f t="shared" si="0"/>
        <v>0.10704180064308681</v>
      </c>
      <c r="O24" s="101"/>
      <c r="P24" s="101"/>
      <c r="Q24" s="101"/>
      <c r="R24" s="101"/>
      <c r="S24" s="101"/>
      <c r="T24" s="101"/>
      <c r="U24" s="101"/>
      <c r="W24" s="21">
        <v>200</v>
      </c>
      <c r="X24" s="21">
        <v>3105</v>
      </c>
      <c r="Y24" s="24">
        <v>45209</v>
      </c>
      <c r="Z24" s="21" t="s">
        <v>514</v>
      </c>
      <c r="AA24" s="21" t="s">
        <v>493</v>
      </c>
      <c r="AB24" s="21">
        <v>10</v>
      </c>
      <c r="AC24" s="21" t="s">
        <v>464</v>
      </c>
      <c r="AD24" s="21">
        <v>60</v>
      </c>
    </row>
    <row r="25" spans="1:30" ht="17.25" customHeight="1" thickBot="1" x14ac:dyDescent="0.25">
      <c r="A25" s="21">
        <v>20</v>
      </c>
      <c r="B25" s="22">
        <v>1.5495176848874597E-2</v>
      </c>
      <c r="C25" s="22">
        <v>1.2053054662379423E-2</v>
      </c>
      <c r="D25" s="22">
        <v>2.76E-2</v>
      </c>
      <c r="E25" s="98"/>
      <c r="F25" s="21" t="s">
        <v>496</v>
      </c>
      <c r="G25" s="23">
        <v>34947</v>
      </c>
      <c r="H25" s="21">
        <v>1.1299999999999999</v>
      </c>
      <c r="I25" s="98"/>
      <c r="J25" s="21">
        <v>50</v>
      </c>
      <c r="K25" s="21">
        <f>X18</f>
        <v>3286</v>
      </c>
      <c r="L25" s="24"/>
      <c r="M25" s="21"/>
      <c r="N25" s="49">
        <f t="shared" si="0"/>
        <v>0.10565916398713826</v>
      </c>
      <c r="O25" s="101"/>
      <c r="P25" s="101"/>
      <c r="Q25" s="101"/>
      <c r="R25" s="101"/>
      <c r="S25" s="101"/>
      <c r="T25" s="101"/>
      <c r="U25" s="101"/>
    </row>
    <row r="26" spans="1:30" ht="17.25" customHeight="1" thickBot="1" x14ac:dyDescent="0.25">
      <c r="A26" s="21">
        <v>21</v>
      </c>
      <c r="B26" s="22">
        <v>1.0770418006430868E-2</v>
      </c>
      <c r="C26" s="22">
        <v>9.3472668810289389E-3</v>
      </c>
      <c r="D26" s="22">
        <v>2.01E-2</v>
      </c>
      <c r="E26" s="98"/>
      <c r="F26" s="21" t="s">
        <v>497</v>
      </c>
      <c r="G26" s="23">
        <v>23273</v>
      </c>
      <c r="H26" s="21">
        <v>0.75</v>
      </c>
      <c r="I26" s="98"/>
      <c r="J26" s="21">
        <v>100</v>
      </c>
      <c r="K26" s="21">
        <f>X20</f>
        <v>3210</v>
      </c>
      <c r="L26" s="24"/>
      <c r="M26" s="21"/>
      <c r="N26" s="49">
        <f t="shared" si="0"/>
        <v>0.10321543408360129</v>
      </c>
      <c r="O26" s="101"/>
      <c r="P26" s="101"/>
      <c r="Q26" s="101"/>
      <c r="R26" s="101"/>
      <c r="S26" s="101"/>
      <c r="T26" s="101"/>
      <c r="U26" s="101"/>
    </row>
    <row r="27" spans="1:30" ht="17.25" customHeight="1" thickBot="1" x14ac:dyDescent="0.25">
      <c r="A27" s="21">
        <v>22</v>
      </c>
      <c r="B27" s="22">
        <v>7.0617363344051441E-3</v>
      </c>
      <c r="C27" s="22">
        <v>6.3954983922829573E-3</v>
      </c>
      <c r="D27" s="22">
        <v>1.34E-2</v>
      </c>
      <c r="E27" s="98"/>
      <c r="F27" s="98"/>
      <c r="G27" s="98"/>
      <c r="H27" s="98"/>
      <c r="I27" s="98"/>
      <c r="J27" s="21">
        <v>150</v>
      </c>
      <c r="K27" s="21">
        <f>X22</f>
        <v>3150</v>
      </c>
      <c r="L27" s="24"/>
      <c r="M27" s="21"/>
      <c r="N27" s="49">
        <f t="shared" si="0"/>
        <v>0.10128617363344052</v>
      </c>
      <c r="O27" s="101"/>
      <c r="P27" s="101"/>
      <c r="Q27" s="101"/>
      <c r="R27" s="101"/>
      <c r="S27" s="101"/>
      <c r="T27" s="101"/>
      <c r="U27" s="101"/>
    </row>
    <row r="28" spans="1:30" ht="17.25" customHeight="1" thickBot="1" x14ac:dyDescent="0.25">
      <c r="A28" s="21">
        <v>23</v>
      </c>
      <c r="B28" s="22">
        <v>4.4707395498392293E-3</v>
      </c>
      <c r="C28" s="22">
        <v>3.1977491961414787E-3</v>
      </c>
      <c r="D28" s="22">
        <v>7.7000000000000002E-3</v>
      </c>
      <c r="E28" s="98"/>
      <c r="F28" s="98"/>
      <c r="G28" s="98"/>
      <c r="H28" s="98"/>
      <c r="I28" s="98"/>
      <c r="J28" s="21">
        <v>200</v>
      </c>
      <c r="K28" s="21">
        <f>X24</f>
        <v>3105</v>
      </c>
      <c r="L28" s="24"/>
      <c r="M28" s="21"/>
      <c r="N28" s="49">
        <f t="shared" si="0"/>
        <v>9.983922829581994E-2</v>
      </c>
      <c r="O28" s="101"/>
      <c r="P28" s="101"/>
      <c r="Q28" s="101"/>
      <c r="R28" s="101"/>
      <c r="S28" s="101"/>
      <c r="T28" s="101"/>
      <c r="U28" s="101"/>
    </row>
    <row r="29" spans="1:30" ht="17.25" customHeight="1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8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8.5" hidden="1" customWidth="1"/>
  </cols>
  <sheetData>
    <row r="1" spans="1:30" ht="24" thickBot="1" x14ac:dyDescent="0.4">
      <c r="A1" s="229" t="s">
        <v>546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740</v>
      </c>
      <c r="F2" s="6">
        <v>52100</v>
      </c>
      <c r="H2" s="7" t="s">
        <v>462</v>
      </c>
      <c r="W2" s="21">
        <v>1</v>
      </c>
      <c r="X2" s="21">
        <v>6530</v>
      </c>
      <c r="Y2" s="24">
        <v>44998</v>
      </c>
      <c r="Z2" s="21" t="s">
        <v>533</v>
      </c>
      <c r="AA2" s="21" t="s">
        <v>492</v>
      </c>
      <c r="AB2" s="21">
        <v>12.5</v>
      </c>
      <c r="AC2" s="21" t="s">
        <v>499</v>
      </c>
      <c r="AD2" s="21">
        <v>74</v>
      </c>
    </row>
    <row r="3" spans="1:30" ht="17.25" customHeight="1" thickBot="1" x14ac:dyDescent="0.25">
      <c r="W3" s="21">
        <v>2</v>
      </c>
      <c r="X3" s="21">
        <v>5650</v>
      </c>
      <c r="Y3" s="24">
        <v>45216</v>
      </c>
      <c r="Z3" s="21" t="s">
        <v>533</v>
      </c>
      <c r="AA3" s="21" t="s">
        <v>493</v>
      </c>
      <c r="AB3" s="21">
        <v>10.8</v>
      </c>
      <c r="AC3" s="21" t="s">
        <v>499</v>
      </c>
      <c r="AD3" s="21">
        <v>75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5573</v>
      </c>
      <c r="Y4" s="24">
        <v>45097</v>
      </c>
      <c r="Z4" s="21" t="s">
        <v>524</v>
      </c>
      <c r="AA4" s="21" t="s">
        <v>493</v>
      </c>
      <c r="AB4" s="21">
        <v>10.7</v>
      </c>
      <c r="AC4" s="21" t="s">
        <v>499</v>
      </c>
      <c r="AD4" s="21">
        <v>72</v>
      </c>
    </row>
    <row r="5" spans="1:30" ht="17.25" customHeight="1" thickBot="1" x14ac:dyDescent="0.25">
      <c r="A5" s="21">
        <v>0</v>
      </c>
      <c r="B5" s="22">
        <v>4.7213051823416508E-3</v>
      </c>
      <c r="C5" s="22">
        <v>3.5239923224568135E-3</v>
      </c>
      <c r="D5" s="22">
        <v>8.2000000000000007E-3</v>
      </c>
      <c r="E5" s="45"/>
      <c r="F5" s="21" t="s">
        <v>471</v>
      </c>
      <c r="G5" s="23">
        <v>51648</v>
      </c>
      <c r="H5" s="21">
        <v>0.99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5470</v>
      </c>
      <c r="Y5" s="24">
        <v>45216</v>
      </c>
      <c r="Z5" s="21" t="s">
        <v>524</v>
      </c>
      <c r="AA5" s="21" t="s">
        <v>493</v>
      </c>
      <c r="AB5" s="21">
        <v>10.5</v>
      </c>
      <c r="AC5" s="21" t="s">
        <v>499</v>
      </c>
      <c r="AD5" s="21">
        <v>70</v>
      </c>
    </row>
    <row r="6" spans="1:30" ht="17.25" customHeight="1" thickBot="1" x14ac:dyDescent="0.25">
      <c r="A6" s="21">
        <v>1</v>
      </c>
      <c r="B6" s="22">
        <v>3.4205374280230328E-3</v>
      </c>
      <c r="C6" s="22">
        <v>2.5393474088291745E-3</v>
      </c>
      <c r="D6" s="22">
        <v>6.0000000000000001E-3</v>
      </c>
      <c r="E6" s="45"/>
      <c r="F6" s="21" t="s">
        <v>473</v>
      </c>
      <c r="G6" s="23">
        <v>54461</v>
      </c>
      <c r="H6" s="21">
        <v>1.05</v>
      </c>
      <c r="I6" s="45"/>
      <c r="J6" s="107" t="s">
        <v>474</v>
      </c>
      <c r="K6" s="108">
        <f>LARGE((K8,K9),1)</f>
        <v>0.74574971938565981</v>
      </c>
      <c r="L6" s="45"/>
      <c r="M6" s="45"/>
      <c r="N6" s="108" t="s">
        <v>499</v>
      </c>
      <c r="W6" s="21">
        <v>5</v>
      </c>
      <c r="X6" s="21">
        <v>5432</v>
      </c>
      <c r="Y6" s="24">
        <v>45040</v>
      </c>
      <c r="Z6" s="21" t="s">
        <v>513</v>
      </c>
      <c r="AA6" s="21" t="s">
        <v>492</v>
      </c>
      <c r="AB6" s="21">
        <v>10.4</v>
      </c>
      <c r="AC6" s="21" t="s">
        <v>498</v>
      </c>
      <c r="AD6" s="21">
        <v>62</v>
      </c>
    </row>
    <row r="7" spans="1:30" ht="17.25" customHeight="1" thickBot="1" x14ac:dyDescent="0.25">
      <c r="A7" s="21">
        <v>2</v>
      </c>
      <c r="B7" s="22">
        <v>3.0833013435700579E-3</v>
      </c>
      <c r="C7" s="22">
        <v>2.4357005758157391E-3</v>
      </c>
      <c r="D7" s="22">
        <v>5.4999999999999997E-3</v>
      </c>
      <c r="E7" s="45"/>
      <c r="F7" s="21" t="s">
        <v>475</v>
      </c>
      <c r="G7" s="23">
        <v>56100</v>
      </c>
      <c r="H7" s="21">
        <v>1.08</v>
      </c>
      <c r="I7" s="45"/>
      <c r="J7" s="12" t="s">
        <v>476</v>
      </c>
      <c r="K7" s="108">
        <f>LARGE((K10,K11),1)</f>
        <v>0.59695829588208627</v>
      </c>
      <c r="L7" s="45"/>
      <c r="M7" s="45"/>
      <c r="N7" s="108" t="s">
        <v>498</v>
      </c>
      <c r="W7" s="21">
        <v>6</v>
      </c>
      <c r="X7" s="21">
        <v>5413</v>
      </c>
      <c r="Y7" s="24">
        <v>45118</v>
      </c>
      <c r="Z7" s="21" t="s">
        <v>524</v>
      </c>
      <c r="AA7" s="21" t="s">
        <v>493</v>
      </c>
      <c r="AB7" s="21">
        <v>10.4</v>
      </c>
      <c r="AC7" s="21" t="s">
        <v>499</v>
      </c>
      <c r="AD7" s="21">
        <v>71</v>
      </c>
    </row>
    <row r="8" spans="1:30" ht="17.25" customHeight="1" thickBot="1" x14ac:dyDescent="0.25">
      <c r="A8" s="21">
        <v>3</v>
      </c>
      <c r="B8" s="22">
        <v>2.2642994241842611E-3</v>
      </c>
      <c r="C8" s="22">
        <v>3.5239923224568135E-3</v>
      </c>
      <c r="D8" s="22">
        <v>5.7999999999999996E-3</v>
      </c>
      <c r="E8" s="45"/>
      <c r="F8" s="21" t="s">
        <v>477</v>
      </c>
      <c r="G8" s="23">
        <v>53170</v>
      </c>
      <c r="H8" s="21">
        <v>1.02</v>
      </c>
      <c r="I8" s="45"/>
      <c r="J8" s="45"/>
      <c r="K8" s="340">
        <f>LARGE(B11:C11,1)/(B11+C11)</f>
        <v>0.74574971938565981</v>
      </c>
      <c r="L8" s="45"/>
      <c r="M8" s="45"/>
      <c r="N8" s="45"/>
      <c r="W8" s="21">
        <v>7</v>
      </c>
      <c r="X8" s="21">
        <v>5397</v>
      </c>
      <c r="Y8" s="24">
        <v>45120</v>
      </c>
      <c r="Z8" s="21" t="s">
        <v>513</v>
      </c>
      <c r="AA8" s="21" t="s">
        <v>495</v>
      </c>
      <c r="AB8" s="21">
        <v>10.4</v>
      </c>
      <c r="AC8" s="21" t="s">
        <v>498</v>
      </c>
      <c r="AD8" s="21">
        <v>64</v>
      </c>
    </row>
    <row r="9" spans="1:30" ht="17.25" customHeight="1" thickBot="1" x14ac:dyDescent="0.25">
      <c r="A9" s="21">
        <v>4</v>
      </c>
      <c r="B9" s="22">
        <v>3.3723608445297508E-3</v>
      </c>
      <c r="C9" s="22">
        <v>7.462571976967371E-3</v>
      </c>
      <c r="D9" s="22">
        <v>1.0800000000000001E-2</v>
      </c>
      <c r="E9" s="45"/>
      <c r="F9" s="21" t="s">
        <v>478</v>
      </c>
      <c r="G9" s="23">
        <v>52368</v>
      </c>
      <c r="H9" s="21">
        <v>1.01</v>
      </c>
      <c r="I9" s="45"/>
      <c r="J9" s="45"/>
      <c r="K9" s="340">
        <f>LARGE(B12:C12,1)/(B12+C12)</f>
        <v>0.69348652413959166</v>
      </c>
      <c r="L9" s="45"/>
      <c r="M9" s="45"/>
      <c r="N9" s="45"/>
      <c r="W9" s="21">
        <v>8</v>
      </c>
      <c r="X9" s="21">
        <v>5388</v>
      </c>
      <c r="Y9" s="24">
        <v>45120</v>
      </c>
      <c r="Z9" s="21" t="s">
        <v>524</v>
      </c>
      <c r="AA9" s="21" t="s">
        <v>495</v>
      </c>
      <c r="AB9" s="21">
        <v>10.3</v>
      </c>
      <c r="AC9" s="21" t="s">
        <v>499</v>
      </c>
      <c r="AD9" s="21">
        <v>71</v>
      </c>
    </row>
    <row r="10" spans="1:30" ht="17.25" customHeight="1" thickBot="1" x14ac:dyDescent="0.25">
      <c r="A10" s="21">
        <v>5</v>
      </c>
      <c r="B10" s="22">
        <v>7.3228406909788867E-3</v>
      </c>
      <c r="C10" s="22">
        <v>2.2750479846449137E-2</v>
      </c>
      <c r="D10" s="22">
        <v>3.0099999999999998E-2</v>
      </c>
      <c r="E10" s="45"/>
      <c r="F10" s="21" t="s">
        <v>479</v>
      </c>
      <c r="G10" s="23">
        <v>52028</v>
      </c>
      <c r="H10" s="21">
        <v>1</v>
      </c>
      <c r="I10" s="45"/>
      <c r="J10" s="45"/>
      <c r="K10" s="340">
        <f>LARGE(B20:C20,1)/(B20+C20)</f>
        <v>0.57587059657698891</v>
      </c>
      <c r="L10" s="45"/>
      <c r="M10" s="45"/>
      <c r="N10" s="45"/>
      <c r="W10" s="21">
        <v>9</v>
      </c>
      <c r="X10" s="21">
        <v>5356</v>
      </c>
      <c r="Y10" s="24">
        <v>45042</v>
      </c>
      <c r="Z10" s="21" t="s">
        <v>533</v>
      </c>
      <c r="AA10" s="21" t="s">
        <v>494</v>
      </c>
      <c r="AB10" s="21">
        <v>10.3</v>
      </c>
      <c r="AC10" s="21" t="s">
        <v>499</v>
      </c>
      <c r="AD10" s="21">
        <v>75</v>
      </c>
    </row>
    <row r="11" spans="1:30" ht="17.25" customHeight="1" thickBot="1" x14ac:dyDescent="0.25">
      <c r="A11" s="21">
        <v>6</v>
      </c>
      <c r="B11" s="22">
        <v>1.6042802303262958E-2</v>
      </c>
      <c r="C11" s="22">
        <v>4.7055662188099812E-2</v>
      </c>
      <c r="D11" s="22">
        <v>6.3E-2</v>
      </c>
      <c r="E11" s="45"/>
      <c r="F11" s="21" t="s">
        <v>480</v>
      </c>
      <c r="G11" s="23">
        <v>48913</v>
      </c>
      <c r="H11" s="21">
        <v>0.94</v>
      </c>
      <c r="I11" s="45"/>
      <c r="J11" s="45"/>
      <c r="K11" s="340">
        <f>LARGE(B21:C21,1)/(B21+C21)</f>
        <v>0.59695829588208627</v>
      </c>
      <c r="L11" s="45"/>
      <c r="M11" s="45"/>
      <c r="N11" s="45"/>
      <c r="W11" s="21">
        <v>10</v>
      </c>
      <c r="X11" s="21">
        <v>5336</v>
      </c>
      <c r="Y11" s="24">
        <v>45099</v>
      </c>
      <c r="Z11" s="21" t="s">
        <v>524</v>
      </c>
      <c r="AA11" s="21" t="s">
        <v>495</v>
      </c>
      <c r="AB11" s="21">
        <v>10.199999999999999</v>
      </c>
      <c r="AC11" s="21" t="s">
        <v>499</v>
      </c>
      <c r="AD11" s="21">
        <v>73</v>
      </c>
    </row>
    <row r="12" spans="1:30" ht="17.25" customHeight="1" thickBot="1" x14ac:dyDescent="0.25">
      <c r="A12" s="21">
        <v>7</v>
      </c>
      <c r="B12" s="22">
        <v>2.0523224568138196E-2</v>
      </c>
      <c r="C12" s="22">
        <v>4.6433781190019188E-2</v>
      </c>
      <c r="D12" s="22">
        <v>6.7000000000000004E-2</v>
      </c>
      <c r="E12" s="45"/>
      <c r="F12" s="21" t="s">
        <v>481</v>
      </c>
      <c r="G12" s="23">
        <v>50829</v>
      </c>
      <c r="H12" s="21">
        <v>0.98</v>
      </c>
      <c r="I12" s="45"/>
      <c r="J12" s="45"/>
      <c r="K12" s="45"/>
      <c r="L12" s="45"/>
      <c r="M12" s="45"/>
      <c r="N12" s="45"/>
      <c r="W12" s="21">
        <v>20</v>
      </c>
      <c r="X12" s="21">
        <v>4921</v>
      </c>
      <c r="Y12" s="24">
        <v>45152</v>
      </c>
      <c r="Z12" s="21" t="s">
        <v>533</v>
      </c>
      <c r="AA12" s="21" t="s">
        <v>492</v>
      </c>
      <c r="AB12" s="21">
        <v>9.4</v>
      </c>
      <c r="AC12" s="21" t="s">
        <v>499</v>
      </c>
      <c r="AD12" s="21">
        <v>69</v>
      </c>
    </row>
    <row r="13" spans="1:30" ht="17.25" customHeight="1" thickBot="1" x14ac:dyDescent="0.25">
      <c r="A13" s="21">
        <v>8</v>
      </c>
      <c r="B13" s="22">
        <v>2.061957773512476E-2</v>
      </c>
      <c r="C13" s="22">
        <v>3.9385796545105566E-2</v>
      </c>
      <c r="D13" s="22">
        <v>0.06</v>
      </c>
      <c r="E13" s="45"/>
      <c r="F13" s="21" t="s">
        <v>482</v>
      </c>
      <c r="G13" s="23">
        <v>50920</v>
      </c>
      <c r="H13" s="21">
        <v>0.98</v>
      </c>
      <c r="I13" s="45"/>
      <c r="J13" s="45"/>
      <c r="K13" s="45"/>
      <c r="L13" s="45"/>
      <c r="M13" s="45"/>
      <c r="N13" s="45"/>
      <c r="W13" s="21">
        <v>25</v>
      </c>
      <c r="X13" s="21">
        <v>4797</v>
      </c>
      <c r="Y13" s="24">
        <v>45000</v>
      </c>
      <c r="Z13" s="21" t="s">
        <v>522</v>
      </c>
      <c r="AA13" s="21" t="s">
        <v>494</v>
      </c>
      <c r="AB13" s="21">
        <v>9.1999999999999993</v>
      </c>
      <c r="AC13" s="21" t="s">
        <v>499</v>
      </c>
      <c r="AD13" s="21">
        <v>65</v>
      </c>
    </row>
    <row r="14" spans="1:30" ht="17.25" customHeight="1" thickBot="1" x14ac:dyDescent="0.25">
      <c r="A14" s="21">
        <v>9</v>
      </c>
      <c r="B14" s="22">
        <v>2.0812284069097891E-2</v>
      </c>
      <c r="C14" s="22">
        <v>3.1819577735124761E-2</v>
      </c>
      <c r="D14" s="22">
        <v>5.2600000000000001E-2</v>
      </c>
      <c r="E14" s="45"/>
      <c r="F14" s="21" t="s">
        <v>483</v>
      </c>
      <c r="G14" s="23">
        <v>52055</v>
      </c>
      <c r="H14" s="21">
        <v>1</v>
      </c>
      <c r="I14" s="45"/>
      <c r="J14" s="45"/>
      <c r="K14" s="45"/>
      <c r="L14" s="45"/>
      <c r="M14" s="45"/>
      <c r="N14" s="45"/>
      <c r="W14" s="21">
        <v>30</v>
      </c>
      <c r="X14" s="21">
        <v>4724</v>
      </c>
      <c r="Y14" s="24">
        <v>45020</v>
      </c>
      <c r="Z14" s="21" t="s">
        <v>515</v>
      </c>
      <c r="AA14" s="21" t="s">
        <v>493</v>
      </c>
      <c r="AB14" s="21">
        <v>9.1</v>
      </c>
      <c r="AC14" s="21" t="s">
        <v>498</v>
      </c>
      <c r="AD14" s="21">
        <v>57</v>
      </c>
    </row>
    <row r="15" spans="1:30" ht="17.25" customHeight="1" thickBot="1" x14ac:dyDescent="0.25">
      <c r="A15" s="21">
        <v>10</v>
      </c>
      <c r="B15" s="22">
        <v>2.2257581573896353E-2</v>
      </c>
      <c r="C15" s="22">
        <v>2.8554702495201537E-2</v>
      </c>
      <c r="D15" s="22">
        <v>5.0799999999999998E-2</v>
      </c>
      <c r="E15" s="45"/>
      <c r="F15" s="21" t="s">
        <v>484</v>
      </c>
      <c r="G15" s="23">
        <v>51205</v>
      </c>
      <c r="H15" s="21">
        <v>0.98</v>
      </c>
      <c r="I15" s="45"/>
      <c r="J15" s="45"/>
      <c r="K15" s="45"/>
      <c r="L15" s="45"/>
      <c r="M15" s="45"/>
      <c r="N15" s="45"/>
      <c r="W15" s="21">
        <v>35</v>
      </c>
      <c r="X15" s="21">
        <v>4713</v>
      </c>
      <c r="Y15" s="24">
        <v>45181</v>
      </c>
      <c r="Z15" s="21" t="s">
        <v>524</v>
      </c>
      <c r="AA15" s="21" t="s">
        <v>493</v>
      </c>
      <c r="AB15" s="21">
        <v>9</v>
      </c>
      <c r="AC15" s="21" t="s">
        <v>499</v>
      </c>
      <c r="AD15" s="21">
        <v>71</v>
      </c>
    </row>
    <row r="16" spans="1:30" ht="17.25" customHeight="1" thickBot="1" x14ac:dyDescent="0.25">
      <c r="A16" s="21">
        <v>11</v>
      </c>
      <c r="B16" s="22">
        <v>2.4907293666026873E-2</v>
      </c>
      <c r="C16" s="22">
        <v>2.7310940499040304E-2</v>
      </c>
      <c r="D16" s="22">
        <v>5.2200000000000003E-2</v>
      </c>
      <c r="E16" s="45"/>
      <c r="F16" s="21" t="s">
        <v>485</v>
      </c>
      <c r="G16" s="23">
        <v>51009</v>
      </c>
      <c r="H16" s="21">
        <v>0.98</v>
      </c>
      <c r="I16" s="45"/>
      <c r="J16" s="45"/>
      <c r="K16" s="45"/>
      <c r="L16" s="45"/>
      <c r="M16" s="45"/>
      <c r="N16" s="45"/>
      <c r="W16" s="21">
        <v>40</v>
      </c>
      <c r="X16" s="21">
        <v>4677</v>
      </c>
      <c r="Y16" s="24">
        <v>45154</v>
      </c>
      <c r="Z16" s="21" t="s">
        <v>524</v>
      </c>
      <c r="AA16" s="21" t="s">
        <v>494</v>
      </c>
      <c r="AB16" s="21">
        <v>9</v>
      </c>
      <c r="AC16" s="21" t="s">
        <v>499</v>
      </c>
      <c r="AD16" s="21">
        <v>72</v>
      </c>
    </row>
    <row r="17" spans="1:30" ht="17.25" customHeight="1" thickBot="1" x14ac:dyDescent="0.25">
      <c r="A17" s="21">
        <v>12</v>
      </c>
      <c r="B17" s="22">
        <v>2.7846065259117082E-2</v>
      </c>
      <c r="C17" s="22">
        <v>2.7414587332053746E-2</v>
      </c>
      <c r="D17" s="22">
        <v>5.5300000000000002E-2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4638</v>
      </c>
      <c r="Y17" s="24">
        <v>45182</v>
      </c>
      <c r="Z17" s="21" t="s">
        <v>524</v>
      </c>
      <c r="AA17" s="21" t="s">
        <v>494</v>
      </c>
      <c r="AB17" s="21">
        <v>8.9</v>
      </c>
      <c r="AC17" s="21" t="s">
        <v>499</v>
      </c>
      <c r="AD17" s="21">
        <v>72</v>
      </c>
    </row>
    <row r="18" spans="1:30" ht="17.25" customHeight="1" thickBot="1" x14ac:dyDescent="0.25">
      <c r="A18" s="21">
        <v>13</v>
      </c>
      <c r="B18" s="22">
        <v>2.977312859884837E-2</v>
      </c>
      <c r="C18" s="22">
        <v>2.7621880998080613E-2</v>
      </c>
      <c r="D18" s="22">
        <v>5.74E-2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4628</v>
      </c>
      <c r="Y18" s="24">
        <v>45035</v>
      </c>
      <c r="Z18" s="21" t="s">
        <v>524</v>
      </c>
      <c r="AA18" s="21" t="s">
        <v>494</v>
      </c>
      <c r="AB18" s="21">
        <v>8.9</v>
      </c>
      <c r="AC18" s="21" t="s">
        <v>499</v>
      </c>
      <c r="AD18" s="21">
        <v>70</v>
      </c>
    </row>
    <row r="19" spans="1:30" ht="17.25" customHeight="1" thickBot="1" x14ac:dyDescent="0.25">
      <c r="A19" s="21">
        <v>14</v>
      </c>
      <c r="B19" s="22">
        <v>3.3290019193857961E-2</v>
      </c>
      <c r="C19" s="22">
        <v>2.8399232245681385E-2</v>
      </c>
      <c r="D19" s="22">
        <v>6.1699999999999998E-2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4596</v>
      </c>
      <c r="Y19" s="24">
        <v>45170</v>
      </c>
      <c r="Z19" s="21" t="s">
        <v>524</v>
      </c>
      <c r="AA19" s="21" t="s">
        <v>496</v>
      </c>
      <c r="AB19" s="21">
        <v>8.8000000000000007</v>
      </c>
      <c r="AC19" s="21" t="s">
        <v>499</v>
      </c>
      <c r="AD19" s="21">
        <v>71</v>
      </c>
    </row>
    <row r="20" spans="1:30" ht="17.25" customHeight="1" thickBot="1" x14ac:dyDescent="0.25">
      <c r="A20" s="21">
        <v>15</v>
      </c>
      <c r="B20" s="22">
        <v>3.8348560460652589E-2</v>
      </c>
      <c r="C20" s="22">
        <v>2.8243761996161229E-2</v>
      </c>
      <c r="D20" s="22">
        <v>6.6600000000000006E-2</v>
      </c>
      <c r="E20" s="45"/>
      <c r="F20" s="21" t="s">
        <v>488</v>
      </c>
      <c r="G20" s="23">
        <v>37776</v>
      </c>
      <c r="H20" s="21">
        <v>0.73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4552</v>
      </c>
      <c r="Y20" s="24">
        <v>44993</v>
      </c>
      <c r="Z20" s="21" t="s">
        <v>524</v>
      </c>
      <c r="AA20" s="21" t="s">
        <v>494</v>
      </c>
      <c r="AB20" s="21">
        <v>8.6999999999999993</v>
      </c>
      <c r="AC20" s="21" t="s">
        <v>499</v>
      </c>
      <c r="AD20" s="21">
        <v>69</v>
      </c>
    </row>
    <row r="21" spans="1:30" ht="17.25" customHeight="1" thickBot="1" x14ac:dyDescent="0.25">
      <c r="A21" s="21">
        <v>16</v>
      </c>
      <c r="B21" s="22">
        <v>4.3214395393474096E-2</v>
      </c>
      <c r="C21" s="22">
        <v>2.9176583493282154E-2</v>
      </c>
      <c r="D21" s="22">
        <v>7.2400000000000006E-2</v>
      </c>
      <c r="E21" s="45"/>
      <c r="F21" s="21" t="s">
        <v>492</v>
      </c>
      <c r="G21" s="23">
        <v>53713</v>
      </c>
      <c r="H21" s="21">
        <v>1.03</v>
      </c>
      <c r="I21" s="45"/>
      <c r="J21" s="12">
        <v>5</v>
      </c>
      <c r="K21" s="12">
        <f>X6</f>
        <v>5432</v>
      </c>
      <c r="L21" s="18"/>
      <c r="M21" s="12"/>
      <c r="N21" s="114">
        <f>K21/$F$2</f>
        <v>0.10426103646833014</v>
      </c>
      <c r="W21" s="21">
        <v>125</v>
      </c>
      <c r="X21" s="21">
        <v>4529</v>
      </c>
      <c r="Y21" s="24">
        <v>45272</v>
      </c>
      <c r="Z21" s="21" t="s">
        <v>533</v>
      </c>
      <c r="AA21" s="21" t="s">
        <v>493</v>
      </c>
      <c r="AB21" s="21">
        <v>8.6999999999999993</v>
      </c>
      <c r="AC21" s="21" t="s">
        <v>499</v>
      </c>
      <c r="AD21" s="21">
        <v>75</v>
      </c>
    </row>
    <row r="22" spans="1:30" ht="17.25" customHeight="1" thickBot="1" x14ac:dyDescent="0.25">
      <c r="A22" s="21">
        <v>17</v>
      </c>
      <c r="B22" s="22">
        <v>4.4418809980806148E-2</v>
      </c>
      <c r="C22" s="22">
        <v>2.8399232245681385E-2</v>
      </c>
      <c r="D22" s="22">
        <v>7.2800000000000004E-2</v>
      </c>
      <c r="E22" s="45"/>
      <c r="F22" s="21" t="s">
        <v>493</v>
      </c>
      <c r="G22" s="23">
        <v>55605</v>
      </c>
      <c r="H22" s="21">
        <v>1.07</v>
      </c>
      <c r="I22" s="45"/>
      <c r="J22" s="12">
        <v>10</v>
      </c>
      <c r="K22" s="12">
        <f>X11</f>
        <v>5336</v>
      </c>
      <c r="L22" s="18"/>
      <c r="M22" s="12"/>
      <c r="N22" s="114">
        <f t="shared" ref="N22:N28" si="0">K22/$F$2</f>
        <v>0.10241842610364683</v>
      </c>
      <c r="W22" s="21">
        <v>150</v>
      </c>
      <c r="X22" s="21">
        <v>4511</v>
      </c>
      <c r="Y22" s="24">
        <v>45246</v>
      </c>
      <c r="Z22" s="21" t="s">
        <v>513</v>
      </c>
      <c r="AA22" s="21" t="s">
        <v>495</v>
      </c>
      <c r="AB22" s="21">
        <v>8.6999999999999993</v>
      </c>
      <c r="AC22" s="21" t="s">
        <v>498</v>
      </c>
      <c r="AD22" s="21">
        <v>63</v>
      </c>
    </row>
    <row r="23" spans="1:30" ht="17.25" customHeight="1" thickBot="1" x14ac:dyDescent="0.25">
      <c r="A23" s="21">
        <v>18</v>
      </c>
      <c r="B23" s="22">
        <v>3.4831669865642997E-2</v>
      </c>
      <c r="C23" s="22">
        <v>2.5704414587332056E-2</v>
      </c>
      <c r="D23" s="22">
        <v>6.0600000000000001E-2</v>
      </c>
      <c r="E23" s="45"/>
      <c r="F23" s="21" t="s">
        <v>494</v>
      </c>
      <c r="G23" s="23">
        <v>55764</v>
      </c>
      <c r="H23" s="21">
        <v>1.07</v>
      </c>
      <c r="I23" s="45"/>
      <c r="J23" s="12">
        <v>20</v>
      </c>
      <c r="K23" s="12">
        <f>X12</f>
        <v>4921</v>
      </c>
      <c r="L23" s="18"/>
      <c r="M23" s="12"/>
      <c r="N23" s="114">
        <f t="shared" si="0"/>
        <v>9.4452975047984639E-2</v>
      </c>
      <c r="W23" s="21">
        <v>175</v>
      </c>
      <c r="X23" s="21">
        <v>4492</v>
      </c>
      <c r="Y23" s="24">
        <v>45161</v>
      </c>
      <c r="Z23" s="21" t="s">
        <v>533</v>
      </c>
      <c r="AA23" s="21" t="s">
        <v>494</v>
      </c>
      <c r="AB23" s="21">
        <v>8.6</v>
      </c>
      <c r="AC23" s="21" t="s">
        <v>499</v>
      </c>
      <c r="AD23" s="21">
        <v>76</v>
      </c>
    </row>
    <row r="24" spans="1:30" ht="17.25" customHeight="1" thickBot="1" x14ac:dyDescent="0.25">
      <c r="A24" s="21">
        <v>19</v>
      </c>
      <c r="B24" s="22">
        <v>2.6111708253358921E-2</v>
      </c>
      <c r="C24" s="22">
        <v>1.9796545105566218E-2</v>
      </c>
      <c r="D24" s="22">
        <v>4.5900000000000003E-2</v>
      </c>
      <c r="E24" s="45"/>
      <c r="F24" s="21" t="s">
        <v>495</v>
      </c>
      <c r="G24" s="23">
        <v>56433</v>
      </c>
      <c r="H24" s="21">
        <v>1.08</v>
      </c>
      <c r="I24" s="45"/>
      <c r="J24" s="12">
        <v>30</v>
      </c>
      <c r="K24" s="12">
        <f>X14</f>
        <v>4724</v>
      </c>
      <c r="L24" s="18"/>
      <c r="M24" s="12"/>
      <c r="N24" s="114">
        <f t="shared" si="0"/>
        <v>9.067178502879078E-2</v>
      </c>
      <c r="W24" s="21">
        <v>200</v>
      </c>
      <c r="X24" s="21">
        <v>4476</v>
      </c>
      <c r="Y24" s="24">
        <v>45090</v>
      </c>
      <c r="Z24" s="21" t="s">
        <v>524</v>
      </c>
      <c r="AA24" s="21" t="s">
        <v>493</v>
      </c>
      <c r="AB24" s="21">
        <v>8.6</v>
      </c>
      <c r="AC24" s="21" t="s">
        <v>499</v>
      </c>
      <c r="AD24" s="21">
        <v>72</v>
      </c>
    </row>
    <row r="25" spans="1:30" ht="17.25" customHeight="1" thickBot="1" x14ac:dyDescent="0.25">
      <c r="A25" s="21">
        <v>20</v>
      </c>
      <c r="B25" s="22">
        <v>2.0137811900191937E-2</v>
      </c>
      <c r="C25" s="22">
        <v>1.4873320537428023E-2</v>
      </c>
      <c r="D25" s="22">
        <v>3.5000000000000003E-2</v>
      </c>
      <c r="E25" s="45"/>
      <c r="F25" s="21" t="s">
        <v>496</v>
      </c>
      <c r="G25" s="23">
        <v>59188</v>
      </c>
      <c r="H25" s="21">
        <v>1.1399999999999999</v>
      </c>
      <c r="I25" s="45"/>
      <c r="J25" s="12">
        <v>50</v>
      </c>
      <c r="K25" s="12">
        <f>X18</f>
        <v>4628</v>
      </c>
      <c r="L25" s="18"/>
      <c r="M25" s="12"/>
      <c r="N25" s="114">
        <f t="shared" si="0"/>
        <v>8.8829174664107488E-2</v>
      </c>
    </row>
    <row r="26" spans="1:30" ht="17.25" customHeight="1" thickBot="1" x14ac:dyDescent="0.25">
      <c r="A26" s="21">
        <v>21</v>
      </c>
      <c r="B26" s="22">
        <v>1.5705566218809978E-2</v>
      </c>
      <c r="C26" s="22">
        <v>1.1608445297504797E-2</v>
      </c>
      <c r="D26" s="22">
        <v>2.7300000000000001E-2</v>
      </c>
      <c r="E26" s="45"/>
      <c r="F26" s="21" t="s">
        <v>497</v>
      </c>
      <c r="G26" s="23">
        <v>46060</v>
      </c>
      <c r="H26" s="21">
        <v>0.88</v>
      </c>
      <c r="I26" s="45"/>
      <c r="J26" s="12">
        <v>100</v>
      </c>
      <c r="K26" s="12">
        <f>X20</f>
        <v>4552</v>
      </c>
      <c r="L26" s="18"/>
      <c r="M26" s="12"/>
      <c r="N26" s="114">
        <f t="shared" si="0"/>
        <v>8.7370441458733211E-2</v>
      </c>
    </row>
    <row r="27" spans="1:30" ht="17.25" customHeight="1" thickBot="1" x14ac:dyDescent="0.25">
      <c r="A27" s="21">
        <v>22</v>
      </c>
      <c r="B27" s="22">
        <v>1.1225143953934742E-2</v>
      </c>
      <c r="C27" s="22">
        <v>8.6545105566218812E-3</v>
      </c>
      <c r="D27" s="22">
        <v>1.9900000000000001E-2</v>
      </c>
      <c r="E27" s="45"/>
      <c r="F27" s="45"/>
      <c r="G27" s="45"/>
      <c r="H27" s="45"/>
      <c r="I27" s="45"/>
      <c r="J27" s="12">
        <v>150</v>
      </c>
      <c r="K27" s="12">
        <f>X22</f>
        <v>4511</v>
      </c>
      <c r="L27" s="18"/>
      <c r="M27" s="12"/>
      <c r="N27" s="114">
        <f t="shared" si="0"/>
        <v>8.6583493282149718E-2</v>
      </c>
    </row>
    <row r="28" spans="1:30" ht="17.25" customHeight="1" thickBot="1" x14ac:dyDescent="0.25">
      <c r="A28" s="21">
        <v>23</v>
      </c>
      <c r="B28" s="22">
        <v>7.5637236084452972E-3</v>
      </c>
      <c r="C28" s="22">
        <v>5.5969289827255278E-3</v>
      </c>
      <c r="D28" s="22">
        <v>1.3100000000000001E-2</v>
      </c>
      <c r="E28" s="45"/>
      <c r="F28" s="45"/>
      <c r="G28" s="45"/>
      <c r="H28" s="45"/>
      <c r="I28" s="45"/>
      <c r="J28" s="12">
        <v>200</v>
      </c>
      <c r="K28" s="12">
        <f>X24</f>
        <v>4476</v>
      </c>
      <c r="L28" s="18"/>
      <c r="M28" s="12"/>
      <c r="N28" s="114">
        <f t="shared" si="0"/>
        <v>8.591170825335892E-2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9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125" hidden="1" customWidth="1"/>
  </cols>
  <sheetData>
    <row r="1" spans="1:30" ht="24" thickBot="1" x14ac:dyDescent="0.4">
      <c r="A1" s="229" t="s">
        <v>547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737</v>
      </c>
      <c r="F2" s="6">
        <v>11900</v>
      </c>
      <c r="H2" s="7" t="s">
        <v>462</v>
      </c>
      <c r="W2" s="21">
        <v>1</v>
      </c>
      <c r="X2" s="21">
        <v>1419</v>
      </c>
      <c r="Y2" s="24">
        <v>45037</v>
      </c>
      <c r="Z2" s="21" t="s">
        <v>513</v>
      </c>
      <c r="AA2" s="21" t="s">
        <v>496</v>
      </c>
      <c r="AB2" s="21">
        <v>11.9</v>
      </c>
      <c r="AC2" s="21" t="s">
        <v>465</v>
      </c>
      <c r="AD2" s="21">
        <v>52</v>
      </c>
    </row>
    <row r="3" spans="1:30" ht="17.25" customHeight="1" thickBot="1" x14ac:dyDescent="0.25">
      <c r="W3" s="21">
        <v>2</v>
      </c>
      <c r="X3" s="21">
        <v>1408</v>
      </c>
      <c r="Y3" s="24">
        <v>45118</v>
      </c>
      <c r="Z3" s="21" t="s">
        <v>513</v>
      </c>
      <c r="AA3" s="21" t="s">
        <v>493</v>
      </c>
      <c r="AB3" s="21">
        <v>11.8</v>
      </c>
      <c r="AC3" s="21" t="s">
        <v>465</v>
      </c>
      <c r="AD3" s="21">
        <v>54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1288</v>
      </c>
      <c r="Y4" s="24">
        <v>45142</v>
      </c>
      <c r="Z4" s="21" t="s">
        <v>513</v>
      </c>
      <c r="AA4" s="21" t="s">
        <v>496</v>
      </c>
      <c r="AB4" s="21">
        <v>10.8</v>
      </c>
      <c r="AC4" s="21" t="s">
        <v>465</v>
      </c>
      <c r="AD4" s="21">
        <v>54</v>
      </c>
    </row>
    <row r="5" spans="1:30" ht="17.25" customHeight="1" thickBot="1" x14ac:dyDescent="0.25">
      <c r="A5" s="21">
        <v>0</v>
      </c>
      <c r="B5" s="22">
        <v>3.2722689075630252E-3</v>
      </c>
      <c r="C5" s="22">
        <v>3.7310924369747898E-3</v>
      </c>
      <c r="D5" s="22">
        <v>7.0000000000000001E-3</v>
      </c>
      <c r="E5" s="45"/>
      <c r="F5" s="21" t="s">
        <v>471</v>
      </c>
      <c r="G5" s="23">
        <v>11234</v>
      </c>
      <c r="H5" s="21">
        <v>0.94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1283</v>
      </c>
      <c r="Y5" s="24">
        <v>44977</v>
      </c>
      <c r="Z5" s="21" t="s">
        <v>513</v>
      </c>
      <c r="AA5" s="21" t="s">
        <v>492</v>
      </c>
      <c r="AB5" s="21">
        <v>10.8</v>
      </c>
      <c r="AC5" s="21" t="s">
        <v>465</v>
      </c>
      <c r="AD5" s="21">
        <v>58</v>
      </c>
    </row>
    <row r="6" spans="1:30" ht="17.25" customHeight="1" thickBot="1" x14ac:dyDescent="0.25">
      <c r="A6" s="21">
        <v>1</v>
      </c>
      <c r="B6" s="22">
        <v>2.0823529411764705E-3</v>
      </c>
      <c r="C6" s="22">
        <v>2.4705882352941176E-3</v>
      </c>
      <c r="D6" s="22">
        <v>4.5999999999999999E-3</v>
      </c>
      <c r="E6" s="45"/>
      <c r="F6" s="21" t="s">
        <v>473</v>
      </c>
      <c r="G6" s="23">
        <v>12064</v>
      </c>
      <c r="H6" s="21">
        <v>1.01</v>
      </c>
      <c r="I6" s="45"/>
      <c r="J6" s="107" t="s">
        <v>474</v>
      </c>
      <c r="K6" s="108">
        <f>LARGE((K8,K9),1)</f>
        <v>0.63637675408535055</v>
      </c>
      <c r="L6" s="45"/>
      <c r="M6" s="45"/>
      <c r="N6" s="108" t="s">
        <v>464</v>
      </c>
      <c r="W6" s="21">
        <v>5</v>
      </c>
      <c r="X6" s="21">
        <v>1271</v>
      </c>
      <c r="Y6" s="24">
        <v>45008</v>
      </c>
      <c r="Z6" s="21" t="s">
        <v>513</v>
      </c>
      <c r="AA6" s="21" t="s">
        <v>495</v>
      </c>
      <c r="AB6" s="21">
        <v>10.7</v>
      </c>
      <c r="AC6" s="21" t="s">
        <v>465</v>
      </c>
      <c r="AD6" s="21">
        <v>56</v>
      </c>
    </row>
    <row r="7" spans="1:30" ht="17.25" customHeight="1" thickBot="1" x14ac:dyDescent="0.25">
      <c r="A7" s="21">
        <v>2</v>
      </c>
      <c r="B7" s="22">
        <v>1.9831932773109245E-3</v>
      </c>
      <c r="C7" s="22">
        <v>1.8655462184873949E-3</v>
      </c>
      <c r="D7" s="22">
        <v>3.8E-3</v>
      </c>
      <c r="E7" s="45"/>
      <c r="F7" s="21" t="s">
        <v>475</v>
      </c>
      <c r="G7" s="23">
        <v>12212</v>
      </c>
      <c r="H7" s="21">
        <v>1.03</v>
      </c>
      <c r="I7" s="45"/>
      <c r="J7" s="12" t="s">
        <v>476</v>
      </c>
      <c r="K7" s="108">
        <f>LARGE((K10,K11),1)</f>
        <v>0.54435617711491235</v>
      </c>
      <c r="L7" s="45"/>
      <c r="M7" s="45"/>
      <c r="N7" s="108" t="s">
        <v>465</v>
      </c>
      <c r="W7" s="21">
        <v>6</v>
      </c>
      <c r="X7" s="21">
        <v>1270</v>
      </c>
      <c r="Y7" s="24">
        <v>45008</v>
      </c>
      <c r="Z7" s="21" t="s">
        <v>521</v>
      </c>
      <c r="AA7" s="21" t="s">
        <v>495</v>
      </c>
      <c r="AB7" s="21">
        <v>10.7</v>
      </c>
      <c r="AC7" s="21" t="s">
        <v>465</v>
      </c>
      <c r="AD7" s="21">
        <v>57</v>
      </c>
    </row>
    <row r="8" spans="1:30" ht="17.25" customHeight="1" thickBot="1" x14ac:dyDescent="0.25">
      <c r="A8" s="21">
        <v>3</v>
      </c>
      <c r="B8" s="22">
        <v>2.5781512605042019E-3</v>
      </c>
      <c r="C8" s="22">
        <v>1.8655462184873949E-3</v>
      </c>
      <c r="D8" s="22">
        <v>4.4999999999999997E-3</v>
      </c>
      <c r="E8" s="45"/>
      <c r="F8" s="21" t="s">
        <v>477</v>
      </c>
      <c r="G8" s="23">
        <v>12152</v>
      </c>
      <c r="H8" s="21">
        <v>1.02</v>
      </c>
      <c r="I8" s="45"/>
      <c r="J8" s="45"/>
      <c r="K8" s="340">
        <f>LARGE(B11:C11,1)/(B11+C11)</f>
        <v>0.63637675408535055</v>
      </c>
      <c r="L8" s="45"/>
      <c r="M8" s="45"/>
      <c r="N8" s="45"/>
      <c r="W8" s="21">
        <v>7</v>
      </c>
      <c r="X8" s="21">
        <v>1269</v>
      </c>
      <c r="Y8" s="24">
        <v>45166</v>
      </c>
      <c r="Z8" s="21" t="s">
        <v>521</v>
      </c>
      <c r="AA8" s="21" t="s">
        <v>492</v>
      </c>
      <c r="AB8" s="21">
        <v>10.7</v>
      </c>
      <c r="AC8" s="21" t="s">
        <v>465</v>
      </c>
      <c r="AD8" s="21">
        <v>54</v>
      </c>
    </row>
    <row r="9" spans="1:30" ht="17.25" customHeight="1" thickBot="1" x14ac:dyDescent="0.25">
      <c r="A9" s="21">
        <v>4</v>
      </c>
      <c r="B9" s="22">
        <v>5.3050420168067221E-3</v>
      </c>
      <c r="C9" s="22">
        <v>3.0252100840336134E-3</v>
      </c>
      <c r="D9" s="22">
        <v>8.3000000000000001E-3</v>
      </c>
      <c r="E9" s="45"/>
      <c r="F9" s="21" t="s">
        <v>478</v>
      </c>
      <c r="G9" s="23">
        <v>11978</v>
      </c>
      <c r="H9" s="21">
        <v>1.01</v>
      </c>
      <c r="I9" s="45"/>
      <c r="J9" s="45"/>
      <c r="K9" s="340">
        <f>LARGE(B12:C12,1)/(B12+C12)</f>
        <v>0.57114782735279135</v>
      </c>
      <c r="L9" s="45"/>
      <c r="M9" s="45"/>
      <c r="N9" s="45"/>
      <c r="W9" s="21">
        <v>8</v>
      </c>
      <c r="X9" s="21">
        <v>1254</v>
      </c>
      <c r="Y9" s="24">
        <v>44943</v>
      </c>
      <c r="Z9" s="21" t="s">
        <v>513</v>
      </c>
      <c r="AA9" s="21" t="s">
        <v>493</v>
      </c>
      <c r="AB9" s="21">
        <v>10.5</v>
      </c>
      <c r="AC9" s="21" t="s">
        <v>465</v>
      </c>
      <c r="AD9" s="21">
        <v>57</v>
      </c>
    </row>
    <row r="10" spans="1:30" ht="17.25" customHeight="1" thickBot="1" x14ac:dyDescent="0.25">
      <c r="A10" s="21">
        <v>5</v>
      </c>
      <c r="B10" s="22">
        <v>1.4923529411764707E-2</v>
      </c>
      <c r="C10" s="22">
        <v>8.7226890756302525E-3</v>
      </c>
      <c r="D10" s="22">
        <v>2.3699999999999999E-2</v>
      </c>
      <c r="E10" s="45"/>
      <c r="F10" s="21" t="s">
        <v>479</v>
      </c>
      <c r="G10" s="23">
        <v>11466</v>
      </c>
      <c r="H10" s="21">
        <v>0.96</v>
      </c>
      <c r="I10" s="45"/>
      <c r="J10" s="45"/>
      <c r="K10" s="340">
        <f>LARGE(B20:C20,1)/(B20+C20)</f>
        <v>0.52724587862209205</v>
      </c>
      <c r="L10" s="45"/>
      <c r="M10" s="45"/>
      <c r="N10" s="45"/>
      <c r="W10" s="21">
        <v>9</v>
      </c>
      <c r="X10" s="21">
        <v>1254</v>
      </c>
      <c r="Y10" s="24">
        <v>45037</v>
      </c>
      <c r="Z10" s="21" t="s">
        <v>514</v>
      </c>
      <c r="AA10" s="21" t="s">
        <v>496</v>
      </c>
      <c r="AB10" s="21">
        <v>10.5</v>
      </c>
      <c r="AC10" s="21" t="s">
        <v>465</v>
      </c>
      <c r="AD10" s="21">
        <v>53</v>
      </c>
    </row>
    <row r="11" spans="1:30" ht="17.25" customHeight="1" thickBot="1" x14ac:dyDescent="0.25">
      <c r="A11" s="21">
        <v>6</v>
      </c>
      <c r="B11" s="22">
        <v>2.9648739495798319E-2</v>
      </c>
      <c r="C11" s="22">
        <v>1.6941176470588234E-2</v>
      </c>
      <c r="D11" s="22">
        <v>4.6600000000000003E-2</v>
      </c>
      <c r="E11" s="45"/>
      <c r="F11" s="21" t="s">
        <v>480</v>
      </c>
      <c r="G11" s="23">
        <v>11247</v>
      </c>
      <c r="H11" s="21">
        <v>0.94</v>
      </c>
      <c r="I11" s="45"/>
      <c r="J11" s="45"/>
      <c r="K11" s="340">
        <f>LARGE(B21:C21,1)/(B21+C21)</f>
        <v>0.54435617711491235</v>
      </c>
      <c r="L11" s="45"/>
      <c r="M11" s="45"/>
      <c r="N11" s="45"/>
      <c r="W11" s="21">
        <v>10</v>
      </c>
      <c r="X11" s="21">
        <v>1239</v>
      </c>
      <c r="Y11" s="24">
        <v>45142</v>
      </c>
      <c r="Z11" s="21" t="s">
        <v>514</v>
      </c>
      <c r="AA11" s="21" t="s">
        <v>496</v>
      </c>
      <c r="AB11" s="21">
        <v>10.4</v>
      </c>
      <c r="AC11" s="21" t="s">
        <v>465</v>
      </c>
      <c r="AD11" s="21">
        <v>53</v>
      </c>
    </row>
    <row r="12" spans="1:30" ht="17.25" customHeight="1" thickBot="1" x14ac:dyDescent="0.25">
      <c r="A12" s="21">
        <v>7</v>
      </c>
      <c r="B12" s="22">
        <v>3.297058823529412E-2</v>
      </c>
      <c r="C12" s="22">
        <v>2.47563025210084E-2</v>
      </c>
      <c r="D12" s="22">
        <v>5.7700000000000001E-2</v>
      </c>
      <c r="E12" s="45"/>
      <c r="F12" s="21" t="s">
        <v>481</v>
      </c>
      <c r="G12" s="23">
        <v>11901</v>
      </c>
      <c r="H12" s="21">
        <v>1</v>
      </c>
      <c r="I12" s="45"/>
      <c r="J12" s="45"/>
      <c r="K12" s="45"/>
      <c r="L12" s="45"/>
      <c r="M12" s="45"/>
      <c r="N12" s="45"/>
      <c r="W12" s="21">
        <v>20</v>
      </c>
      <c r="X12" s="21">
        <v>1173</v>
      </c>
      <c r="Y12" s="24">
        <v>45223</v>
      </c>
      <c r="Z12" s="21" t="s">
        <v>524</v>
      </c>
      <c r="AA12" s="21" t="s">
        <v>493</v>
      </c>
      <c r="AB12" s="21">
        <v>9.9</v>
      </c>
      <c r="AC12" s="21" t="s">
        <v>464</v>
      </c>
      <c r="AD12" s="21">
        <v>58</v>
      </c>
    </row>
    <row r="13" spans="1:30" ht="17.25" customHeight="1" thickBot="1" x14ac:dyDescent="0.25">
      <c r="A13" s="21">
        <v>8</v>
      </c>
      <c r="B13" s="22">
        <v>2.7368067226890756E-2</v>
      </c>
      <c r="C13" s="22">
        <v>2.7680672268907563E-2</v>
      </c>
      <c r="D13" s="22">
        <v>5.5E-2</v>
      </c>
      <c r="E13" s="45"/>
      <c r="F13" s="21" t="s">
        <v>482</v>
      </c>
      <c r="G13" s="23">
        <v>12157</v>
      </c>
      <c r="H13" s="21">
        <v>1.02</v>
      </c>
      <c r="I13" s="45"/>
      <c r="J13" s="45"/>
      <c r="K13" s="45"/>
      <c r="L13" s="45"/>
      <c r="M13" s="45"/>
      <c r="N13" s="45"/>
      <c r="W13" s="21">
        <v>25</v>
      </c>
      <c r="X13" s="21">
        <v>1156</v>
      </c>
      <c r="Y13" s="24">
        <v>45267</v>
      </c>
      <c r="Z13" s="21" t="s">
        <v>513</v>
      </c>
      <c r="AA13" s="21" t="s">
        <v>495</v>
      </c>
      <c r="AB13" s="21">
        <v>9.6999999999999993</v>
      </c>
      <c r="AC13" s="21" t="s">
        <v>465</v>
      </c>
      <c r="AD13" s="21">
        <v>56</v>
      </c>
    </row>
    <row r="14" spans="1:30" ht="17.25" customHeight="1" thickBot="1" x14ac:dyDescent="0.25">
      <c r="A14" s="21">
        <v>9</v>
      </c>
      <c r="B14" s="22">
        <v>2.6078991596638658E-2</v>
      </c>
      <c r="C14" s="22">
        <v>2.5915966386554624E-2</v>
      </c>
      <c r="D14" s="22">
        <v>5.1999999999999998E-2</v>
      </c>
      <c r="E14" s="45"/>
      <c r="F14" s="21" t="s">
        <v>483</v>
      </c>
      <c r="G14" s="23">
        <v>12245</v>
      </c>
      <c r="H14" s="21">
        <v>1.03</v>
      </c>
      <c r="I14" s="45"/>
      <c r="J14" s="45"/>
      <c r="K14" s="45"/>
      <c r="L14" s="45"/>
      <c r="M14" s="45"/>
      <c r="N14" s="45"/>
      <c r="W14" s="21">
        <v>30</v>
      </c>
      <c r="X14" s="21">
        <v>1143</v>
      </c>
      <c r="Y14" s="24">
        <v>45142</v>
      </c>
      <c r="Z14" s="21" t="s">
        <v>515</v>
      </c>
      <c r="AA14" s="21" t="s">
        <v>496</v>
      </c>
      <c r="AB14" s="21">
        <v>9.6</v>
      </c>
      <c r="AC14" s="21" t="s">
        <v>465</v>
      </c>
      <c r="AD14" s="21">
        <v>56</v>
      </c>
    </row>
    <row r="15" spans="1:30" ht="17.25" customHeight="1" thickBot="1" x14ac:dyDescent="0.25">
      <c r="A15" s="21">
        <v>10</v>
      </c>
      <c r="B15" s="22">
        <v>2.6673949579831935E-2</v>
      </c>
      <c r="C15" s="22">
        <v>2.6420168067226895E-2</v>
      </c>
      <c r="D15" s="22">
        <v>5.3100000000000001E-2</v>
      </c>
      <c r="E15" s="45"/>
      <c r="F15" s="21" t="s">
        <v>484</v>
      </c>
      <c r="G15" s="23">
        <v>12095</v>
      </c>
      <c r="H15" s="21">
        <v>1.02</v>
      </c>
      <c r="I15" s="45"/>
      <c r="J15" s="45"/>
      <c r="K15" s="45"/>
      <c r="L15" s="45"/>
      <c r="M15" s="45"/>
      <c r="N15" s="45"/>
      <c r="W15" s="21">
        <v>35</v>
      </c>
      <c r="X15" s="21">
        <v>1139</v>
      </c>
      <c r="Y15" s="24">
        <v>45268</v>
      </c>
      <c r="Z15" s="21" t="s">
        <v>514</v>
      </c>
      <c r="AA15" s="21" t="s">
        <v>496</v>
      </c>
      <c r="AB15" s="21">
        <v>9.6</v>
      </c>
      <c r="AC15" s="21" t="s">
        <v>465</v>
      </c>
      <c r="AD15" s="21">
        <v>53</v>
      </c>
    </row>
    <row r="16" spans="1:30" ht="17.25" customHeight="1" thickBot="1" x14ac:dyDescent="0.25">
      <c r="A16" s="21">
        <v>11</v>
      </c>
      <c r="B16" s="22">
        <v>2.7566386554621847E-2</v>
      </c>
      <c r="C16" s="22">
        <v>2.7327731092436972E-2</v>
      </c>
      <c r="D16" s="22">
        <v>5.4899999999999997E-2</v>
      </c>
      <c r="E16" s="45"/>
      <c r="F16" s="21" t="s">
        <v>485</v>
      </c>
      <c r="G16" s="23">
        <v>12101</v>
      </c>
      <c r="H16" s="21">
        <v>1.02</v>
      </c>
      <c r="I16" s="45"/>
      <c r="J16" s="45"/>
      <c r="K16" s="45"/>
      <c r="L16" s="45"/>
      <c r="M16" s="45"/>
      <c r="N16" s="45"/>
      <c r="W16" s="21">
        <v>40</v>
      </c>
      <c r="X16" s="21">
        <v>1135</v>
      </c>
      <c r="Y16" s="24">
        <v>45222</v>
      </c>
      <c r="Z16" s="21" t="s">
        <v>513</v>
      </c>
      <c r="AA16" s="21" t="s">
        <v>492</v>
      </c>
      <c r="AB16" s="21">
        <v>9.5</v>
      </c>
      <c r="AC16" s="21" t="s">
        <v>465</v>
      </c>
      <c r="AD16" s="21">
        <v>59</v>
      </c>
    </row>
    <row r="17" spans="1:30" ht="17.25" customHeight="1" thickBot="1" x14ac:dyDescent="0.25">
      <c r="A17" s="21">
        <v>12</v>
      </c>
      <c r="B17" s="22">
        <v>2.8855462184873948E-2</v>
      </c>
      <c r="C17" s="22">
        <v>2.9647058823529412E-2</v>
      </c>
      <c r="D17" s="22">
        <v>5.8500000000000003E-2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1128</v>
      </c>
      <c r="Y17" s="24">
        <v>45240</v>
      </c>
      <c r="Z17" s="21" t="s">
        <v>513</v>
      </c>
      <c r="AA17" s="21" t="s">
        <v>496</v>
      </c>
      <c r="AB17" s="21">
        <v>9.5</v>
      </c>
      <c r="AC17" s="21" t="s">
        <v>465</v>
      </c>
      <c r="AD17" s="21">
        <v>56</v>
      </c>
    </row>
    <row r="18" spans="1:30" ht="17.25" customHeight="1" thickBot="1" x14ac:dyDescent="0.25">
      <c r="A18" s="21">
        <v>13</v>
      </c>
      <c r="B18" s="22">
        <v>2.9995798319327732E-2</v>
      </c>
      <c r="C18" s="22">
        <v>3.0907563025210086E-2</v>
      </c>
      <c r="D18" s="22">
        <v>6.0900000000000003E-2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1120</v>
      </c>
      <c r="Y18" s="24">
        <v>45183</v>
      </c>
      <c r="Z18" s="21" t="s">
        <v>513</v>
      </c>
      <c r="AA18" s="21" t="s">
        <v>495</v>
      </c>
      <c r="AB18" s="21">
        <v>9.4</v>
      </c>
      <c r="AC18" s="21" t="s">
        <v>465</v>
      </c>
      <c r="AD18" s="21">
        <v>55</v>
      </c>
    </row>
    <row r="19" spans="1:30" ht="17.25" customHeight="1" thickBot="1" x14ac:dyDescent="0.25">
      <c r="A19" s="21">
        <v>14</v>
      </c>
      <c r="B19" s="22">
        <v>3.1235294117647059E-2</v>
      </c>
      <c r="C19" s="22">
        <v>3.489075630252101E-2</v>
      </c>
      <c r="D19" s="22">
        <v>6.6100000000000006E-2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1099</v>
      </c>
      <c r="Y19" s="24">
        <v>45072</v>
      </c>
      <c r="Z19" s="21" t="s">
        <v>513</v>
      </c>
      <c r="AA19" s="21" t="s">
        <v>496</v>
      </c>
      <c r="AB19" s="21">
        <v>9.1999999999999993</v>
      </c>
      <c r="AC19" s="21" t="s">
        <v>465</v>
      </c>
      <c r="AD19" s="21">
        <v>52</v>
      </c>
    </row>
    <row r="20" spans="1:30" ht="17.25" customHeight="1" thickBot="1" x14ac:dyDescent="0.25">
      <c r="A20" s="21">
        <v>15</v>
      </c>
      <c r="B20" s="22">
        <v>3.2821848739495799E-2</v>
      </c>
      <c r="C20" s="22">
        <v>3.660504201680672E-2</v>
      </c>
      <c r="D20" s="22">
        <v>6.9400000000000003E-2</v>
      </c>
      <c r="E20" s="45"/>
      <c r="F20" s="21" t="s">
        <v>488</v>
      </c>
      <c r="G20" s="23">
        <v>10027</v>
      </c>
      <c r="H20" s="21">
        <v>0.84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1082</v>
      </c>
      <c r="Y20" s="24">
        <v>44974</v>
      </c>
      <c r="Z20" s="21" t="s">
        <v>513</v>
      </c>
      <c r="AA20" s="21" t="s">
        <v>496</v>
      </c>
      <c r="AB20" s="21">
        <v>9.1</v>
      </c>
      <c r="AC20" s="21" t="s">
        <v>465</v>
      </c>
      <c r="AD20" s="21">
        <v>55</v>
      </c>
    </row>
    <row r="21" spans="1:30" ht="17.25" customHeight="1" thickBot="1" x14ac:dyDescent="0.25">
      <c r="A21" s="21">
        <v>16</v>
      </c>
      <c r="B21" s="22">
        <v>3.4606722689075629E-2</v>
      </c>
      <c r="C21" s="22">
        <v>4.1344537815126051E-2</v>
      </c>
      <c r="D21" s="22">
        <v>7.5899999999999995E-2</v>
      </c>
      <c r="E21" s="45"/>
      <c r="F21" s="21" t="s">
        <v>492</v>
      </c>
      <c r="G21" s="23">
        <v>11744</v>
      </c>
      <c r="H21" s="21">
        <v>0.99</v>
      </c>
      <c r="I21" s="45"/>
      <c r="J21" s="12">
        <v>5</v>
      </c>
      <c r="K21" s="12">
        <f>X6</f>
        <v>1271</v>
      </c>
      <c r="L21" s="18"/>
      <c r="M21" s="12"/>
      <c r="N21" s="114">
        <f>K21/$F$2</f>
        <v>0.10680672268907564</v>
      </c>
      <c r="W21" s="21">
        <v>125</v>
      </c>
      <c r="X21" s="21">
        <v>1073</v>
      </c>
      <c r="Y21" s="24">
        <v>45029</v>
      </c>
      <c r="Z21" s="21" t="s">
        <v>513</v>
      </c>
      <c r="AA21" s="21" t="s">
        <v>495</v>
      </c>
      <c r="AB21" s="21">
        <v>9</v>
      </c>
      <c r="AC21" s="21" t="s">
        <v>465</v>
      </c>
      <c r="AD21" s="21">
        <v>57</v>
      </c>
    </row>
    <row r="22" spans="1:30" ht="17.25" customHeight="1" thickBot="1" x14ac:dyDescent="0.25">
      <c r="A22" s="21">
        <v>17</v>
      </c>
      <c r="B22" s="22">
        <v>3.6193277310924366E-2</v>
      </c>
      <c r="C22" s="22">
        <v>4.4470588235294123E-2</v>
      </c>
      <c r="D22" s="22">
        <v>8.0699999999999994E-2</v>
      </c>
      <c r="E22" s="45"/>
      <c r="F22" s="21" t="s">
        <v>493</v>
      </c>
      <c r="G22" s="23">
        <v>12181</v>
      </c>
      <c r="H22" s="21">
        <v>1.02</v>
      </c>
      <c r="I22" s="45"/>
      <c r="J22" s="12">
        <v>10</v>
      </c>
      <c r="K22" s="12">
        <f>X11</f>
        <v>1239</v>
      </c>
      <c r="L22" s="18"/>
      <c r="M22" s="12"/>
      <c r="N22" s="114">
        <f t="shared" ref="N22:N28" si="0">K22/$F$2</f>
        <v>0.10411764705882352</v>
      </c>
      <c r="W22" s="21">
        <v>150</v>
      </c>
      <c r="X22" s="21">
        <v>1058</v>
      </c>
      <c r="Y22" s="24">
        <v>45265</v>
      </c>
      <c r="Z22" s="21" t="s">
        <v>514</v>
      </c>
      <c r="AA22" s="21" t="s">
        <v>493</v>
      </c>
      <c r="AB22" s="21">
        <v>8.9</v>
      </c>
      <c r="AC22" s="21" t="s">
        <v>465</v>
      </c>
      <c r="AD22" s="21">
        <v>58</v>
      </c>
    </row>
    <row r="23" spans="1:30" ht="17.25" customHeight="1" thickBot="1" x14ac:dyDescent="0.25">
      <c r="A23" s="21">
        <v>18</v>
      </c>
      <c r="B23" s="22">
        <v>3.0640336134453782E-2</v>
      </c>
      <c r="C23" s="22">
        <v>3.6705882352941178E-2</v>
      </c>
      <c r="D23" s="22">
        <v>6.7299999999999999E-2</v>
      </c>
      <c r="E23" s="45"/>
      <c r="F23" s="21" t="s">
        <v>494</v>
      </c>
      <c r="G23" s="23">
        <v>12188</v>
      </c>
      <c r="H23" s="21">
        <v>1.02</v>
      </c>
      <c r="I23" s="45"/>
      <c r="J23" s="12">
        <v>20</v>
      </c>
      <c r="K23" s="12">
        <f>X12</f>
        <v>1173</v>
      </c>
      <c r="L23" s="18"/>
      <c r="M23" s="12"/>
      <c r="N23" s="114">
        <f t="shared" si="0"/>
        <v>9.8571428571428574E-2</v>
      </c>
      <c r="W23" s="21">
        <v>175</v>
      </c>
      <c r="X23" s="21">
        <v>1049</v>
      </c>
      <c r="Y23" s="24">
        <v>44946</v>
      </c>
      <c r="Z23" s="21" t="s">
        <v>513</v>
      </c>
      <c r="AA23" s="21" t="s">
        <v>496</v>
      </c>
      <c r="AB23" s="21">
        <v>8.8000000000000007</v>
      </c>
      <c r="AC23" s="21" t="s">
        <v>465</v>
      </c>
      <c r="AD23" s="21">
        <v>56</v>
      </c>
    </row>
    <row r="24" spans="1:30" ht="17.25" customHeight="1" thickBot="1" x14ac:dyDescent="0.25">
      <c r="A24" s="21">
        <v>19</v>
      </c>
      <c r="B24" s="22">
        <v>2.4442857142857145E-2</v>
      </c>
      <c r="C24" s="22">
        <v>2.6672268907563027E-2</v>
      </c>
      <c r="D24" s="22">
        <v>5.11E-2</v>
      </c>
      <c r="E24" s="45"/>
      <c r="F24" s="21" t="s">
        <v>495</v>
      </c>
      <c r="G24" s="23">
        <v>12430</v>
      </c>
      <c r="H24" s="21">
        <v>1.04</v>
      </c>
      <c r="I24" s="45"/>
      <c r="J24" s="12">
        <v>30</v>
      </c>
      <c r="K24" s="12">
        <f>X14</f>
        <v>1143</v>
      </c>
      <c r="L24" s="18"/>
      <c r="M24" s="12"/>
      <c r="N24" s="114">
        <f t="shared" si="0"/>
        <v>9.6050420168067224E-2</v>
      </c>
      <c r="W24" s="21">
        <v>200</v>
      </c>
      <c r="X24" s="21">
        <v>1038</v>
      </c>
      <c r="Y24" s="24">
        <v>44952</v>
      </c>
      <c r="Z24" s="21" t="s">
        <v>514</v>
      </c>
      <c r="AA24" s="21" t="s">
        <v>495</v>
      </c>
      <c r="AB24" s="21">
        <v>8.6999999999999993</v>
      </c>
      <c r="AC24" s="21" t="s">
        <v>465</v>
      </c>
      <c r="AD24" s="21">
        <v>56</v>
      </c>
    </row>
    <row r="25" spans="1:30" ht="17.25" customHeight="1" thickBot="1" x14ac:dyDescent="0.25">
      <c r="A25" s="21">
        <v>20</v>
      </c>
      <c r="B25" s="22">
        <v>1.8939495798319328E-2</v>
      </c>
      <c r="C25" s="22">
        <v>2.0823529411764706E-2</v>
      </c>
      <c r="D25" s="22">
        <v>3.9800000000000002E-2</v>
      </c>
      <c r="E25" s="45"/>
      <c r="F25" s="21" t="s">
        <v>496</v>
      </c>
      <c r="G25" s="23">
        <v>13246</v>
      </c>
      <c r="H25" s="21">
        <v>1.1100000000000001</v>
      </c>
      <c r="I25" s="45"/>
      <c r="J25" s="12">
        <v>50</v>
      </c>
      <c r="K25" s="12">
        <f>X18</f>
        <v>1120</v>
      </c>
      <c r="L25" s="18"/>
      <c r="M25" s="12"/>
      <c r="N25" s="114">
        <f t="shared" si="0"/>
        <v>9.4117647058823528E-2</v>
      </c>
    </row>
    <row r="26" spans="1:30" ht="17.25" customHeight="1" thickBot="1" x14ac:dyDescent="0.25">
      <c r="A26" s="21">
        <v>21</v>
      </c>
      <c r="B26" s="22">
        <v>1.3584873949579832E-2</v>
      </c>
      <c r="C26" s="22">
        <v>1.527731092436975E-2</v>
      </c>
      <c r="D26" s="22">
        <v>2.8899999999999999E-2</v>
      </c>
      <c r="E26" s="45"/>
      <c r="F26" s="21" t="s">
        <v>497</v>
      </c>
      <c r="G26" s="23">
        <v>11494</v>
      </c>
      <c r="H26" s="21">
        <v>0.97</v>
      </c>
      <c r="I26" s="45"/>
      <c r="J26" s="12">
        <v>100</v>
      </c>
      <c r="K26" s="12">
        <f>X20</f>
        <v>1082</v>
      </c>
      <c r="L26" s="18"/>
      <c r="M26" s="12"/>
      <c r="N26" s="114">
        <f t="shared" si="0"/>
        <v>9.0924369747899164E-2</v>
      </c>
    </row>
    <row r="27" spans="1:30" ht="17.25" customHeight="1" thickBot="1" x14ac:dyDescent="0.25">
      <c r="A27" s="21">
        <v>22</v>
      </c>
      <c r="B27" s="22">
        <v>8.7260504201680678E-3</v>
      </c>
      <c r="C27" s="22">
        <v>9.8319327731092431E-3</v>
      </c>
      <c r="D27" s="22">
        <v>1.8499999999999999E-2</v>
      </c>
      <c r="E27" s="45"/>
      <c r="F27" s="45"/>
      <c r="G27" s="45"/>
      <c r="H27" s="45"/>
      <c r="I27" s="45"/>
      <c r="J27" s="12">
        <v>150</v>
      </c>
      <c r="K27" s="12">
        <f>X22</f>
        <v>1058</v>
      </c>
      <c r="L27" s="18"/>
      <c r="M27" s="12"/>
      <c r="N27" s="114">
        <f t="shared" si="0"/>
        <v>8.8907563025210079E-2</v>
      </c>
    </row>
    <row r="28" spans="1:30" ht="17.25" customHeight="1" thickBot="1" x14ac:dyDescent="0.25">
      <c r="A28" s="21">
        <v>23</v>
      </c>
      <c r="B28" s="22">
        <v>5.4042016806722694E-3</v>
      </c>
      <c r="C28" s="22">
        <v>6.252100840336134E-3</v>
      </c>
      <c r="D28" s="22">
        <v>1.1599999999999999E-2</v>
      </c>
      <c r="E28" s="45"/>
      <c r="F28" s="45"/>
      <c r="G28" s="45"/>
      <c r="H28" s="45"/>
      <c r="I28" s="45"/>
      <c r="J28" s="12">
        <v>200</v>
      </c>
      <c r="K28" s="12">
        <f>X24</f>
        <v>1038</v>
      </c>
      <c r="L28" s="18"/>
      <c r="M28" s="12"/>
      <c r="N28" s="114">
        <f t="shared" si="0"/>
        <v>8.7226890756302522E-2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0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250" t="s">
        <v>548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53"/>
      <c r="B2" s="28"/>
      <c r="C2" s="28"/>
      <c r="D2" s="54" t="s">
        <v>621</v>
      </c>
      <c r="E2" s="28"/>
      <c r="F2" s="6">
        <v>17600</v>
      </c>
      <c r="G2" s="28"/>
      <c r="H2" s="55" t="s">
        <v>462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56"/>
      <c r="W2" s="21">
        <v>1</v>
      </c>
      <c r="X2" s="21">
        <v>1951</v>
      </c>
      <c r="Y2" s="24">
        <v>44225</v>
      </c>
      <c r="Z2" s="21" t="s">
        <v>516</v>
      </c>
      <c r="AA2" s="21" t="s">
        <v>496</v>
      </c>
      <c r="AB2" s="21">
        <v>11.1</v>
      </c>
      <c r="AC2" s="21" t="s">
        <v>499</v>
      </c>
      <c r="AD2" s="21">
        <v>54</v>
      </c>
    </row>
    <row r="3" spans="1:30" ht="15.75" customHeight="1" thickBot="1" x14ac:dyDescent="0.25">
      <c r="A3" s="5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56"/>
      <c r="W3" s="21">
        <v>2</v>
      </c>
      <c r="X3" s="21">
        <v>1941</v>
      </c>
      <c r="Y3" s="24">
        <v>44217</v>
      </c>
      <c r="Z3" s="21" t="s">
        <v>524</v>
      </c>
      <c r="AA3" s="21" t="s">
        <v>495</v>
      </c>
      <c r="AB3" s="21">
        <v>11</v>
      </c>
      <c r="AC3" s="21" t="s">
        <v>499</v>
      </c>
      <c r="AD3" s="21">
        <v>69</v>
      </c>
    </row>
    <row r="4" spans="1:30" ht="15.75" customHeight="1" thickBot="1" x14ac:dyDescent="0.25">
      <c r="A4" s="39" t="s">
        <v>463</v>
      </c>
      <c r="B4" s="50" t="s">
        <v>498</v>
      </c>
      <c r="C4" s="51" t="s">
        <v>499</v>
      </c>
      <c r="D4" s="10" t="s">
        <v>466</v>
      </c>
      <c r="E4" s="46"/>
      <c r="F4" s="11" t="s">
        <v>467</v>
      </c>
      <c r="G4" s="11" t="s">
        <v>468</v>
      </c>
      <c r="H4" s="11" t="s">
        <v>469</v>
      </c>
      <c r="I4" s="46"/>
      <c r="J4" s="253" t="s">
        <v>470</v>
      </c>
      <c r="K4" s="254"/>
      <c r="L4" s="254"/>
      <c r="M4" s="254"/>
      <c r="N4" s="255"/>
      <c r="O4" s="28"/>
      <c r="P4" s="28"/>
      <c r="Q4" s="28"/>
      <c r="R4" s="28"/>
      <c r="S4" s="28"/>
      <c r="T4" s="28"/>
      <c r="U4" s="56"/>
      <c r="W4" s="21">
        <v>3</v>
      </c>
      <c r="X4" s="21">
        <v>1905</v>
      </c>
      <c r="Y4" s="24">
        <v>44217</v>
      </c>
      <c r="Z4" s="21" t="s">
        <v>513</v>
      </c>
      <c r="AA4" s="21" t="s">
        <v>495</v>
      </c>
      <c r="AB4" s="21">
        <v>10.8</v>
      </c>
      <c r="AC4" s="21" t="s">
        <v>498</v>
      </c>
      <c r="AD4" s="21">
        <v>56</v>
      </c>
    </row>
    <row r="5" spans="1:30" ht="15.75" customHeight="1" thickBot="1" x14ac:dyDescent="0.25">
      <c r="A5" s="40">
        <v>0</v>
      </c>
      <c r="B5" s="22">
        <v>3.0988636363636366E-3</v>
      </c>
      <c r="C5" s="22">
        <v>1.6619318181818183E-3</v>
      </c>
      <c r="D5" s="22">
        <v>4.7000000000000002E-3</v>
      </c>
      <c r="E5" s="46"/>
      <c r="F5" s="21" t="s">
        <v>471</v>
      </c>
      <c r="G5" s="23">
        <v>20676</v>
      </c>
      <c r="H5" s="21">
        <v>1.1499999999999999</v>
      </c>
      <c r="I5" s="46"/>
      <c r="J5" s="243" t="s">
        <v>472</v>
      </c>
      <c r="K5" s="244"/>
      <c r="L5" s="244"/>
      <c r="M5" s="244"/>
      <c r="N5" s="245"/>
      <c r="O5" s="28"/>
      <c r="P5" s="28"/>
      <c r="Q5" s="28"/>
      <c r="R5" s="28"/>
      <c r="S5" s="28"/>
      <c r="T5" s="28"/>
      <c r="U5" s="56"/>
      <c r="W5" s="21">
        <v>4</v>
      </c>
      <c r="X5" s="21">
        <v>1887</v>
      </c>
      <c r="Y5" s="24">
        <v>44229</v>
      </c>
      <c r="Z5" s="21" t="s">
        <v>513</v>
      </c>
      <c r="AA5" s="21" t="s">
        <v>493</v>
      </c>
      <c r="AB5" s="21">
        <v>10.7</v>
      </c>
      <c r="AC5" s="21" t="s">
        <v>498</v>
      </c>
      <c r="AD5" s="21">
        <v>60</v>
      </c>
    </row>
    <row r="6" spans="1:30" ht="15.75" customHeight="1" thickBot="1" x14ac:dyDescent="0.25">
      <c r="A6" s="40">
        <v>1</v>
      </c>
      <c r="B6" s="22">
        <v>1.6068181818181819E-3</v>
      </c>
      <c r="C6" s="22">
        <v>1.0227272727272728E-3</v>
      </c>
      <c r="D6" s="22">
        <v>2.5999999999999999E-3</v>
      </c>
      <c r="E6" s="46"/>
      <c r="F6" s="21" t="s">
        <v>473</v>
      </c>
      <c r="G6" s="23">
        <v>21389</v>
      </c>
      <c r="H6" s="21">
        <v>1.19</v>
      </c>
      <c r="I6" s="46"/>
      <c r="J6" s="47" t="s">
        <v>474</v>
      </c>
      <c r="K6" s="48">
        <f>LARGE((K8,K9),1)</f>
        <v>0.59165762745291384</v>
      </c>
      <c r="L6" s="46"/>
      <c r="M6" s="46"/>
      <c r="N6" s="48" t="s">
        <v>499</v>
      </c>
      <c r="O6" s="28"/>
      <c r="P6" s="28"/>
      <c r="Q6" s="28"/>
      <c r="R6" s="28"/>
      <c r="S6" s="28"/>
      <c r="T6" s="28"/>
      <c r="U6" s="56"/>
      <c r="W6" s="21">
        <v>5</v>
      </c>
      <c r="X6" s="21">
        <v>1885</v>
      </c>
      <c r="Y6" s="24">
        <v>44230</v>
      </c>
      <c r="Z6" s="21" t="s">
        <v>517</v>
      </c>
      <c r="AA6" s="21" t="s">
        <v>494</v>
      </c>
      <c r="AB6" s="21">
        <v>10.7</v>
      </c>
      <c r="AC6" s="21" t="s">
        <v>499</v>
      </c>
      <c r="AD6" s="21">
        <v>53</v>
      </c>
    </row>
    <row r="7" spans="1:30" ht="15.75" customHeight="1" thickBot="1" x14ac:dyDescent="0.25">
      <c r="A7" s="40">
        <v>2</v>
      </c>
      <c r="B7" s="22">
        <v>1.2625000000000002E-3</v>
      </c>
      <c r="C7" s="22">
        <v>8.0965909090909092E-4</v>
      </c>
      <c r="D7" s="22">
        <v>2.0999999999999999E-3</v>
      </c>
      <c r="E7" s="46"/>
      <c r="F7" s="21" t="s">
        <v>475</v>
      </c>
      <c r="G7" s="23">
        <v>21394</v>
      </c>
      <c r="H7" s="21">
        <v>1.19</v>
      </c>
      <c r="I7" s="46"/>
      <c r="J7" s="21" t="s">
        <v>476</v>
      </c>
      <c r="K7" s="48">
        <f>LARGE((K10,K11),1)</f>
        <v>0.62134561166952684</v>
      </c>
      <c r="L7" s="46"/>
      <c r="M7" s="46"/>
      <c r="N7" s="48" t="s">
        <v>498</v>
      </c>
      <c r="O7" s="28"/>
      <c r="P7" s="28"/>
      <c r="Q7" s="28"/>
      <c r="R7" s="28"/>
      <c r="S7" s="28"/>
      <c r="T7" s="28"/>
      <c r="U7" s="56"/>
      <c r="W7" s="21">
        <v>6</v>
      </c>
      <c r="X7" s="21">
        <v>1878</v>
      </c>
      <c r="Y7" s="24">
        <v>44209</v>
      </c>
      <c r="Z7" s="21" t="s">
        <v>517</v>
      </c>
      <c r="AA7" s="21" t="s">
        <v>494</v>
      </c>
      <c r="AB7" s="21">
        <v>10.7</v>
      </c>
      <c r="AC7" s="21" t="s">
        <v>499</v>
      </c>
      <c r="AD7" s="21">
        <v>53</v>
      </c>
    </row>
    <row r="8" spans="1:30" ht="15.75" customHeight="1" thickBot="1" x14ac:dyDescent="0.25">
      <c r="A8" s="40">
        <v>3</v>
      </c>
      <c r="B8" s="22">
        <v>1.2625000000000002E-3</v>
      </c>
      <c r="C8" s="22">
        <v>7.2443181818181818E-4</v>
      </c>
      <c r="D8" s="22">
        <v>2E-3</v>
      </c>
      <c r="E8" s="46"/>
      <c r="F8" s="21" t="s">
        <v>477</v>
      </c>
      <c r="G8" s="23">
        <v>19411</v>
      </c>
      <c r="H8" s="21">
        <v>1.08</v>
      </c>
      <c r="I8" s="46"/>
      <c r="J8" s="46"/>
      <c r="K8" s="52">
        <f>LARGE(B11:C11,1)/(B11+C11)</f>
        <v>0.59165762745291384</v>
      </c>
      <c r="L8" s="46"/>
      <c r="M8" s="46"/>
      <c r="N8" s="46"/>
      <c r="O8" s="28"/>
      <c r="P8" s="28"/>
      <c r="Q8" s="28"/>
      <c r="R8" s="28"/>
      <c r="S8" s="28"/>
      <c r="T8" s="28"/>
      <c r="U8" s="56"/>
      <c r="W8" s="21">
        <v>7</v>
      </c>
      <c r="X8" s="21">
        <v>1876</v>
      </c>
      <c r="Y8" s="24">
        <v>44230</v>
      </c>
      <c r="Z8" s="21" t="s">
        <v>515</v>
      </c>
      <c r="AA8" s="21" t="s">
        <v>494</v>
      </c>
      <c r="AB8" s="21">
        <v>10.7</v>
      </c>
      <c r="AC8" s="21" t="s">
        <v>498</v>
      </c>
      <c r="AD8" s="21">
        <v>52</v>
      </c>
    </row>
    <row r="9" spans="1:30" ht="15.75" customHeight="1" thickBot="1" x14ac:dyDescent="0.25">
      <c r="A9" s="40">
        <v>4</v>
      </c>
      <c r="B9" s="22">
        <v>1.9511363636363634E-3</v>
      </c>
      <c r="C9" s="22">
        <v>1.9176136363636364E-3</v>
      </c>
      <c r="D9" s="22">
        <v>3.8999999999999998E-3</v>
      </c>
      <c r="E9" s="46"/>
      <c r="F9" s="21" t="s">
        <v>478</v>
      </c>
      <c r="G9" s="23">
        <v>17010</v>
      </c>
      <c r="H9" s="21">
        <v>0.95</v>
      </c>
      <c r="I9" s="46"/>
      <c r="J9" s="46"/>
      <c r="K9" s="52">
        <f>LARGE(B12:C12,1)/(B12+C12)</f>
        <v>0.54703345045276652</v>
      </c>
      <c r="L9" s="46"/>
      <c r="M9" s="46"/>
      <c r="N9" s="46"/>
      <c r="O9" s="28"/>
      <c r="P9" s="28"/>
      <c r="Q9" s="28"/>
      <c r="R9" s="28"/>
      <c r="S9" s="28"/>
      <c r="T9" s="28"/>
      <c r="U9" s="56"/>
      <c r="W9" s="21">
        <v>8</v>
      </c>
      <c r="X9" s="21">
        <v>1873</v>
      </c>
      <c r="Y9" s="24">
        <v>44267</v>
      </c>
      <c r="Z9" s="21" t="s">
        <v>515</v>
      </c>
      <c r="AA9" s="21" t="s">
        <v>496</v>
      </c>
      <c r="AB9" s="21">
        <v>10.6</v>
      </c>
      <c r="AC9" s="21" t="s">
        <v>498</v>
      </c>
      <c r="AD9" s="21">
        <v>52</v>
      </c>
    </row>
    <row r="10" spans="1:30" ht="15.75" customHeight="1" thickBot="1" x14ac:dyDescent="0.25">
      <c r="A10" s="40">
        <v>5</v>
      </c>
      <c r="B10" s="22">
        <v>6.1403409090909087E-3</v>
      </c>
      <c r="C10" s="22">
        <v>5.8380681818181821E-3</v>
      </c>
      <c r="D10" s="22">
        <v>1.2E-2</v>
      </c>
      <c r="E10" s="46"/>
      <c r="F10" s="21" t="s">
        <v>479</v>
      </c>
      <c r="G10" s="23">
        <v>15448</v>
      </c>
      <c r="H10" s="21">
        <v>0.86</v>
      </c>
      <c r="I10" s="46"/>
      <c r="J10" s="46"/>
      <c r="K10" s="52">
        <f>LARGE(B20:C20,1)/(B20+C20)</f>
        <v>0.59673637812998226</v>
      </c>
      <c r="L10" s="46"/>
      <c r="M10" s="46"/>
      <c r="N10" s="46"/>
      <c r="O10" s="28"/>
      <c r="P10" s="28"/>
      <c r="Q10" s="28"/>
      <c r="R10" s="28"/>
      <c r="S10" s="28"/>
      <c r="T10" s="28"/>
      <c r="U10" s="56"/>
      <c r="W10" s="21">
        <v>9</v>
      </c>
      <c r="X10" s="21">
        <v>1870</v>
      </c>
      <c r="Y10" s="24">
        <v>44229</v>
      </c>
      <c r="Z10" s="21" t="s">
        <v>517</v>
      </c>
      <c r="AA10" s="21" t="s">
        <v>493</v>
      </c>
      <c r="AB10" s="21">
        <v>10.6</v>
      </c>
      <c r="AC10" s="21" t="s">
        <v>499</v>
      </c>
      <c r="AD10" s="21">
        <v>53</v>
      </c>
    </row>
    <row r="11" spans="1:30" ht="15.75" customHeight="1" thickBot="1" x14ac:dyDescent="0.25">
      <c r="A11" s="40">
        <v>6</v>
      </c>
      <c r="B11" s="22">
        <v>1.4117045454545455E-2</v>
      </c>
      <c r="C11" s="22">
        <v>2.0454545454545454E-2</v>
      </c>
      <c r="D11" s="22">
        <v>3.4700000000000002E-2</v>
      </c>
      <c r="E11" s="46"/>
      <c r="F11" s="21" t="s">
        <v>480</v>
      </c>
      <c r="G11" s="23">
        <v>13992</v>
      </c>
      <c r="H11" s="21">
        <v>0.78</v>
      </c>
      <c r="I11" s="46"/>
      <c r="J11" s="46"/>
      <c r="K11" s="52">
        <f>LARGE(B21:C21,1)/(B21+C21)</f>
        <v>0.62134561166952684</v>
      </c>
      <c r="L11" s="46"/>
      <c r="M11" s="46"/>
      <c r="N11" s="46"/>
      <c r="O11" s="28"/>
      <c r="P11" s="28"/>
      <c r="Q11" s="28"/>
      <c r="R11" s="28"/>
      <c r="S11" s="28"/>
      <c r="T11" s="28"/>
      <c r="U11" s="56"/>
      <c r="W11" s="21">
        <v>10</v>
      </c>
      <c r="X11" s="21">
        <v>1867</v>
      </c>
      <c r="Y11" s="24">
        <v>44210</v>
      </c>
      <c r="Z11" s="21" t="s">
        <v>514</v>
      </c>
      <c r="AA11" s="21" t="s">
        <v>495</v>
      </c>
      <c r="AB11" s="21">
        <v>10.6</v>
      </c>
      <c r="AC11" s="21" t="s">
        <v>498</v>
      </c>
      <c r="AD11" s="21">
        <v>54</v>
      </c>
    </row>
    <row r="12" spans="1:30" ht="15.75" customHeight="1" thickBot="1" x14ac:dyDescent="0.25">
      <c r="A12" s="40">
        <v>7</v>
      </c>
      <c r="B12" s="22">
        <v>2.7028977272727274E-2</v>
      </c>
      <c r="C12" s="22">
        <v>3.2642045454545451E-2</v>
      </c>
      <c r="D12" s="22">
        <v>5.9799999999999999E-2</v>
      </c>
      <c r="E12" s="46"/>
      <c r="F12" s="21" t="s">
        <v>481</v>
      </c>
      <c r="G12" s="23">
        <v>14592</v>
      </c>
      <c r="H12" s="21">
        <v>0.81</v>
      </c>
      <c r="I12" s="46"/>
      <c r="J12" s="46"/>
      <c r="K12" s="46"/>
      <c r="L12" s="46"/>
      <c r="M12" s="46"/>
      <c r="N12" s="46"/>
      <c r="O12" s="28"/>
      <c r="P12" s="28"/>
      <c r="Q12" s="28"/>
      <c r="R12" s="28"/>
      <c r="S12" s="28"/>
      <c r="T12" s="28"/>
      <c r="U12" s="56"/>
      <c r="W12" s="21">
        <v>20</v>
      </c>
      <c r="X12" s="21">
        <v>1844</v>
      </c>
      <c r="Y12" s="24">
        <v>44210</v>
      </c>
      <c r="Z12" s="21" t="s">
        <v>513</v>
      </c>
      <c r="AA12" s="21" t="s">
        <v>495</v>
      </c>
      <c r="AB12" s="21">
        <v>10.5</v>
      </c>
      <c r="AC12" s="21" t="s">
        <v>498</v>
      </c>
      <c r="AD12" s="21">
        <v>57</v>
      </c>
    </row>
    <row r="13" spans="1:30" ht="15.75" customHeight="1" thickBot="1" x14ac:dyDescent="0.25">
      <c r="A13" s="40">
        <v>8</v>
      </c>
      <c r="B13" s="22">
        <v>2.9611363636363634E-2</v>
      </c>
      <c r="C13" s="22">
        <v>3.2045454545454544E-2</v>
      </c>
      <c r="D13" s="22">
        <v>6.1699999999999998E-2</v>
      </c>
      <c r="E13" s="46"/>
      <c r="F13" s="21" t="s">
        <v>482</v>
      </c>
      <c r="G13" s="23">
        <v>14390</v>
      </c>
      <c r="H13" s="21">
        <v>0.8</v>
      </c>
      <c r="I13" s="46"/>
      <c r="J13" s="46"/>
      <c r="K13" s="46"/>
      <c r="L13" s="46"/>
      <c r="M13" s="46"/>
      <c r="N13" s="46"/>
      <c r="O13" s="28"/>
      <c r="P13" s="28"/>
      <c r="Q13" s="28"/>
      <c r="R13" s="28"/>
      <c r="S13" s="28"/>
      <c r="T13" s="28"/>
      <c r="U13" s="56"/>
      <c r="W13" s="21">
        <v>25</v>
      </c>
      <c r="X13" s="21">
        <v>1831</v>
      </c>
      <c r="Y13" s="24">
        <v>44228</v>
      </c>
      <c r="Z13" s="21" t="s">
        <v>514</v>
      </c>
      <c r="AA13" s="21" t="s">
        <v>492</v>
      </c>
      <c r="AB13" s="21">
        <v>10.4</v>
      </c>
      <c r="AC13" s="21" t="s">
        <v>498</v>
      </c>
      <c r="AD13" s="21">
        <v>55</v>
      </c>
    </row>
    <row r="14" spans="1:30" ht="15.75" customHeight="1" thickBot="1" x14ac:dyDescent="0.25">
      <c r="A14" s="40">
        <v>9</v>
      </c>
      <c r="B14" s="22">
        <v>3.1734659090909091E-2</v>
      </c>
      <c r="C14" s="22">
        <v>2.8721590909090908E-2</v>
      </c>
      <c r="D14" s="22">
        <v>6.0499999999999998E-2</v>
      </c>
      <c r="E14" s="46"/>
      <c r="F14" s="21" t="s">
        <v>483</v>
      </c>
      <c r="G14" s="23">
        <v>17374</v>
      </c>
      <c r="H14" s="21"/>
      <c r="I14" s="46"/>
      <c r="J14" s="46"/>
      <c r="K14" s="46"/>
      <c r="L14" s="46"/>
      <c r="M14" s="46"/>
      <c r="N14" s="46"/>
      <c r="O14" s="28"/>
      <c r="P14" s="28"/>
      <c r="Q14" s="28"/>
      <c r="R14" s="28"/>
      <c r="S14" s="28"/>
      <c r="T14" s="28"/>
      <c r="U14" s="56"/>
      <c r="W14" s="21">
        <v>30</v>
      </c>
      <c r="X14" s="21">
        <v>1820</v>
      </c>
      <c r="Y14" s="24">
        <v>44216</v>
      </c>
      <c r="Z14" s="21" t="s">
        <v>513</v>
      </c>
      <c r="AA14" s="21" t="s">
        <v>494</v>
      </c>
      <c r="AB14" s="21">
        <v>10.3</v>
      </c>
      <c r="AC14" s="21" t="s">
        <v>498</v>
      </c>
      <c r="AD14" s="21">
        <v>58</v>
      </c>
    </row>
    <row r="15" spans="1:30" ht="15.75" customHeight="1" thickBot="1" x14ac:dyDescent="0.25">
      <c r="A15" s="40">
        <v>10</v>
      </c>
      <c r="B15" s="22">
        <v>3.4431818181818181E-2</v>
      </c>
      <c r="C15" s="22">
        <v>2.9403409090909091E-2</v>
      </c>
      <c r="D15" s="22">
        <v>6.3899999999999998E-2</v>
      </c>
      <c r="E15" s="46"/>
      <c r="F15" s="21" t="s">
        <v>484</v>
      </c>
      <c r="G15" s="23">
        <v>18588</v>
      </c>
      <c r="H15" s="21"/>
      <c r="I15" s="46"/>
      <c r="J15" s="46"/>
      <c r="K15" s="46"/>
      <c r="L15" s="46"/>
      <c r="M15" s="46"/>
      <c r="N15" s="46"/>
      <c r="O15" s="28"/>
      <c r="P15" s="28"/>
      <c r="Q15" s="28"/>
      <c r="R15" s="28"/>
      <c r="S15" s="28"/>
      <c r="T15" s="28"/>
      <c r="U15" s="56"/>
      <c r="W15" s="21">
        <v>35</v>
      </c>
      <c r="X15" s="21">
        <v>1815</v>
      </c>
      <c r="Y15" s="24">
        <v>44258</v>
      </c>
      <c r="Z15" s="21" t="s">
        <v>513</v>
      </c>
      <c r="AA15" s="21" t="s">
        <v>494</v>
      </c>
      <c r="AB15" s="21">
        <v>10.3</v>
      </c>
      <c r="AC15" s="21" t="s">
        <v>498</v>
      </c>
      <c r="AD15" s="21">
        <v>60</v>
      </c>
    </row>
    <row r="16" spans="1:30" ht="15.75" customHeight="1" thickBot="1" x14ac:dyDescent="0.25">
      <c r="A16" s="40">
        <v>11</v>
      </c>
      <c r="B16" s="22">
        <v>3.7989772727272726E-2</v>
      </c>
      <c r="C16" s="22">
        <v>2.9531249999999998E-2</v>
      </c>
      <c r="D16" s="22">
        <v>6.7500000000000004E-2</v>
      </c>
      <c r="E16" s="46"/>
      <c r="F16" s="21" t="s">
        <v>485</v>
      </c>
      <c r="G16" s="23">
        <v>20379</v>
      </c>
      <c r="H16" s="21"/>
      <c r="I16" s="46"/>
      <c r="J16" s="46"/>
      <c r="K16" s="46"/>
      <c r="L16" s="46"/>
      <c r="M16" s="46"/>
      <c r="N16" s="46"/>
      <c r="O16" s="28"/>
      <c r="P16" s="28"/>
      <c r="Q16" s="28"/>
      <c r="R16" s="28"/>
      <c r="S16" s="28"/>
      <c r="T16" s="28"/>
      <c r="U16" s="56"/>
      <c r="W16" s="21">
        <v>40</v>
      </c>
      <c r="X16" s="21">
        <v>1796</v>
      </c>
      <c r="Y16" s="24">
        <v>44236</v>
      </c>
      <c r="Z16" s="21" t="s">
        <v>513</v>
      </c>
      <c r="AA16" s="21" t="s">
        <v>493</v>
      </c>
      <c r="AB16" s="21">
        <v>10.199999999999999</v>
      </c>
      <c r="AC16" s="21" t="s">
        <v>498</v>
      </c>
      <c r="AD16" s="21">
        <v>62</v>
      </c>
    </row>
    <row r="17" spans="1:30" ht="15.75" customHeight="1" thickBot="1" x14ac:dyDescent="0.25">
      <c r="A17" s="40">
        <v>12</v>
      </c>
      <c r="B17" s="22">
        <v>4.062954545454546E-2</v>
      </c>
      <c r="C17" s="22">
        <v>3.012784090909091E-2</v>
      </c>
      <c r="D17" s="22">
        <v>7.0699999999999999E-2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28"/>
      <c r="P17" s="28"/>
      <c r="Q17" s="28"/>
      <c r="R17" s="28"/>
      <c r="S17" s="28"/>
      <c r="T17" s="28"/>
      <c r="U17" s="56"/>
      <c r="W17" s="21">
        <v>45</v>
      </c>
      <c r="X17" s="21">
        <v>1784</v>
      </c>
      <c r="Y17" s="24">
        <v>44231</v>
      </c>
      <c r="Z17" s="21" t="s">
        <v>524</v>
      </c>
      <c r="AA17" s="21" t="s">
        <v>495</v>
      </c>
      <c r="AB17" s="21">
        <v>10.1</v>
      </c>
      <c r="AC17" s="21" t="s">
        <v>499</v>
      </c>
      <c r="AD17" s="21">
        <v>61</v>
      </c>
    </row>
    <row r="18" spans="1:30" ht="15.75" customHeight="1" thickBot="1" x14ac:dyDescent="0.25">
      <c r="A18" s="40">
        <v>13</v>
      </c>
      <c r="B18" s="22">
        <v>4.1318181818181816E-2</v>
      </c>
      <c r="C18" s="22">
        <v>3.0767045454545453E-2</v>
      </c>
      <c r="D18" s="22">
        <v>7.1999999999999995E-2</v>
      </c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8"/>
      <c r="P18" s="28"/>
      <c r="Q18" s="28"/>
      <c r="R18" s="28"/>
      <c r="S18" s="28"/>
      <c r="T18" s="28"/>
      <c r="U18" s="56"/>
      <c r="W18" s="21">
        <v>50</v>
      </c>
      <c r="X18" s="21">
        <v>1780</v>
      </c>
      <c r="Y18" s="24">
        <v>44211</v>
      </c>
      <c r="Z18" s="21" t="s">
        <v>514</v>
      </c>
      <c r="AA18" s="21" t="s">
        <v>496</v>
      </c>
      <c r="AB18" s="21">
        <v>10.1</v>
      </c>
      <c r="AC18" s="21" t="s">
        <v>498</v>
      </c>
      <c r="AD18" s="21">
        <v>58</v>
      </c>
    </row>
    <row r="19" spans="1:30" ht="15.75" customHeight="1" thickBot="1" x14ac:dyDescent="0.25">
      <c r="A19" s="40">
        <v>14</v>
      </c>
      <c r="B19" s="22">
        <v>4.1490340909090907E-2</v>
      </c>
      <c r="C19" s="22">
        <v>3.1534090909090907E-2</v>
      </c>
      <c r="D19" s="22">
        <v>7.2999999999999995E-2</v>
      </c>
      <c r="E19" s="46"/>
      <c r="F19" s="11" t="s">
        <v>486</v>
      </c>
      <c r="G19" s="11" t="s">
        <v>468</v>
      </c>
      <c r="H19" s="11" t="s">
        <v>469</v>
      </c>
      <c r="I19" s="46"/>
      <c r="J19" s="256" t="s">
        <v>487</v>
      </c>
      <c r="K19" s="257"/>
      <c r="L19" s="257"/>
      <c r="M19" s="257"/>
      <c r="N19" s="258"/>
      <c r="O19" s="28"/>
      <c r="P19" s="28"/>
      <c r="Q19" s="28"/>
      <c r="R19" s="28"/>
      <c r="S19" s="28"/>
      <c r="T19" s="28"/>
      <c r="U19" s="56"/>
      <c r="W19" s="21">
        <v>75</v>
      </c>
      <c r="X19" s="21">
        <v>1750</v>
      </c>
      <c r="Y19" s="24">
        <v>44263</v>
      </c>
      <c r="Z19" s="21" t="s">
        <v>513</v>
      </c>
      <c r="AA19" s="21" t="s">
        <v>492</v>
      </c>
      <c r="AB19" s="21">
        <v>9.9</v>
      </c>
      <c r="AC19" s="21" t="s">
        <v>498</v>
      </c>
      <c r="AD19" s="21">
        <v>59</v>
      </c>
    </row>
    <row r="20" spans="1:30" ht="15.75" customHeight="1" thickBot="1" x14ac:dyDescent="0.25">
      <c r="A20" s="40">
        <v>15</v>
      </c>
      <c r="B20" s="22">
        <v>4.3384090909090914E-2</v>
      </c>
      <c r="C20" s="22">
        <v>2.931818181818182E-2</v>
      </c>
      <c r="D20" s="22">
        <v>7.2599999999999998E-2</v>
      </c>
      <c r="E20" s="46"/>
      <c r="F20" s="21" t="s">
        <v>488</v>
      </c>
      <c r="G20" s="23">
        <v>12749</v>
      </c>
      <c r="H20" s="21">
        <v>0.71</v>
      </c>
      <c r="I20" s="46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8"/>
      <c r="P20" s="28"/>
      <c r="Q20" s="28"/>
      <c r="R20" s="28"/>
      <c r="S20" s="28"/>
      <c r="T20" s="28"/>
      <c r="U20" s="56"/>
      <c r="W20" s="21">
        <v>100</v>
      </c>
      <c r="X20" s="21">
        <v>1731</v>
      </c>
      <c r="Y20" s="24">
        <v>44217</v>
      </c>
      <c r="Z20" s="21" t="s">
        <v>517</v>
      </c>
      <c r="AA20" s="21" t="s">
        <v>495</v>
      </c>
      <c r="AB20" s="21">
        <v>9.8000000000000007</v>
      </c>
      <c r="AC20" s="21" t="s">
        <v>499</v>
      </c>
      <c r="AD20" s="21">
        <v>52</v>
      </c>
    </row>
    <row r="21" spans="1:30" ht="15.75" customHeight="1" thickBot="1" x14ac:dyDescent="0.25">
      <c r="A21" s="40">
        <v>16</v>
      </c>
      <c r="B21" s="22">
        <v>4.6081249999999997E-2</v>
      </c>
      <c r="C21" s="22">
        <v>2.8082386363636365E-2</v>
      </c>
      <c r="D21" s="22">
        <v>7.3999999999999996E-2</v>
      </c>
      <c r="E21" s="46"/>
      <c r="F21" s="21" t="s">
        <v>492</v>
      </c>
      <c r="G21" s="23">
        <v>18170</v>
      </c>
      <c r="H21" s="21">
        <v>1.01</v>
      </c>
      <c r="I21" s="46"/>
      <c r="J21" s="21">
        <v>5</v>
      </c>
      <c r="K21" s="21">
        <f>X6</f>
        <v>1885</v>
      </c>
      <c r="L21" s="24"/>
      <c r="M21" s="21"/>
      <c r="N21" s="49">
        <f>K21/$F$2</f>
        <v>0.10710227272727273</v>
      </c>
      <c r="O21" s="28"/>
      <c r="P21" s="28"/>
      <c r="Q21" s="28"/>
      <c r="R21" s="28"/>
      <c r="S21" s="28"/>
      <c r="T21" s="28"/>
      <c r="U21" s="56"/>
      <c r="W21" s="21">
        <v>125</v>
      </c>
      <c r="X21" s="21">
        <v>1709</v>
      </c>
      <c r="Y21" s="24">
        <v>44208</v>
      </c>
      <c r="Z21" s="21" t="s">
        <v>518</v>
      </c>
      <c r="AA21" s="21" t="s">
        <v>493</v>
      </c>
      <c r="AB21" s="21">
        <v>9.6999999999999993</v>
      </c>
      <c r="AC21" s="21" t="s">
        <v>498</v>
      </c>
      <c r="AD21" s="21">
        <v>51</v>
      </c>
    </row>
    <row r="22" spans="1:30" ht="15.75" customHeight="1" thickBot="1" x14ac:dyDescent="0.25">
      <c r="A22" s="40">
        <v>17</v>
      </c>
      <c r="B22" s="22">
        <v>4.6884659090909088E-2</v>
      </c>
      <c r="C22" s="22">
        <v>2.5994318181818181E-2</v>
      </c>
      <c r="D22" s="22">
        <v>7.2800000000000004E-2</v>
      </c>
      <c r="E22" s="46"/>
      <c r="F22" s="21" t="s">
        <v>493</v>
      </c>
      <c r="G22" s="23">
        <v>18798</v>
      </c>
      <c r="H22" s="21">
        <v>1.05</v>
      </c>
      <c r="I22" s="46"/>
      <c r="J22" s="21">
        <v>10</v>
      </c>
      <c r="K22" s="21">
        <f>X11</f>
        <v>1867</v>
      </c>
      <c r="L22" s="24"/>
      <c r="M22" s="21"/>
      <c r="N22" s="49">
        <f t="shared" ref="N22:N28" si="0">K22/$F$2</f>
        <v>0.10607954545454545</v>
      </c>
      <c r="O22" s="28"/>
      <c r="P22" s="28"/>
      <c r="Q22" s="28"/>
      <c r="R22" s="28"/>
      <c r="S22" s="28"/>
      <c r="T22" s="28"/>
      <c r="U22" s="56"/>
      <c r="W22" s="21">
        <v>150</v>
      </c>
      <c r="X22" s="21">
        <v>1693</v>
      </c>
      <c r="Y22" s="24">
        <v>44288</v>
      </c>
      <c r="Z22" s="21" t="s">
        <v>516</v>
      </c>
      <c r="AA22" s="21" t="s">
        <v>496</v>
      </c>
      <c r="AB22" s="21">
        <v>9.6</v>
      </c>
      <c r="AC22" s="21" t="s">
        <v>498</v>
      </c>
      <c r="AD22" s="21">
        <v>52</v>
      </c>
    </row>
    <row r="23" spans="1:30" ht="15.75" customHeight="1" thickBot="1" x14ac:dyDescent="0.25">
      <c r="A23" s="40">
        <v>18</v>
      </c>
      <c r="B23" s="22">
        <v>3.8276704545454544E-2</v>
      </c>
      <c r="C23" s="22">
        <v>2.0625000000000001E-2</v>
      </c>
      <c r="D23" s="22">
        <v>5.8900000000000001E-2</v>
      </c>
      <c r="E23" s="46"/>
      <c r="F23" s="21" t="s">
        <v>494</v>
      </c>
      <c r="G23" s="23">
        <v>19380</v>
      </c>
      <c r="H23" s="21">
        <v>1.08</v>
      </c>
      <c r="I23" s="46"/>
      <c r="J23" s="21">
        <v>20</v>
      </c>
      <c r="K23" s="21">
        <f>X12</f>
        <v>1844</v>
      </c>
      <c r="L23" s="24"/>
      <c r="M23" s="21"/>
      <c r="N23" s="49">
        <f t="shared" si="0"/>
        <v>0.10477272727272727</v>
      </c>
      <c r="O23" s="28"/>
      <c r="P23" s="28"/>
      <c r="Q23" s="28"/>
      <c r="R23" s="28"/>
      <c r="S23" s="28"/>
      <c r="T23" s="28"/>
      <c r="U23" s="56"/>
      <c r="W23" s="21">
        <v>175</v>
      </c>
      <c r="X23" s="21">
        <v>1682</v>
      </c>
      <c r="Y23" s="24">
        <v>44209</v>
      </c>
      <c r="Z23" s="21" t="s">
        <v>516</v>
      </c>
      <c r="AA23" s="21" t="s">
        <v>494</v>
      </c>
      <c r="AB23" s="21">
        <v>9.6</v>
      </c>
      <c r="AC23" s="21" t="s">
        <v>499</v>
      </c>
      <c r="AD23" s="21">
        <v>52</v>
      </c>
    </row>
    <row r="24" spans="1:30" ht="15.75" customHeight="1" thickBot="1" x14ac:dyDescent="0.25">
      <c r="A24" s="40">
        <v>19</v>
      </c>
      <c r="B24" s="22">
        <v>2.8406250000000001E-2</v>
      </c>
      <c r="C24" s="22">
        <v>1.5255681818181818E-2</v>
      </c>
      <c r="D24" s="22">
        <v>4.36E-2</v>
      </c>
      <c r="E24" s="46"/>
      <c r="F24" s="21" t="s">
        <v>495</v>
      </c>
      <c r="G24" s="23">
        <v>19954</v>
      </c>
      <c r="H24" s="21">
        <v>1.1100000000000001</v>
      </c>
      <c r="I24" s="46"/>
      <c r="J24" s="21">
        <v>30</v>
      </c>
      <c r="K24" s="21">
        <f>X14</f>
        <v>1820</v>
      </c>
      <c r="L24" s="24"/>
      <c r="M24" s="21"/>
      <c r="N24" s="49">
        <f t="shared" si="0"/>
        <v>0.10340909090909091</v>
      </c>
      <c r="O24" s="28"/>
      <c r="P24" s="28"/>
      <c r="Q24" s="28"/>
      <c r="R24" s="28"/>
      <c r="S24" s="28"/>
      <c r="T24" s="28"/>
      <c r="U24" s="56"/>
      <c r="W24" s="21">
        <v>200</v>
      </c>
      <c r="X24" s="21">
        <v>1664</v>
      </c>
      <c r="Y24" s="24">
        <v>44251</v>
      </c>
      <c r="Z24" s="21" t="s">
        <v>518</v>
      </c>
      <c r="AA24" s="21" t="s">
        <v>494</v>
      </c>
      <c r="AB24" s="21">
        <v>9.5</v>
      </c>
      <c r="AC24" s="21" t="s">
        <v>498</v>
      </c>
      <c r="AD24" s="21">
        <v>53</v>
      </c>
    </row>
    <row r="25" spans="1:30" ht="15.75" customHeight="1" thickBot="1" x14ac:dyDescent="0.25">
      <c r="A25" s="40">
        <v>20</v>
      </c>
      <c r="B25" s="22">
        <v>2.3011931818181817E-2</v>
      </c>
      <c r="C25" s="22">
        <v>1.1676136363636364E-2</v>
      </c>
      <c r="D25" s="22">
        <v>3.4700000000000002E-2</v>
      </c>
      <c r="E25" s="46"/>
      <c r="F25" s="21" t="s">
        <v>496</v>
      </c>
      <c r="G25" s="23">
        <v>20101</v>
      </c>
      <c r="H25" s="21">
        <v>1.1200000000000001</v>
      </c>
      <c r="I25" s="46"/>
      <c r="J25" s="21">
        <v>50</v>
      </c>
      <c r="K25" s="21">
        <f>X18</f>
        <v>1780</v>
      </c>
      <c r="L25" s="24"/>
      <c r="M25" s="21"/>
      <c r="N25" s="49">
        <f t="shared" si="0"/>
        <v>0.10113636363636364</v>
      </c>
      <c r="O25" s="28"/>
      <c r="P25" s="28"/>
      <c r="Q25" s="28"/>
      <c r="R25" s="28"/>
      <c r="S25" s="28"/>
      <c r="T25" s="28"/>
      <c r="U25" s="56"/>
    </row>
    <row r="26" spans="1:30" ht="15.75" customHeight="1" thickBot="1" x14ac:dyDescent="0.25">
      <c r="A26" s="40">
        <v>21</v>
      </c>
      <c r="B26" s="22">
        <v>1.6928977272727273E-2</v>
      </c>
      <c r="C26" s="22">
        <v>8.5653409090909096E-3</v>
      </c>
      <c r="D26" s="22">
        <v>2.5499999999999998E-2</v>
      </c>
      <c r="E26" s="46"/>
      <c r="F26" s="21" t="s">
        <v>497</v>
      </c>
      <c r="G26" s="23">
        <v>16260</v>
      </c>
      <c r="H26" s="21">
        <v>0.91</v>
      </c>
      <c r="I26" s="46"/>
      <c r="J26" s="21">
        <v>100</v>
      </c>
      <c r="K26" s="21">
        <f>X20</f>
        <v>1731</v>
      </c>
      <c r="L26" s="24"/>
      <c r="M26" s="21"/>
      <c r="N26" s="49">
        <f t="shared" si="0"/>
        <v>9.8352272727272733E-2</v>
      </c>
      <c r="O26" s="28"/>
      <c r="P26" s="28"/>
      <c r="Q26" s="28"/>
      <c r="R26" s="28"/>
      <c r="S26" s="28"/>
      <c r="T26" s="28"/>
      <c r="U26" s="56"/>
    </row>
    <row r="27" spans="1:30" ht="15.75" customHeight="1" thickBot="1" x14ac:dyDescent="0.25">
      <c r="A27" s="40">
        <v>22</v>
      </c>
      <c r="B27" s="22">
        <v>1.1247727272727272E-2</v>
      </c>
      <c r="C27" s="22">
        <v>6.3494318181818183E-3</v>
      </c>
      <c r="D27" s="22">
        <v>1.7600000000000001E-2</v>
      </c>
      <c r="E27" s="46"/>
      <c r="F27" s="46"/>
      <c r="G27" s="46"/>
      <c r="H27" s="46"/>
      <c r="I27" s="46"/>
      <c r="J27" s="21">
        <v>150</v>
      </c>
      <c r="K27" s="21">
        <f>X22</f>
        <v>1693</v>
      </c>
      <c r="L27" s="24"/>
      <c r="M27" s="21"/>
      <c r="N27" s="49">
        <f t="shared" si="0"/>
        <v>9.6193181818181817E-2</v>
      </c>
      <c r="O27" s="28"/>
      <c r="P27" s="28"/>
      <c r="Q27" s="28"/>
      <c r="R27" s="28"/>
      <c r="S27" s="28"/>
      <c r="T27" s="28"/>
      <c r="U27" s="56"/>
    </row>
    <row r="28" spans="1:30" ht="15.75" customHeight="1" thickBot="1" x14ac:dyDescent="0.25">
      <c r="A28" s="40">
        <v>23</v>
      </c>
      <c r="B28" s="22">
        <v>6.0255681818181823E-3</v>
      </c>
      <c r="C28" s="22">
        <v>3.1107954545454546E-3</v>
      </c>
      <c r="D28" s="22">
        <v>9.1000000000000004E-3</v>
      </c>
      <c r="E28" s="46"/>
      <c r="F28" s="46"/>
      <c r="G28" s="46"/>
      <c r="H28" s="46"/>
      <c r="I28" s="46"/>
      <c r="J28" s="21">
        <v>200</v>
      </c>
      <c r="K28" s="21">
        <f>X24</f>
        <v>1664</v>
      </c>
      <c r="L28" s="24"/>
      <c r="M28" s="21"/>
      <c r="N28" s="49">
        <f t="shared" si="0"/>
        <v>9.4545454545454544E-2</v>
      </c>
      <c r="O28" s="28"/>
      <c r="P28" s="28"/>
      <c r="Q28" s="28"/>
      <c r="R28" s="28"/>
      <c r="S28" s="28"/>
      <c r="T28" s="28"/>
      <c r="U28" s="56"/>
    </row>
    <row r="29" spans="1:30" ht="15.75" customHeight="1" thickBot="1" x14ac:dyDescent="0.2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9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24" width="0" hidden="1" customWidth="1"/>
    <col min="25" max="25" width="10" hidden="1" customWidth="1"/>
    <col min="26" max="30" width="0" hidden="1" customWidth="1"/>
  </cols>
  <sheetData>
    <row r="1" spans="1:30" ht="24" thickBot="1" x14ac:dyDescent="0.4">
      <c r="A1" s="229" t="s">
        <v>622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30300</v>
      </c>
      <c r="H2" s="7" t="s">
        <v>462</v>
      </c>
      <c r="W2" s="21">
        <v>1</v>
      </c>
      <c r="X2" s="21">
        <v>2760</v>
      </c>
      <c r="Y2" s="24">
        <v>45282</v>
      </c>
      <c r="Z2" s="21" t="s">
        <v>516</v>
      </c>
      <c r="AA2" s="21" t="s">
        <v>496</v>
      </c>
      <c r="AB2" s="21">
        <v>9.1</v>
      </c>
      <c r="AC2" s="21" t="s">
        <v>465</v>
      </c>
      <c r="AD2" s="21">
        <v>52</v>
      </c>
    </row>
    <row r="3" spans="1:30" ht="17.25" customHeight="1" thickBot="1" x14ac:dyDescent="0.25">
      <c r="W3" s="21">
        <v>2</v>
      </c>
      <c r="X3" s="21">
        <v>2737</v>
      </c>
      <c r="Y3" s="24">
        <v>45281</v>
      </c>
      <c r="Z3" s="21" t="s">
        <v>513</v>
      </c>
      <c r="AA3" s="21" t="s">
        <v>495</v>
      </c>
      <c r="AB3" s="21">
        <v>9</v>
      </c>
      <c r="AC3" s="21" t="s">
        <v>465</v>
      </c>
      <c r="AD3" s="21">
        <v>55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30" t="s">
        <v>470</v>
      </c>
      <c r="K4" s="231"/>
      <c r="L4" s="231"/>
      <c r="M4" s="231"/>
      <c r="N4" s="232"/>
      <c r="W4" s="21">
        <v>3</v>
      </c>
      <c r="X4" s="21">
        <v>2727</v>
      </c>
      <c r="Y4" s="24">
        <v>45233</v>
      </c>
      <c r="Z4" s="21" t="s">
        <v>513</v>
      </c>
      <c r="AA4" s="21" t="s">
        <v>496</v>
      </c>
      <c r="AB4" s="21">
        <v>9</v>
      </c>
      <c r="AC4" s="21" t="s">
        <v>465</v>
      </c>
      <c r="AD4" s="21">
        <v>56</v>
      </c>
    </row>
    <row r="5" spans="1:30" ht="17.25" customHeight="1" thickBot="1" x14ac:dyDescent="0.25">
      <c r="A5" s="21">
        <v>0</v>
      </c>
      <c r="B5" s="22">
        <v>2.9861386138613859E-3</v>
      </c>
      <c r="C5" s="22">
        <v>3.4930693069306932E-3</v>
      </c>
      <c r="D5" s="22">
        <v>6.4999999999999997E-3</v>
      </c>
      <c r="E5" s="45"/>
      <c r="F5" s="21" t="s">
        <v>471</v>
      </c>
      <c r="G5" s="23">
        <v>28435</v>
      </c>
      <c r="H5" s="21">
        <v>0.93</v>
      </c>
      <c r="I5" s="45"/>
      <c r="J5" s="233" t="s">
        <v>472</v>
      </c>
      <c r="K5" s="234"/>
      <c r="L5" s="234"/>
      <c r="M5" s="234"/>
      <c r="N5" s="235"/>
      <c r="W5" s="21">
        <v>4</v>
      </c>
      <c r="X5" s="21">
        <v>2722</v>
      </c>
      <c r="Y5" s="24">
        <v>45275</v>
      </c>
      <c r="Z5" s="21" t="s">
        <v>513</v>
      </c>
      <c r="AA5" s="21" t="s">
        <v>496</v>
      </c>
      <c r="AB5" s="21">
        <v>9</v>
      </c>
      <c r="AC5" s="21" t="s">
        <v>465</v>
      </c>
      <c r="AD5" s="21">
        <v>55</v>
      </c>
    </row>
    <row r="6" spans="1:30" ht="17.25" customHeight="1" thickBot="1" x14ac:dyDescent="0.25">
      <c r="A6" s="21">
        <v>1</v>
      </c>
      <c r="B6" s="22">
        <v>1.8019801980198021E-3</v>
      </c>
      <c r="C6" s="22">
        <v>2.0376237623762374E-3</v>
      </c>
      <c r="D6" s="22">
        <v>3.8999999999999998E-3</v>
      </c>
      <c r="E6" s="45"/>
      <c r="F6" s="21" t="s">
        <v>473</v>
      </c>
      <c r="G6" s="23">
        <v>30978</v>
      </c>
      <c r="H6" s="21">
        <v>1.02</v>
      </c>
      <c r="I6" s="45"/>
      <c r="J6" s="107" t="s">
        <v>474</v>
      </c>
      <c r="K6" s="108">
        <f>LARGE((K8,K9),1)</f>
        <v>0.595225633206654</v>
      </c>
      <c r="L6" s="45"/>
      <c r="M6" s="45"/>
      <c r="N6" s="108" t="s">
        <v>464</v>
      </c>
      <c r="W6" s="21">
        <v>5</v>
      </c>
      <c r="X6" s="21">
        <v>2719</v>
      </c>
      <c r="Y6" s="24">
        <v>45233</v>
      </c>
      <c r="Z6" s="21" t="s">
        <v>514</v>
      </c>
      <c r="AA6" s="21" t="s">
        <v>496</v>
      </c>
      <c r="AB6" s="21">
        <v>9</v>
      </c>
      <c r="AC6" s="21" t="s">
        <v>465</v>
      </c>
      <c r="AD6" s="21">
        <v>56</v>
      </c>
    </row>
    <row r="7" spans="1:30" ht="17.25" customHeight="1" thickBot="1" x14ac:dyDescent="0.25">
      <c r="A7" s="21">
        <v>2</v>
      </c>
      <c r="B7" s="22">
        <v>1.4415841584158415E-3</v>
      </c>
      <c r="C7" s="22">
        <v>1.4069306930693068E-3</v>
      </c>
      <c r="D7" s="22">
        <v>2.8E-3</v>
      </c>
      <c r="E7" s="45"/>
      <c r="F7" s="21" t="s">
        <v>475</v>
      </c>
      <c r="G7" s="23">
        <v>31125</v>
      </c>
      <c r="H7" s="21">
        <v>1.02</v>
      </c>
      <c r="I7" s="45"/>
      <c r="J7" s="12" t="s">
        <v>476</v>
      </c>
      <c r="K7" s="108">
        <f>LARGE((K10,K11),1)</f>
        <v>0.51887902449459833</v>
      </c>
      <c r="L7" s="45"/>
      <c r="M7" s="45"/>
      <c r="N7" s="108" t="s">
        <v>465</v>
      </c>
      <c r="W7" s="21">
        <v>6</v>
      </c>
      <c r="X7" s="21">
        <v>2711</v>
      </c>
      <c r="Y7" s="24">
        <v>45268</v>
      </c>
      <c r="Z7" s="21" t="s">
        <v>513</v>
      </c>
      <c r="AA7" s="21" t="s">
        <v>496</v>
      </c>
      <c r="AB7" s="21">
        <v>8.9</v>
      </c>
      <c r="AC7" s="21" t="s">
        <v>465</v>
      </c>
      <c r="AD7" s="21">
        <v>55</v>
      </c>
    </row>
    <row r="8" spans="1:30" ht="17.25" customHeight="1" thickBot="1" x14ac:dyDescent="0.25">
      <c r="A8" s="21">
        <v>3</v>
      </c>
      <c r="B8" s="22">
        <v>1.5960396039603961E-3</v>
      </c>
      <c r="C8" s="22">
        <v>1.1158415841584159E-3</v>
      </c>
      <c r="D8" s="22">
        <v>2.7000000000000001E-3</v>
      </c>
      <c r="E8" s="45"/>
      <c r="F8" s="21" t="s">
        <v>477</v>
      </c>
      <c r="G8" s="23">
        <v>31273</v>
      </c>
      <c r="H8" s="21">
        <v>1.03</v>
      </c>
      <c r="I8" s="45"/>
      <c r="J8" s="45"/>
      <c r="K8" s="340">
        <f>LARGE(B11:C11,1)/(B11+C11)</f>
        <v>0.58864197530864193</v>
      </c>
      <c r="L8" s="45"/>
      <c r="M8" s="45"/>
      <c r="N8" s="45"/>
      <c r="W8" s="21">
        <v>7</v>
      </c>
      <c r="X8" s="21">
        <v>2707</v>
      </c>
      <c r="Y8" s="24">
        <v>45226</v>
      </c>
      <c r="Z8" s="21" t="s">
        <v>513</v>
      </c>
      <c r="AA8" s="21" t="s">
        <v>496</v>
      </c>
      <c r="AB8" s="21">
        <v>8.9</v>
      </c>
      <c r="AC8" s="21" t="s">
        <v>465</v>
      </c>
      <c r="AD8" s="21">
        <v>57</v>
      </c>
    </row>
    <row r="9" spans="1:30" ht="17.25" customHeight="1" thickBot="1" x14ac:dyDescent="0.25">
      <c r="A9" s="21">
        <v>4</v>
      </c>
      <c r="B9" s="22">
        <v>2.9346534653465349E-3</v>
      </c>
      <c r="C9" s="22">
        <v>1.4069306930693068E-3</v>
      </c>
      <c r="D9" s="22">
        <v>4.3E-3</v>
      </c>
      <c r="E9" s="45"/>
      <c r="F9" s="21" t="s">
        <v>478</v>
      </c>
      <c r="G9" s="23">
        <v>31222</v>
      </c>
      <c r="H9" s="21">
        <v>1.03</v>
      </c>
      <c r="I9" s="45"/>
      <c r="J9" s="45"/>
      <c r="K9" s="340">
        <f>LARGE(B12:C12,1)/(B12+C12)</f>
        <v>0.595225633206654</v>
      </c>
      <c r="L9" s="45"/>
      <c r="M9" s="45"/>
      <c r="N9" s="45"/>
      <c r="W9" s="21">
        <v>8</v>
      </c>
      <c r="X9" s="21">
        <v>2706</v>
      </c>
      <c r="Y9" s="24">
        <v>45261</v>
      </c>
      <c r="Z9" s="21" t="s">
        <v>513</v>
      </c>
      <c r="AA9" s="21" t="s">
        <v>496</v>
      </c>
      <c r="AB9" s="21">
        <v>8.9</v>
      </c>
      <c r="AC9" s="21" t="s">
        <v>465</v>
      </c>
      <c r="AD9" s="21">
        <v>55</v>
      </c>
    </row>
    <row r="10" spans="1:30" ht="17.25" customHeight="1" thickBot="1" x14ac:dyDescent="0.25">
      <c r="A10" s="21">
        <v>5</v>
      </c>
      <c r="B10" s="22">
        <v>8.7009900990098997E-3</v>
      </c>
      <c r="C10" s="22">
        <v>3.8326732673267328E-3</v>
      </c>
      <c r="D10" s="22">
        <v>1.2200000000000001E-2</v>
      </c>
      <c r="E10" s="45"/>
      <c r="F10" s="21" t="s">
        <v>479</v>
      </c>
      <c r="G10" s="23">
        <v>29413</v>
      </c>
      <c r="H10" s="21">
        <v>0.97</v>
      </c>
      <c r="I10" s="45"/>
      <c r="J10" s="45"/>
      <c r="K10" s="340">
        <f>LARGE(B20:C20,1)/(B20+C20)</f>
        <v>0.50876898782822577</v>
      </c>
      <c r="L10" s="45"/>
      <c r="M10" s="45"/>
      <c r="N10" s="45"/>
      <c r="W10" s="21">
        <v>9</v>
      </c>
      <c r="X10" s="21">
        <v>2705</v>
      </c>
      <c r="Y10" s="24">
        <v>45219</v>
      </c>
      <c r="Z10" s="21" t="s">
        <v>513</v>
      </c>
      <c r="AA10" s="21" t="s">
        <v>496</v>
      </c>
      <c r="AB10" s="21">
        <v>8.9</v>
      </c>
      <c r="AC10" s="21" t="s">
        <v>465</v>
      </c>
      <c r="AD10" s="21">
        <v>57</v>
      </c>
    </row>
    <row r="11" spans="1:30" ht="17.25" customHeight="1" thickBot="1" x14ac:dyDescent="0.25">
      <c r="A11" s="21">
        <v>6</v>
      </c>
      <c r="B11" s="22">
        <v>1.5342574257425742E-2</v>
      </c>
      <c r="C11" s="22">
        <v>1.0721782178217822E-2</v>
      </c>
      <c r="D11" s="22">
        <v>2.58E-2</v>
      </c>
      <c r="E11" s="45"/>
      <c r="F11" s="21" t="s">
        <v>480</v>
      </c>
      <c r="G11" s="23">
        <v>28912</v>
      </c>
      <c r="H11" s="21">
        <v>0.95</v>
      </c>
      <c r="I11" s="45"/>
      <c r="J11" s="45"/>
      <c r="K11" s="340">
        <f>LARGE(B21:C21,1)/(B21+C21)</f>
        <v>0.51887902449459833</v>
      </c>
      <c r="L11" s="45"/>
      <c r="M11" s="45"/>
      <c r="N11" s="45"/>
      <c r="W11" s="21">
        <v>10</v>
      </c>
      <c r="X11" s="21">
        <v>2704</v>
      </c>
      <c r="Y11" s="24">
        <v>45252</v>
      </c>
      <c r="Z11" s="21" t="s">
        <v>514</v>
      </c>
      <c r="AA11" s="21" t="s">
        <v>494</v>
      </c>
      <c r="AB11" s="21">
        <v>8.9</v>
      </c>
      <c r="AC11" s="21" t="s">
        <v>465</v>
      </c>
      <c r="AD11" s="21">
        <v>57</v>
      </c>
    </row>
    <row r="12" spans="1:30" ht="17.25" customHeight="1" thickBot="1" x14ac:dyDescent="0.25">
      <c r="A12" s="21">
        <v>7</v>
      </c>
      <c r="B12" s="22">
        <v>2.5897029702970295E-2</v>
      </c>
      <c r="C12" s="22">
        <v>1.7610891089108911E-2</v>
      </c>
      <c r="D12" s="22">
        <v>4.3099999999999999E-2</v>
      </c>
      <c r="E12" s="45"/>
      <c r="F12" s="21" t="s">
        <v>481</v>
      </c>
      <c r="G12" s="23">
        <v>29947</v>
      </c>
      <c r="H12" s="21">
        <v>0.98</v>
      </c>
      <c r="I12" s="45"/>
      <c r="J12" s="45"/>
      <c r="K12" s="45"/>
      <c r="L12" s="45"/>
      <c r="M12" s="45"/>
      <c r="N12" s="45"/>
      <c r="W12" s="21">
        <v>20</v>
      </c>
      <c r="X12" s="21">
        <v>2662</v>
      </c>
      <c r="Y12" s="24">
        <v>45226</v>
      </c>
      <c r="Z12" s="21" t="s">
        <v>521</v>
      </c>
      <c r="AA12" s="21" t="s">
        <v>496</v>
      </c>
      <c r="AB12" s="21">
        <v>8.8000000000000007</v>
      </c>
      <c r="AC12" s="21" t="s">
        <v>465</v>
      </c>
      <c r="AD12" s="21">
        <v>55</v>
      </c>
    </row>
    <row r="13" spans="1:30" ht="17.25" customHeight="1" thickBot="1" x14ac:dyDescent="0.25">
      <c r="A13" s="21">
        <v>8</v>
      </c>
      <c r="B13" s="22">
        <v>2.9500990099009902E-2</v>
      </c>
      <c r="C13" s="22">
        <v>1.892079207920792E-2</v>
      </c>
      <c r="D13" s="22">
        <v>4.7800000000000002E-2</v>
      </c>
      <c r="E13" s="45"/>
      <c r="F13" s="21" t="s">
        <v>482</v>
      </c>
      <c r="G13" s="23">
        <v>31503</v>
      </c>
      <c r="H13" s="21">
        <v>1.04</v>
      </c>
      <c r="I13" s="45"/>
      <c r="J13" s="45"/>
      <c r="K13" s="45"/>
      <c r="L13" s="45"/>
      <c r="M13" s="45"/>
      <c r="N13" s="45"/>
      <c r="W13" s="21">
        <v>25</v>
      </c>
      <c r="X13" s="21">
        <v>2648</v>
      </c>
      <c r="Y13" s="24">
        <v>45258</v>
      </c>
      <c r="Z13" s="21" t="s">
        <v>513</v>
      </c>
      <c r="AA13" s="21" t="s">
        <v>493</v>
      </c>
      <c r="AB13" s="21">
        <v>8.6999999999999993</v>
      </c>
      <c r="AC13" s="21" t="s">
        <v>465</v>
      </c>
      <c r="AD13" s="21">
        <v>56</v>
      </c>
    </row>
    <row r="14" spans="1:30" ht="17.25" customHeight="1" thickBot="1" x14ac:dyDescent="0.25">
      <c r="A14" s="21">
        <v>9</v>
      </c>
      <c r="B14" s="22">
        <v>3.3619801980198018E-2</v>
      </c>
      <c r="C14" s="22">
        <v>2.5033663366336632E-2</v>
      </c>
      <c r="D14" s="22">
        <v>5.8200000000000002E-2</v>
      </c>
      <c r="E14" s="45"/>
      <c r="F14" s="21" t="s">
        <v>483</v>
      </c>
      <c r="G14" s="23">
        <v>30976</v>
      </c>
      <c r="H14" s="21">
        <v>1.02</v>
      </c>
      <c r="I14" s="45"/>
      <c r="J14" s="45"/>
      <c r="K14" s="45"/>
      <c r="L14" s="45"/>
      <c r="M14" s="45"/>
      <c r="N14" s="45"/>
      <c r="W14" s="21">
        <v>30</v>
      </c>
      <c r="X14" s="21">
        <v>2634</v>
      </c>
      <c r="Y14" s="24">
        <v>45281</v>
      </c>
      <c r="Z14" s="21" t="s">
        <v>517</v>
      </c>
      <c r="AA14" s="21" t="s">
        <v>495</v>
      </c>
      <c r="AB14" s="21">
        <v>8.6999999999999993</v>
      </c>
      <c r="AC14" s="21" t="s">
        <v>465</v>
      </c>
      <c r="AD14" s="21">
        <v>52</v>
      </c>
    </row>
    <row r="15" spans="1:30" ht="17.25" customHeight="1" thickBot="1" x14ac:dyDescent="0.25">
      <c r="A15" s="21">
        <v>10</v>
      </c>
      <c r="B15" s="22">
        <v>3.3516831683168317E-2</v>
      </c>
      <c r="C15" s="22">
        <v>2.7799009900990098E-2</v>
      </c>
      <c r="D15" s="22">
        <v>6.1100000000000002E-2</v>
      </c>
      <c r="E15" s="45"/>
      <c r="F15" s="21" t="s">
        <v>484</v>
      </c>
      <c r="G15" s="23">
        <v>30357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2626</v>
      </c>
      <c r="Y15" s="24">
        <v>45212</v>
      </c>
      <c r="Z15" s="21" t="s">
        <v>514</v>
      </c>
      <c r="AA15" s="21" t="s">
        <v>496</v>
      </c>
      <c r="AB15" s="21">
        <v>8.6999999999999993</v>
      </c>
      <c r="AC15" s="21" t="s">
        <v>465</v>
      </c>
      <c r="AD15" s="21">
        <v>57</v>
      </c>
    </row>
    <row r="16" spans="1:30" ht="17.25" customHeight="1" thickBot="1" x14ac:dyDescent="0.25">
      <c r="A16" s="21">
        <v>11</v>
      </c>
      <c r="B16" s="22">
        <v>3.3980198019801983E-2</v>
      </c>
      <c r="C16" s="22">
        <v>3.0321782178217821E-2</v>
      </c>
      <c r="D16" s="22">
        <v>6.4199999999999993E-2</v>
      </c>
      <c r="E16" s="45"/>
      <c r="F16" s="21" t="s">
        <v>485</v>
      </c>
      <c r="G16" s="23">
        <v>31362</v>
      </c>
      <c r="H16" s="21">
        <v>1.03</v>
      </c>
      <c r="I16" s="45"/>
      <c r="J16" s="45"/>
      <c r="K16" s="45"/>
      <c r="L16" s="45"/>
      <c r="M16" s="45"/>
      <c r="N16" s="45"/>
      <c r="W16" s="21">
        <v>40</v>
      </c>
      <c r="X16" s="21">
        <v>2619</v>
      </c>
      <c r="Y16" s="24">
        <v>45246</v>
      </c>
      <c r="Z16" s="21" t="s">
        <v>513</v>
      </c>
      <c r="AA16" s="21" t="s">
        <v>495</v>
      </c>
      <c r="AB16" s="21">
        <v>8.6</v>
      </c>
      <c r="AC16" s="21" t="s">
        <v>465</v>
      </c>
      <c r="AD16" s="21">
        <v>56</v>
      </c>
    </row>
    <row r="17" spans="1:30" ht="17.25" customHeight="1" thickBot="1" x14ac:dyDescent="0.25">
      <c r="A17" s="21">
        <v>12</v>
      </c>
      <c r="B17" s="22">
        <v>3.4803960396039599E-2</v>
      </c>
      <c r="C17" s="22">
        <v>3.2893069306930693E-2</v>
      </c>
      <c r="D17" s="22">
        <v>6.7699999999999996E-2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2608</v>
      </c>
      <c r="Y17" s="24">
        <v>45275</v>
      </c>
      <c r="Z17" s="21" t="s">
        <v>517</v>
      </c>
      <c r="AA17" s="21" t="s">
        <v>496</v>
      </c>
      <c r="AB17" s="21">
        <v>8.6</v>
      </c>
      <c r="AC17" s="21" t="s">
        <v>465</v>
      </c>
      <c r="AD17" s="21">
        <v>53</v>
      </c>
    </row>
    <row r="18" spans="1:30" ht="17.25" customHeight="1" thickBot="1" x14ac:dyDescent="0.25">
      <c r="A18" s="21">
        <v>13</v>
      </c>
      <c r="B18" s="22">
        <v>3.4186138613861383E-2</v>
      </c>
      <c r="C18" s="22">
        <v>3.3960396039603963E-2</v>
      </c>
      <c r="D18" s="22">
        <v>6.8199999999999997E-2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2601</v>
      </c>
      <c r="Y18" s="24">
        <v>44959</v>
      </c>
      <c r="Z18" s="21" t="s">
        <v>513</v>
      </c>
      <c r="AA18" s="21" t="s">
        <v>495</v>
      </c>
      <c r="AB18" s="21">
        <v>8.6</v>
      </c>
      <c r="AC18" s="21" t="s">
        <v>465</v>
      </c>
      <c r="AD18" s="21">
        <v>56</v>
      </c>
    </row>
    <row r="19" spans="1:30" ht="17.25" customHeight="1" thickBot="1" x14ac:dyDescent="0.25">
      <c r="A19" s="21">
        <v>14</v>
      </c>
      <c r="B19" s="22">
        <v>3.5730693069306936E-2</v>
      </c>
      <c r="C19" s="22">
        <v>3.5658415841584162E-2</v>
      </c>
      <c r="D19" s="22">
        <v>7.1499999999999994E-2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2568</v>
      </c>
      <c r="Y19" s="24">
        <v>45020</v>
      </c>
      <c r="Z19" s="21" t="s">
        <v>513</v>
      </c>
      <c r="AA19" s="21" t="s">
        <v>493</v>
      </c>
      <c r="AB19" s="21">
        <v>8.5</v>
      </c>
      <c r="AC19" s="21" t="s">
        <v>465</v>
      </c>
      <c r="AD19" s="21">
        <v>57</v>
      </c>
    </row>
    <row r="20" spans="1:30" ht="17.25" customHeight="1" thickBot="1" x14ac:dyDescent="0.25">
      <c r="A20" s="21">
        <v>15</v>
      </c>
      <c r="B20" s="22">
        <v>3.4803960396039599E-2</v>
      </c>
      <c r="C20" s="22">
        <v>3.6046534653465349E-2</v>
      </c>
      <c r="D20" s="22">
        <v>7.1099999999999997E-2</v>
      </c>
      <c r="E20" s="45"/>
      <c r="F20" s="21" t="s">
        <v>488</v>
      </c>
      <c r="G20" s="23">
        <v>26127</v>
      </c>
      <c r="H20" s="21">
        <v>0.86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2539</v>
      </c>
      <c r="Y20" s="24">
        <v>45233</v>
      </c>
      <c r="Z20" s="21" t="s">
        <v>517</v>
      </c>
      <c r="AA20" s="21" t="s">
        <v>496</v>
      </c>
      <c r="AB20" s="21">
        <v>8.4</v>
      </c>
      <c r="AC20" s="21" t="s">
        <v>465</v>
      </c>
      <c r="AD20" s="21">
        <v>52</v>
      </c>
    </row>
    <row r="21" spans="1:30" ht="17.25" customHeight="1" thickBot="1" x14ac:dyDescent="0.25">
      <c r="A21" s="21">
        <v>16</v>
      </c>
      <c r="B21" s="22">
        <v>3.5627722772277229E-2</v>
      </c>
      <c r="C21" s="22">
        <v>3.8423762376237625E-2</v>
      </c>
      <c r="D21" s="22">
        <v>7.4399999999999994E-2</v>
      </c>
      <c r="E21" s="45"/>
      <c r="F21" s="21" t="s">
        <v>492</v>
      </c>
      <c r="G21" s="23">
        <v>29803</v>
      </c>
      <c r="H21" s="21">
        <v>0.98</v>
      </c>
      <c r="I21" s="45"/>
      <c r="J21" s="12">
        <v>5</v>
      </c>
      <c r="K21" s="12">
        <f>X6</f>
        <v>2719</v>
      </c>
      <c r="L21" s="18"/>
      <c r="M21" s="12"/>
      <c r="N21" s="114">
        <f>K21/$F$2</f>
        <v>8.9735973597359742E-2</v>
      </c>
      <c r="W21" s="21">
        <v>125</v>
      </c>
      <c r="X21" s="21">
        <v>2519</v>
      </c>
      <c r="Y21" s="24">
        <v>45216</v>
      </c>
      <c r="Z21" s="21" t="s">
        <v>513</v>
      </c>
      <c r="AA21" s="21" t="s">
        <v>493</v>
      </c>
      <c r="AB21" s="21">
        <v>8.3000000000000007</v>
      </c>
      <c r="AC21" s="21" t="s">
        <v>465</v>
      </c>
      <c r="AD21" s="21">
        <v>55</v>
      </c>
    </row>
    <row r="22" spans="1:30" ht="17.25" customHeight="1" thickBot="1" x14ac:dyDescent="0.25">
      <c r="A22" s="21">
        <v>17</v>
      </c>
      <c r="B22" s="22">
        <v>3.5679207920792079E-2</v>
      </c>
      <c r="C22" s="22">
        <v>3.9685148514851484E-2</v>
      </c>
      <c r="D22" s="22">
        <v>7.5800000000000006E-2</v>
      </c>
      <c r="E22" s="45"/>
      <c r="F22" s="21" t="s">
        <v>493</v>
      </c>
      <c r="G22" s="23">
        <v>30988</v>
      </c>
      <c r="H22" s="21">
        <v>1.02</v>
      </c>
      <c r="I22" s="45"/>
      <c r="J22" s="12">
        <v>10</v>
      </c>
      <c r="K22" s="12">
        <f>X11</f>
        <v>2704</v>
      </c>
      <c r="L22" s="18"/>
      <c r="M22" s="12"/>
      <c r="N22" s="114">
        <f t="shared" ref="N22:N28" si="0">K22/$F$2</f>
        <v>8.9240924092409246E-2</v>
      </c>
      <c r="W22" s="21">
        <v>150</v>
      </c>
      <c r="X22" s="21">
        <v>2496</v>
      </c>
      <c r="Y22" s="24">
        <v>44957</v>
      </c>
      <c r="Z22" s="21" t="s">
        <v>513</v>
      </c>
      <c r="AA22" s="21" t="s">
        <v>493</v>
      </c>
      <c r="AB22" s="21">
        <v>8.1999999999999993</v>
      </c>
      <c r="AC22" s="21" t="s">
        <v>465</v>
      </c>
      <c r="AD22" s="21">
        <v>59</v>
      </c>
    </row>
    <row r="23" spans="1:30" ht="17.25" customHeight="1" thickBot="1" x14ac:dyDescent="0.25">
      <c r="A23" s="21">
        <v>18</v>
      </c>
      <c r="B23" s="22">
        <v>3.3465346534653467E-2</v>
      </c>
      <c r="C23" s="22">
        <v>3.6143564356435641E-2</v>
      </c>
      <c r="D23" s="22">
        <v>6.9900000000000004E-2</v>
      </c>
      <c r="E23" s="45"/>
      <c r="F23" s="21" t="s">
        <v>494</v>
      </c>
      <c r="G23" s="23">
        <v>30640</v>
      </c>
      <c r="H23" s="21">
        <v>1.01</v>
      </c>
      <c r="I23" s="45"/>
      <c r="J23" s="12">
        <v>20</v>
      </c>
      <c r="K23" s="12">
        <f>X12</f>
        <v>2662</v>
      </c>
      <c r="L23" s="18"/>
      <c r="M23" s="12"/>
      <c r="N23" s="114">
        <f t="shared" si="0"/>
        <v>8.7854785478547859E-2</v>
      </c>
      <c r="W23" s="21">
        <v>175</v>
      </c>
      <c r="X23" s="21">
        <v>2481</v>
      </c>
      <c r="Y23" s="24">
        <v>45268</v>
      </c>
      <c r="Z23" s="21" t="s">
        <v>517</v>
      </c>
      <c r="AA23" s="21" t="s">
        <v>496</v>
      </c>
      <c r="AB23" s="21">
        <v>8.1999999999999993</v>
      </c>
      <c r="AC23" s="21" t="s">
        <v>465</v>
      </c>
      <c r="AD23" s="21">
        <v>53</v>
      </c>
    </row>
    <row r="24" spans="1:30" ht="17.25" customHeight="1" thickBot="1" x14ac:dyDescent="0.25">
      <c r="A24" s="21">
        <v>19</v>
      </c>
      <c r="B24" s="22">
        <v>2.8007920792079206E-2</v>
      </c>
      <c r="C24" s="22">
        <v>3.0079207920792078E-2</v>
      </c>
      <c r="D24" s="22">
        <v>5.8400000000000001E-2</v>
      </c>
      <c r="E24" s="45"/>
      <c r="F24" s="21" t="s">
        <v>495</v>
      </c>
      <c r="G24" s="23">
        <v>31081</v>
      </c>
      <c r="H24" s="21">
        <v>1.02</v>
      </c>
      <c r="I24" s="45"/>
      <c r="J24" s="12">
        <v>30</v>
      </c>
      <c r="K24" s="12">
        <f>X14</f>
        <v>2634</v>
      </c>
      <c r="L24" s="18"/>
      <c r="M24" s="12"/>
      <c r="N24" s="114">
        <f t="shared" si="0"/>
        <v>8.6930693069306925E-2</v>
      </c>
      <c r="W24" s="21">
        <v>200</v>
      </c>
      <c r="X24" s="21">
        <v>2468</v>
      </c>
      <c r="Y24" s="24">
        <v>45051</v>
      </c>
      <c r="Z24" s="21" t="s">
        <v>514</v>
      </c>
      <c r="AA24" s="21" t="s">
        <v>496</v>
      </c>
      <c r="AB24" s="21">
        <v>8.1</v>
      </c>
      <c r="AC24" s="21" t="s">
        <v>465</v>
      </c>
      <c r="AD24" s="21">
        <v>53</v>
      </c>
    </row>
    <row r="25" spans="1:30" ht="17.25" customHeight="1" thickBot="1" x14ac:dyDescent="0.25">
      <c r="A25" s="21">
        <v>20</v>
      </c>
      <c r="B25" s="22">
        <v>2.193267326732673E-2</v>
      </c>
      <c r="C25" s="22">
        <v>2.3626732673267325E-2</v>
      </c>
      <c r="D25" s="22">
        <v>4.58E-2</v>
      </c>
      <c r="E25" s="45"/>
      <c r="F25" s="21" t="s">
        <v>496</v>
      </c>
      <c r="G25" s="23">
        <v>33375</v>
      </c>
      <c r="H25" s="21">
        <v>1.1000000000000001</v>
      </c>
      <c r="I25" s="45"/>
      <c r="J25" s="12">
        <v>50</v>
      </c>
      <c r="K25" s="12">
        <f>X18</f>
        <v>2601</v>
      </c>
      <c r="L25" s="18"/>
      <c r="M25" s="12"/>
      <c r="N25" s="114">
        <f t="shared" si="0"/>
        <v>8.5841584158415848E-2</v>
      </c>
    </row>
    <row r="26" spans="1:30" ht="17.25" customHeight="1" thickBot="1" x14ac:dyDescent="0.25">
      <c r="A26" s="21">
        <v>21</v>
      </c>
      <c r="B26" s="22">
        <v>1.4982178217821784E-2</v>
      </c>
      <c r="C26" s="22">
        <v>1.7319801980198023E-2</v>
      </c>
      <c r="D26" s="22">
        <v>3.2500000000000001E-2</v>
      </c>
      <c r="E26" s="45"/>
      <c r="F26" s="21" t="s">
        <v>497</v>
      </c>
      <c r="G26" s="23">
        <v>30191</v>
      </c>
      <c r="H26" s="21">
        <v>0.99</v>
      </c>
      <c r="I26" s="45"/>
      <c r="J26" s="12">
        <v>100</v>
      </c>
      <c r="K26" s="12">
        <f>X20</f>
        <v>2539</v>
      </c>
      <c r="L26" s="18"/>
      <c r="M26" s="12"/>
      <c r="N26" s="114">
        <f t="shared" si="0"/>
        <v>8.3795379537953796E-2</v>
      </c>
    </row>
    <row r="27" spans="1:30" ht="17.25" customHeight="1" thickBot="1" x14ac:dyDescent="0.25">
      <c r="A27" s="21">
        <v>22</v>
      </c>
      <c r="B27" s="22">
        <v>9.0099009900990092E-3</v>
      </c>
      <c r="C27" s="22">
        <v>1.0915841584158415E-2</v>
      </c>
      <c r="D27" s="22">
        <v>2.01E-2</v>
      </c>
      <c r="E27" s="45"/>
      <c r="F27" s="45"/>
      <c r="G27" s="45"/>
      <c r="H27" s="45"/>
      <c r="I27" s="45"/>
      <c r="J27" s="12">
        <v>150</v>
      </c>
      <c r="K27" s="12">
        <f>X22</f>
        <v>2496</v>
      </c>
      <c r="L27" s="18"/>
      <c r="M27" s="12"/>
      <c r="N27" s="114">
        <f t="shared" si="0"/>
        <v>8.237623762376238E-2</v>
      </c>
    </row>
    <row r="28" spans="1:30" ht="17.25" customHeight="1" thickBot="1" x14ac:dyDescent="0.25">
      <c r="A28" s="21">
        <v>23</v>
      </c>
      <c r="B28" s="22">
        <v>5.3029702970297035E-3</v>
      </c>
      <c r="C28" s="22">
        <v>6.5980198019801976E-3</v>
      </c>
      <c r="D28" s="22">
        <v>1.2E-2</v>
      </c>
      <c r="E28" s="45"/>
      <c r="F28" s="45"/>
      <c r="G28" s="45"/>
      <c r="H28" s="45"/>
      <c r="I28" s="45"/>
      <c r="J28" s="12">
        <v>200</v>
      </c>
      <c r="K28" s="12">
        <f>X24</f>
        <v>2468</v>
      </c>
      <c r="L28" s="18"/>
      <c r="M28" s="12"/>
      <c r="N28" s="114">
        <f t="shared" si="0"/>
        <v>8.1452145214521446E-2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1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4">
      <c r="A1" s="229" t="s">
        <v>549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740</v>
      </c>
      <c r="F2" s="6">
        <v>28100</v>
      </c>
      <c r="H2" s="7" t="s">
        <v>462</v>
      </c>
      <c r="W2" s="21">
        <v>1</v>
      </c>
      <c r="X2" s="21">
        <v>3418</v>
      </c>
      <c r="Y2" s="24">
        <v>45092</v>
      </c>
      <c r="Z2" s="21" t="s">
        <v>513</v>
      </c>
      <c r="AA2" s="21" t="s">
        <v>495</v>
      </c>
      <c r="AB2" s="21">
        <v>12.2</v>
      </c>
      <c r="AC2" s="21" t="s">
        <v>465</v>
      </c>
      <c r="AD2" s="21">
        <v>51</v>
      </c>
    </row>
    <row r="3" spans="1:30" ht="17.25" customHeight="1" thickBot="1" x14ac:dyDescent="0.25">
      <c r="W3" s="21">
        <v>2</v>
      </c>
      <c r="X3" s="21">
        <v>3286</v>
      </c>
      <c r="Y3" s="24">
        <v>44970</v>
      </c>
      <c r="Z3" s="21" t="s">
        <v>513</v>
      </c>
      <c r="AA3" s="21" t="s">
        <v>492</v>
      </c>
      <c r="AB3" s="21">
        <v>11.7</v>
      </c>
      <c r="AC3" s="21" t="s">
        <v>464</v>
      </c>
      <c r="AD3" s="21">
        <v>57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3256</v>
      </c>
      <c r="Y4" s="24">
        <v>44998</v>
      </c>
      <c r="Z4" s="21" t="s">
        <v>514</v>
      </c>
      <c r="AA4" s="21" t="s">
        <v>492</v>
      </c>
      <c r="AB4" s="21">
        <v>11.6</v>
      </c>
      <c r="AC4" s="21" t="s">
        <v>464</v>
      </c>
      <c r="AD4" s="21">
        <v>52</v>
      </c>
    </row>
    <row r="5" spans="1:30" ht="17.25" customHeight="1" thickBot="1" x14ac:dyDescent="0.25">
      <c r="A5" s="21">
        <v>0</v>
      </c>
      <c r="B5" s="22">
        <v>3.3352313167259785E-3</v>
      </c>
      <c r="C5" s="22">
        <v>4.5071174377224205E-3</v>
      </c>
      <c r="D5" s="22">
        <v>7.9000000000000008E-3</v>
      </c>
      <c r="E5" s="45"/>
      <c r="F5" s="21" t="s">
        <v>471</v>
      </c>
      <c r="G5" s="23">
        <v>31014</v>
      </c>
      <c r="H5" s="21">
        <v>1.1000000000000001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3247</v>
      </c>
      <c r="Y5" s="24">
        <v>44970</v>
      </c>
      <c r="Z5" s="21" t="s">
        <v>514</v>
      </c>
      <c r="AA5" s="21" t="s">
        <v>492</v>
      </c>
      <c r="AB5" s="21">
        <v>11.6</v>
      </c>
      <c r="AC5" s="21" t="s">
        <v>464</v>
      </c>
      <c r="AD5" s="21">
        <v>54</v>
      </c>
    </row>
    <row r="6" spans="1:30" ht="17.25" customHeight="1" thickBot="1" x14ac:dyDescent="0.25">
      <c r="A6" s="21">
        <v>1</v>
      </c>
      <c r="B6" s="22">
        <v>1.9729537366548044E-3</v>
      </c>
      <c r="C6" s="22">
        <v>3.499644128113879E-3</v>
      </c>
      <c r="D6" s="22">
        <v>5.4000000000000003E-3</v>
      </c>
      <c r="E6" s="45"/>
      <c r="F6" s="21" t="s">
        <v>473</v>
      </c>
      <c r="G6" s="23">
        <v>34673</v>
      </c>
      <c r="H6" s="21">
        <v>1.23</v>
      </c>
      <c r="I6" s="45"/>
      <c r="J6" s="107" t="s">
        <v>474</v>
      </c>
      <c r="K6" s="108">
        <f>LARGE((K8,K9),1)</f>
        <v>0.65868712986904665</v>
      </c>
      <c r="L6" s="45"/>
      <c r="M6" s="45"/>
      <c r="N6" s="108" t="s">
        <v>465</v>
      </c>
      <c r="W6" s="21">
        <v>5</v>
      </c>
      <c r="X6" s="21">
        <v>3179</v>
      </c>
      <c r="Y6" s="24">
        <v>44937</v>
      </c>
      <c r="Z6" s="21" t="s">
        <v>516</v>
      </c>
      <c r="AA6" s="21" t="s">
        <v>494</v>
      </c>
      <c r="AB6" s="21">
        <v>11.3</v>
      </c>
      <c r="AC6" s="21" t="s">
        <v>465</v>
      </c>
      <c r="AD6" s="21">
        <v>55</v>
      </c>
    </row>
    <row r="7" spans="1:30" ht="17.25" customHeight="1" thickBot="1" x14ac:dyDescent="0.25">
      <c r="A7" s="21">
        <v>2</v>
      </c>
      <c r="B7" s="22">
        <v>1.2213523131672599E-3</v>
      </c>
      <c r="C7" s="22">
        <v>1.8028469750889678E-3</v>
      </c>
      <c r="D7" s="22">
        <v>3.0000000000000001E-3</v>
      </c>
      <c r="E7" s="45"/>
      <c r="F7" s="21" t="s">
        <v>475</v>
      </c>
      <c r="G7" s="23">
        <v>33031</v>
      </c>
      <c r="H7" s="21">
        <v>1.18</v>
      </c>
      <c r="I7" s="45"/>
      <c r="J7" s="12" t="s">
        <v>476</v>
      </c>
      <c r="K7" s="108">
        <f>LARGE((K10,K11),1)</f>
        <v>0.54231638634535073</v>
      </c>
      <c r="L7" s="45"/>
      <c r="M7" s="45"/>
      <c r="N7" s="108" t="s">
        <v>465</v>
      </c>
      <c r="W7" s="21">
        <v>6</v>
      </c>
      <c r="X7" s="21">
        <v>3140</v>
      </c>
      <c r="Y7" s="24">
        <v>44971</v>
      </c>
      <c r="Z7" s="21" t="s">
        <v>514</v>
      </c>
      <c r="AA7" s="21" t="s">
        <v>493</v>
      </c>
      <c r="AB7" s="21">
        <v>11.2</v>
      </c>
      <c r="AC7" s="21" t="s">
        <v>465</v>
      </c>
      <c r="AD7" s="21">
        <v>52</v>
      </c>
    </row>
    <row r="8" spans="1:30" ht="17.25" customHeight="1" thickBot="1" x14ac:dyDescent="0.25">
      <c r="A8" s="21">
        <v>3</v>
      </c>
      <c r="B8" s="22">
        <v>9.3950177935943065E-4</v>
      </c>
      <c r="C8" s="22">
        <v>1.0074733096085409E-3</v>
      </c>
      <c r="D8" s="22">
        <v>1.9E-3</v>
      </c>
      <c r="E8" s="45"/>
      <c r="F8" s="21" t="s">
        <v>477</v>
      </c>
      <c r="G8" s="23">
        <v>31930</v>
      </c>
      <c r="H8" s="21">
        <v>1.1399999999999999</v>
      </c>
      <c r="I8" s="45"/>
      <c r="J8" s="45"/>
      <c r="K8" s="340">
        <f>LARGE(B11:C11,1)/(B11+C11)</f>
        <v>0.65868712986904665</v>
      </c>
      <c r="L8" s="45"/>
      <c r="M8" s="45"/>
      <c r="N8" s="45"/>
      <c r="W8" s="21">
        <v>7</v>
      </c>
      <c r="X8" s="21">
        <v>3131</v>
      </c>
      <c r="Y8" s="24">
        <v>45001</v>
      </c>
      <c r="Z8" s="21" t="s">
        <v>513</v>
      </c>
      <c r="AA8" s="21" t="s">
        <v>495</v>
      </c>
      <c r="AB8" s="21">
        <v>11.1</v>
      </c>
      <c r="AC8" s="21" t="s">
        <v>464</v>
      </c>
      <c r="AD8" s="21">
        <v>52</v>
      </c>
    </row>
    <row r="9" spans="1:30" ht="17.25" customHeight="1" thickBot="1" x14ac:dyDescent="0.25">
      <c r="A9" s="21">
        <v>4</v>
      </c>
      <c r="B9" s="22">
        <v>1.4562277580071174E-3</v>
      </c>
      <c r="C9" s="22">
        <v>1.6437722419928825E-3</v>
      </c>
      <c r="D9" s="22">
        <v>3.0999999999999999E-3</v>
      </c>
      <c r="E9" s="45"/>
      <c r="F9" s="21" t="s">
        <v>478</v>
      </c>
      <c r="G9" s="23">
        <v>24207</v>
      </c>
      <c r="H9" s="21">
        <v>0.86</v>
      </c>
      <c r="I9" s="45"/>
      <c r="J9" s="45"/>
      <c r="K9" s="340">
        <f>LARGE(B12:C12,1)/(B12+C12)</f>
        <v>0.56567957479119213</v>
      </c>
      <c r="L9" s="45"/>
      <c r="M9" s="45"/>
      <c r="N9" s="45"/>
      <c r="W9" s="21">
        <v>8</v>
      </c>
      <c r="X9" s="21">
        <v>3125</v>
      </c>
      <c r="Y9" s="24">
        <v>44937</v>
      </c>
      <c r="Z9" s="21" t="s">
        <v>518</v>
      </c>
      <c r="AA9" s="21" t="s">
        <v>494</v>
      </c>
      <c r="AB9" s="21">
        <v>11.1</v>
      </c>
      <c r="AC9" s="21" t="s">
        <v>465</v>
      </c>
      <c r="AD9" s="21">
        <v>58</v>
      </c>
    </row>
    <row r="10" spans="1:30" ht="17.25" customHeight="1" thickBot="1" x14ac:dyDescent="0.25">
      <c r="A10" s="21">
        <v>5</v>
      </c>
      <c r="B10" s="22">
        <v>2.5366548042704625E-3</v>
      </c>
      <c r="C10" s="22">
        <v>4.1889679715302495E-3</v>
      </c>
      <c r="D10" s="22">
        <v>6.7000000000000002E-3</v>
      </c>
      <c r="E10" s="45"/>
      <c r="F10" s="21" t="s">
        <v>479</v>
      </c>
      <c r="G10" s="23">
        <v>21900</v>
      </c>
      <c r="H10" s="21">
        <v>0.78</v>
      </c>
      <c r="I10" s="45"/>
      <c r="J10" s="45"/>
      <c r="K10" s="340">
        <f>LARGE(B20:C20,1)/(B20+C20)</f>
        <v>0.54231638634535073</v>
      </c>
      <c r="L10" s="45"/>
      <c r="M10" s="45"/>
      <c r="N10" s="45"/>
      <c r="W10" s="21">
        <v>9</v>
      </c>
      <c r="X10" s="21">
        <v>3107</v>
      </c>
      <c r="Y10" s="24">
        <v>44971</v>
      </c>
      <c r="Z10" s="21" t="s">
        <v>513</v>
      </c>
      <c r="AA10" s="21" t="s">
        <v>493</v>
      </c>
      <c r="AB10" s="21">
        <v>11.1</v>
      </c>
      <c r="AC10" s="21" t="s">
        <v>464</v>
      </c>
      <c r="AD10" s="21">
        <v>51</v>
      </c>
    </row>
    <row r="11" spans="1:30" ht="17.25" customHeight="1" thickBot="1" x14ac:dyDescent="0.25">
      <c r="A11" s="21">
        <v>6</v>
      </c>
      <c r="B11" s="22">
        <v>5.8249110320284696E-3</v>
      </c>
      <c r="C11" s="22">
        <v>1.1241281138790036E-2</v>
      </c>
      <c r="D11" s="22">
        <v>1.7100000000000001E-2</v>
      </c>
      <c r="E11" s="45"/>
      <c r="F11" s="21" t="s">
        <v>480</v>
      </c>
      <c r="G11" s="23">
        <v>20466</v>
      </c>
      <c r="H11" s="21">
        <v>0.73</v>
      </c>
      <c r="I11" s="45"/>
      <c r="J11" s="45"/>
      <c r="K11" s="340">
        <f>LARGE(B21:C21,1)/(B21+C21)</f>
        <v>0.5078729698454223</v>
      </c>
      <c r="L11" s="45"/>
      <c r="M11" s="45"/>
      <c r="N11" s="45"/>
      <c r="W11" s="21">
        <v>10</v>
      </c>
      <c r="X11" s="21">
        <v>3077</v>
      </c>
      <c r="Y11" s="24">
        <v>45000</v>
      </c>
      <c r="Z11" s="21" t="s">
        <v>514</v>
      </c>
      <c r="AA11" s="21" t="s">
        <v>494</v>
      </c>
      <c r="AB11" s="21">
        <v>11</v>
      </c>
      <c r="AC11" s="21" t="s">
        <v>465</v>
      </c>
      <c r="AD11" s="21">
        <v>52</v>
      </c>
    </row>
    <row r="12" spans="1:30" ht="17.25" customHeight="1" thickBot="1" x14ac:dyDescent="0.25">
      <c r="A12" s="21">
        <v>7</v>
      </c>
      <c r="B12" s="22">
        <v>1.5877580071174378E-2</v>
      </c>
      <c r="C12" s="22">
        <v>2.0679715302491103E-2</v>
      </c>
      <c r="D12" s="22">
        <v>3.6499999999999998E-2</v>
      </c>
      <c r="E12" s="45"/>
      <c r="F12" s="21" t="s">
        <v>481</v>
      </c>
      <c r="G12" s="23">
        <v>25233</v>
      </c>
      <c r="H12" s="21">
        <v>0.9</v>
      </c>
      <c r="I12" s="45"/>
      <c r="J12" s="45"/>
      <c r="K12" s="45"/>
      <c r="L12" s="45"/>
      <c r="M12" s="45"/>
      <c r="N12" s="45"/>
      <c r="W12" s="21">
        <v>20</v>
      </c>
      <c r="X12" s="21">
        <v>3001</v>
      </c>
      <c r="Y12" s="24">
        <v>45246</v>
      </c>
      <c r="Z12" s="21" t="s">
        <v>513</v>
      </c>
      <c r="AA12" s="21" t="s">
        <v>495</v>
      </c>
      <c r="AB12" s="21">
        <v>10.7</v>
      </c>
      <c r="AC12" s="21" t="s">
        <v>464</v>
      </c>
      <c r="AD12" s="21">
        <v>52</v>
      </c>
    </row>
    <row r="13" spans="1:30" ht="17.25" customHeight="1" thickBot="1" x14ac:dyDescent="0.25">
      <c r="A13" s="21">
        <v>8</v>
      </c>
      <c r="B13" s="22">
        <v>2.2595017793594303E-2</v>
      </c>
      <c r="C13" s="22">
        <v>2.4338434163701069E-2</v>
      </c>
      <c r="D13" s="22">
        <v>4.6899999999999997E-2</v>
      </c>
      <c r="E13" s="45"/>
      <c r="F13" s="21" t="s">
        <v>482</v>
      </c>
      <c r="G13" s="23">
        <v>27549</v>
      </c>
      <c r="H13" s="21">
        <v>0.98</v>
      </c>
      <c r="I13" s="45"/>
      <c r="J13" s="45"/>
      <c r="K13" s="45"/>
      <c r="L13" s="45"/>
      <c r="M13" s="45"/>
      <c r="N13" s="45"/>
      <c r="W13" s="21">
        <v>25</v>
      </c>
      <c r="X13" s="21">
        <v>2987</v>
      </c>
      <c r="Y13" s="24">
        <v>45006</v>
      </c>
      <c r="Z13" s="21" t="s">
        <v>514</v>
      </c>
      <c r="AA13" s="21" t="s">
        <v>493</v>
      </c>
      <c r="AB13" s="21">
        <v>10.6</v>
      </c>
      <c r="AC13" s="21" t="s">
        <v>465</v>
      </c>
      <c r="AD13" s="21">
        <v>50</v>
      </c>
    </row>
    <row r="14" spans="1:30" ht="17.25" customHeight="1" thickBot="1" x14ac:dyDescent="0.25">
      <c r="A14" s="21">
        <v>9</v>
      </c>
      <c r="B14" s="22">
        <v>2.4943772241992884E-2</v>
      </c>
      <c r="C14" s="22">
        <v>2.3596085409252666E-2</v>
      </c>
      <c r="D14" s="22">
        <v>4.8599999999999997E-2</v>
      </c>
      <c r="E14" s="45"/>
      <c r="F14" s="21" t="s">
        <v>483</v>
      </c>
      <c r="G14" s="23">
        <v>30284</v>
      </c>
      <c r="H14" s="21">
        <v>1.08</v>
      </c>
      <c r="I14" s="45"/>
      <c r="J14" s="45"/>
      <c r="K14" s="45"/>
      <c r="L14" s="45"/>
      <c r="M14" s="45"/>
      <c r="N14" s="45"/>
      <c r="W14" s="21">
        <v>30</v>
      </c>
      <c r="X14" s="21">
        <v>2973</v>
      </c>
      <c r="Y14" s="24">
        <v>44973</v>
      </c>
      <c r="Z14" s="21" t="s">
        <v>513</v>
      </c>
      <c r="AA14" s="21" t="s">
        <v>495</v>
      </c>
      <c r="AB14" s="21">
        <v>10.6</v>
      </c>
      <c r="AC14" s="21" t="s">
        <v>464</v>
      </c>
      <c r="AD14" s="21">
        <v>53</v>
      </c>
    </row>
    <row r="15" spans="1:30" ht="17.25" customHeight="1" thickBot="1" x14ac:dyDescent="0.25">
      <c r="A15" s="21">
        <v>10</v>
      </c>
      <c r="B15" s="22">
        <v>3.011103202846975E-2</v>
      </c>
      <c r="C15" s="22">
        <v>3.1920996441281137E-2</v>
      </c>
      <c r="D15" s="22">
        <v>6.2E-2</v>
      </c>
      <c r="E15" s="45"/>
      <c r="F15" s="21" t="s">
        <v>484</v>
      </c>
      <c r="G15" s="23">
        <v>29329</v>
      </c>
      <c r="H15" s="21">
        <v>1.04</v>
      </c>
      <c r="I15" s="45"/>
      <c r="J15" s="45"/>
      <c r="K15" s="45"/>
      <c r="L15" s="45"/>
      <c r="M15" s="45"/>
      <c r="N15" s="45"/>
      <c r="W15" s="21">
        <v>35</v>
      </c>
      <c r="X15" s="21">
        <v>2960</v>
      </c>
      <c r="Y15" s="24">
        <v>44999</v>
      </c>
      <c r="Z15" s="21" t="s">
        <v>513</v>
      </c>
      <c r="AA15" s="21" t="s">
        <v>493</v>
      </c>
      <c r="AB15" s="21">
        <v>10.5</v>
      </c>
      <c r="AC15" s="21" t="s">
        <v>464</v>
      </c>
      <c r="AD15" s="21">
        <v>51</v>
      </c>
    </row>
    <row r="16" spans="1:30" ht="17.25" customHeight="1" thickBot="1" x14ac:dyDescent="0.25">
      <c r="A16" s="21">
        <v>11</v>
      </c>
      <c r="B16" s="22">
        <v>3.3681138790035592E-2</v>
      </c>
      <c r="C16" s="22">
        <v>3.7382562277580064E-2</v>
      </c>
      <c r="D16" s="22">
        <v>7.1099999999999997E-2</v>
      </c>
      <c r="E16" s="45"/>
      <c r="F16" s="21" t="s">
        <v>485</v>
      </c>
      <c r="G16" s="23">
        <v>27502</v>
      </c>
      <c r="H16" s="21">
        <v>0.98</v>
      </c>
      <c r="I16" s="45"/>
      <c r="J16" s="45"/>
      <c r="K16" s="45"/>
      <c r="L16" s="45"/>
      <c r="M16" s="45"/>
      <c r="N16" s="45"/>
      <c r="W16" s="21">
        <v>40</v>
      </c>
      <c r="X16" s="21">
        <v>2955</v>
      </c>
      <c r="Y16" s="24">
        <v>44965</v>
      </c>
      <c r="Z16" s="21" t="s">
        <v>514</v>
      </c>
      <c r="AA16" s="21" t="s">
        <v>494</v>
      </c>
      <c r="AB16" s="21">
        <v>10.5</v>
      </c>
      <c r="AC16" s="21" t="s">
        <v>465</v>
      </c>
      <c r="AD16" s="21">
        <v>50</v>
      </c>
    </row>
    <row r="17" spans="1:30" ht="17.25" customHeight="1" thickBot="1" x14ac:dyDescent="0.25">
      <c r="A17" s="21">
        <v>12</v>
      </c>
      <c r="B17" s="22">
        <v>3.5419217081850536E-2</v>
      </c>
      <c r="C17" s="22">
        <v>4.178362989323843E-2</v>
      </c>
      <c r="D17" s="22">
        <v>7.7200000000000005E-2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2937</v>
      </c>
      <c r="Y17" s="24">
        <v>45022</v>
      </c>
      <c r="Z17" s="21" t="s">
        <v>514</v>
      </c>
      <c r="AA17" s="21" t="s">
        <v>495</v>
      </c>
      <c r="AB17" s="21">
        <v>10.5</v>
      </c>
      <c r="AC17" s="21" t="s">
        <v>465</v>
      </c>
      <c r="AD17" s="21">
        <v>50</v>
      </c>
    </row>
    <row r="18" spans="1:30" ht="17.25" customHeight="1" thickBot="1" x14ac:dyDescent="0.25">
      <c r="A18" s="21">
        <v>13</v>
      </c>
      <c r="B18" s="22">
        <v>3.5231316725978651E-2</v>
      </c>
      <c r="C18" s="22">
        <v>4.3109252669039144E-2</v>
      </c>
      <c r="D18" s="22">
        <v>7.8299999999999995E-2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2926</v>
      </c>
      <c r="Y18" s="24">
        <v>44952</v>
      </c>
      <c r="Z18" s="21" t="s">
        <v>513</v>
      </c>
      <c r="AA18" s="21" t="s">
        <v>495</v>
      </c>
      <c r="AB18" s="21">
        <v>10.4</v>
      </c>
      <c r="AC18" s="21" t="s">
        <v>464</v>
      </c>
      <c r="AD18" s="21">
        <v>52</v>
      </c>
    </row>
    <row r="19" spans="1:30" ht="17.25" customHeight="1" thickBot="1" x14ac:dyDescent="0.25">
      <c r="A19" s="21">
        <v>14</v>
      </c>
      <c r="B19" s="22">
        <v>3.4244839857651248E-2</v>
      </c>
      <c r="C19" s="22">
        <v>4.0988256227758008E-2</v>
      </c>
      <c r="D19" s="22">
        <v>7.5200000000000003E-2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2887</v>
      </c>
      <c r="Y19" s="24">
        <v>44971</v>
      </c>
      <c r="Z19" s="21" t="s">
        <v>518</v>
      </c>
      <c r="AA19" s="21" t="s">
        <v>493</v>
      </c>
      <c r="AB19" s="21">
        <v>10.3</v>
      </c>
      <c r="AC19" s="21" t="s">
        <v>465</v>
      </c>
      <c r="AD19" s="21">
        <v>57</v>
      </c>
    </row>
    <row r="20" spans="1:30" ht="17.25" customHeight="1" thickBot="1" x14ac:dyDescent="0.25">
      <c r="A20" s="21">
        <v>15</v>
      </c>
      <c r="B20" s="22">
        <v>3.4009964412811393E-2</v>
      </c>
      <c r="C20" s="22">
        <v>4.0298932384341631E-2</v>
      </c>
      <c r="D20" s="22">
        <v>7.4300000000000005E-2</v>
      </c>
      <c r="E20" s="45"/>
      <c r="F20" s="21" t="s">
        <v>488</v>
      </c>
      <c r="G20" s="23">
        <v>23036</v>
      </c>
      <c r="H20" s="21">
        <v>0.82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2854</v>
      </c>
      <c r="Y20" s="24">
        <v>44958</v>
      </c>
      <c r="Z20" s="21" t="s">
        <v>514</v>
      </c>
      <c r="AA20" s="21" t="s">
        <v>494</v>
      </c>
      <c r="AB20" s="21">
        <v>10.199999999999999</v>
      </c>
      <c r="AC20" s="21" t="s">
        <v>465</v>
      </c>
      <c r="AD20" s="21">
        <v>52</v>
      </c>
    </row>
    <row r="21" spans="1:30" ht="17.25" customHeight="1" thickBot="1" x14ac:dyDescent="0.25">
      <c r="A21" s="21">
        <v>16</v>
      </c>
      <c r="B21" s="22">
        <v>3.8895373665480432E-2</v>
      </c>
      <c r="C21" s="22">
        <v>4.0139857651245552E-2</v>
      </c>
      <c r="D21" s="22">
        <v>7.9000000000000001E-2</v>
      </c>
      <c r="E21" s="45"/>
      <c r="F21" s="21" t="s">
        <v>492</v>
      </c>
      <c r="G21" s="23">
        <v>27836</v>
      </c>
      <c r="H21" s="21">
        <v>0.99</v>
      </c>
      <c r="I21" s="45"/>
      <c r="J21" s="12">
        <v>5</v>
      </c>
      <c r="K21" s="12">
        <f>X6</f>
        <v>3179</v>
      </c>
      <c r="L21" s="18"/>
      <c r="M21" s="12"/>
      <c r="N21" s="114">
        <f>K21/$F$2</f>
        <v>0.11313167259786477</v>
      </c>
      <c r="W21" s="21">
        <v>125</v>
      </c>
      <c r="X21" s="21">
        <v>2817</v>
      </c>
      <c r="Y21" s="24">
        <v>44957</v>
      </c>
      <c r="Z21" s="21" t="s">
        <v>513</v>
      </c>
      <c r="AA21" s="21" t="s">
        <v>493</v>
      </c>
      <c r="AB21" s="21">
        <v>10</v>
      </c>
      <c r="AC21" s="21" t="s">
        <v>464</v>
      </c>
      <c r="AD21" s="21">
        <v>52</v>
      </c>
    </row>
    <row r="22" spans="1:30" ht="17.25" customHeight="1" thickBot="1" x14ac:dyDescent="0.25">
      <c r="A22" s="21">
        <v>17</v>
      </c>
      <c r="B22" s="22">
        <v>4.0210676156583622E-2</v>
      </c>
      <c r="C22" s="22">
        <v>3.833701067615658E-2</v>
      </c>
      <c r="D22" s="22">
        <v>7.85E-2</v>
      </c>
      <c r="E22" s="45"/>
      <c r="F22" s="21" t="s">
        <v>493</v>
      </c>
      <c r="G22" s="23">
        <v>29198</v>
      </c>
      <c r="H22" s="21">
        <v>1.04</v>
      </c>
      <c r="I22" s="45"/>
      <c r="J22" s="12">
        <v>10</v>
      </c>
      <c r="K22" s="12">
        <f>X11</f>
        <v>3077</v>
      </c>
      <c r="L22" s="18"/>
      <c r="M22" s="12"/>
      <c r="N22" s="114">
        <f t="shared" ref="N22:N28" si="0">K22/$F$2</f>
        <v>0.1095017793594306</v>
      </c>
      <c r="W22" s="21">
        <v>150</v>
      </c>
      <c r="X22" s="21">
        <v>2796</v>
      </c>
      <c r="Y22" s="24">
        <v>45259</v>
      </c>
      <c r="Z22" s="21" t="s">
        <v>514</v>
      </c>
      <c r="AA22" s="21" t="s">
        <v>494</v>
      </c>
      <c r="AB22" s="21">
        <v>10</v>
      </c>
      <c r="AC22" s="21" t="s">
        <v>465</v>
      </c>
      <c r="AD22" s="21">
        <v>51</v>
      </c>
    </row>
    <row r="23" spans="1:30" ht="17.25" customHeight="1" thickBot="1" x14ac:dyDescent="0.25">
      <c r="A23" s="21">
        <v>18</v>
      </c>
      <c r="B23" s="22">
        <v>3.3258362989323845E-2</v>
      </c>
      <c r="C23" s="22">
        <v>3.3352669039145903E-2</v>
      </c>
      <c r="D23" s="22">
        <v>6.6600000000000006E-2</v>
      </c>
      <c r="E23" s="45"/>
      <c r="F23" s="21" t="s">
        <v>494</v>
      </c>
      <c r="G23" s="23">
        <v>29445</v>
      </c>
      <c r="H23" s="21">
        <v>1.05</v>
      </c>
      <c r="I23" s="45"/>
      <c r="J23" s="12">
        <v>20</v>
      </c>
      <c r="K23" s="12">
        <f>X12</f>
        <v>3001</v>
      </c>
      <c r="L23" s="18"/>
      <c r="M23" s="12"/>
      <c r="N23" s="114">
        <f t="shared" si="0"/>
        <v>0.10679715302491104</v>
      </c>
      <c r="W23" s="21">
        <v>175</v>
      </c>
      <c r="X23" s="21">
        <v>2772</v>
      </c>
      <c r="Y23" s="24">
        <v>45232</v>
      </c>
      <c r="Z23" s="21" t="s">
        <v>514</v>
      </c>
      <c r="AA23" s="21" t="s">
        <v>495</v>
      </c>
      <c r="AB23" s="21">
        <v>9.9</v>
      </c>
      <c r="AC23" s="21" t="s">
        <v>465</v>
      </c>
      <c r="AD23" s="21">
        <v>52</v>
      </c>
    </row>
    <row r="24" spans="1:30" ht="17.25" customHeight="1" thickBot="1" x14ac:dyDescent="0.25">
      <c r="A24" s="21">
        <v>19</v>
      </c>
      <c r="B24" s="22">
        <v>2.400427046263345E-2</v>
      </c>
      <c r="C24" s="22">
        <v>2.9269750889679716E-2</v>
      </c>
      <c r="D24" s="22">
        <v>5.3199999999999997E-2</v>
      </c>
      <c r="E24" s="45"/>
      <c r="F24" s="21" t="s">
        <v>495</v>
      </c>
      <c r="G24" s="23">
        <v>29965</v>
      </c>
      <c r="H24" s="21">
        <v>1.07</v>
      </c>
      <c r="I24" s="45"/>
      <c r="J24" s="12">
        <v>30</v>
      </c>
      <c r="K24" s="12">
        <f>X14</f>
        <v>2973</v>
      </c>
      <c r="L24" s="18"/>
      <c r="M24" s="12"/>
      <c r="N24" s="114">
        <f t="shared" si="0"/>
        <v>0.10580071174377224</v>
      </c>
      <c r="W24" s="21">
        <v>200</v>
      </c>
      <c r="X24" s="21">
        <v>2751</v>
      </c>
      <c r="Y24" s="24">
        <v>44978</v>
      </c>
      <c r="Z24" s="21" t="s">
        <v>513</v>
      </c>
      <c r="AA24" s="21" t="s">
        <v>493</v>
      </c>
      <c r="AB24" s="21">
        <v>9.8000000000000007</v>
      </c>
      <c r="AC24" s="21" t="s">
        <v>465</v>
      </c>
      <c r="AD24" s="21">
        <v>51</v>
      </c>
    </row>
    <row r="25" spans="1:30" ht="17.25" customHeight="1" thickBot="1" x14ac:dyDescent="0.25">
      <c r="A25" s="21">
        <v>20</v>
      </c>
      <c r="B25" s="22">
        <v>1.8508185053380779E-2</v>
      </c>
      <c r="C25" s="22">
        <v>2.3171886120996441E-2</v>
      </c>
      <c r="D25" s="22">
        <v>4.1700000000000001E-2</v>
      </c>
      <c r="E25" s="45"/>
      <c r="F25" s="21" t="s">
        <v>496</v>
      </c>
      <c r="G25" s="23">
        <v>30819</v>
      </c>
      <c r="H25" s="21">
        <v>1.1000000000000001</v>
      </c>
      <c r="I25" s="45"/>
      <c r="J25" s="12">
        <v>50</v>
      </c>
      <c r="K25" s="12">
        <f>X18</f>
        <v>2926</v>
      </c>
      <c r="L25" s="18"/>
      <c r="M25" s="12"/>
      <c r="N25" s="114">
        <f t="shared" si="0"/>
        <v>0.10412811387900356</v>
      </c>
    </row>
    <row r="26" spans="1:30" ht="17.25" customHeight="1" thickBot="1" x14ac:dyDescent="0.25">
      <c r="A26" s="21">
        <v>21</v>
      </c>
      <c r="B26" s="22">
        <v>1.38576512455516E-2</v>
      </c>
      <c r="C26" s="22">
        <v>1.6861921708185054E-2</v>
      </c>
      <c r="D26" s="22">
        <v>3.0700000000000002E-2</v>
      </c>
      <c r="E26" s="45"/>
      <c r="F26" s="21" t="s">
        <v>497</v>
      </c>
      <c r="G26" s="23">
        <v>26421</v>
      </c>
      <c r="H26" s="21">
        <v>0.94</v>
      </c>
      <c r="I26" s="45"/>
      <c r="J26" s="12">
        <v>100</v>
      </c>
      <c r="K26" s="12">
        <f>X20</f>
        <v>2854</v>
      </c>
      <c r="L26" s="18"/>
      <c r="M26" s="12"/>
      <c r="N26" s="114">
        <f t="shared" si="0"/>
        <v>0.10156583629893239</v>
      </c>
    </row>
    <row r="27" spans="1:30" ht="17.25" customHeight="1" thickBot="1" x14ac:dyDescent="0.25">
      <c r="A27" s="21">
        <v>22</v>
      </c>
      <c r="B27" s="22">
        <v>1.108612099644128E-2</v>
      </c>
      <c r="C27" s="22">
        <v>1.0445907473309608E-2</v>
      </c>
      <c r="D27" s="22">
        <v>2.1499999999999998E-2</v>
      </c>
      <c r="E27" s="45"/>
      <c r="F27" s="45"/>
      <c r="G27" s="45"/>
      <c r="H27" s="45"/>
      <c r="I27" s="45"/>
      <c r="J27" s="12">
        <v>150</v>
      </c>
      <c r="K27" s="12">
        <f>X22</f>
        <v>2796</v>
      </c>
      <c r="L27" s="18"/>
      <c r="M27" s="12"/>
      <c r="N27" s="114">
        <f t="shared" si="0"/>
        <v>9.9501779359430609E-2</v>
      </c>
    </row>
    <row r="28" spans="1:30" ht="17.25" customHeight="1" thickBot="1" x14ac:dyDescent="0.25">
      <c r="A28" s="21">
        <v>23</v>
      </c>
      <c r="B28" s="22">
        <v>6.5295373665480421E-3</v>
      </c>
      <c r="C28" s="22">
        <v>6.734163701067615E-3</v>
      </c>
      <c r="D28" s="22">
        <v>1.3299999999999999E-2</v>
      </c>
      <c r="E28" s="45"/>
      <c r="F28" s="45"/>
      <c r="G28" s="45"/>
      <c r="H28" s="45"/>
      <c r="I28" s="45"/>
      <c r="J28" s="12">
        <v>200</v>
      </c>
      <c r="K28" s="12">
        <f>X24</f>
        <v>2751</v>
      </c>
      <c r="L28" s="18"/>
      <c r="M28" s="12"/>
      <c r="N28" s="114">
        <f t="shared" si="0"/>
        <v>9.7900355871886127E-2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2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570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740</v>
      </c>
      <c r="F2" s="6">
        <v>23700</v>
      </c>
      <c r="H2" s="7" t="s">
        <v>462</v>
      </c>
      <c r="W2" s="21">
        <v>1</v>
      </c>
      <c r="X2" s="21">
        <v>2867</v>
      </c>
      <c r="Y2" s="24">
        <v>45092</v>
      </c>
      <c r="Z2" s="21" t="s">
        <v>513</v>
      </c>
      <c r="AA2" s="21" t="s">
        <v>495</v>
      </c>
      <c r="AB2" s="21">
        <v>12.1</v>
      </c>
      <c r="AC2" s="21" t="s">
        <v>464</v>
      </c>
      <c r="AD2" s="21">
        <v>51</v>
      </c>
    </row>
    <row r="3" spans="1:30" ht="17.25" customHeight="1" thickBot="1" x14ac:dyDescent="0.25">
      <c r="W3" s="21">
        <v>2</v>
      </c>
      <c r="X3" s="21">
        <v>2795</v>
      </c>
      <c r="Y3" s="24">
        <v>45009</v>
      </c>
      <c r="Z3" s="21" t="s">
        <v>513</v>
      </c>
      <c r="AA3" s="21" t="s">
        <v>496</v>
      </c>
      <c r="AB3" s="21">
        <v>11.8</v>
      </c>
      <c r="AC3" s="21" t="s">
        <v>464</v>
      </c>
      <c r="AD3" s="21">
        <v>61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2788</v>
      </c>
      <c r="Y4" s="24">
        <v>44970</v>
      </c>
      <c r="Z4" s="21" t="s">
        <v>513</v>
      </c>
      <c r="AA4" s="21" t="s">
        <v>492</v>
      </c>
      <c r="AB4" s="21">
        <v>11.8</v>
      </c>
      <c r="AC4" s="21" t="s">
        <v>464</v>
      </c>
      <c r="AD4" s="21">
        <v>68</v>
      </c>
    </row>
    <row r="5" spans="1:30" ht="17.25" customHeight="1" thickBot="1" x14ac:dyDescent="0.25">
      <c r="A5" s="21">
        <v>0</v>
      </c>
      <c r="B5" s="22">
        <v>2.7151898734177212E-3</v>
      </c>
      <c r="C5" s="22">
        <v>2.0759493670886079E-3</v>
      </c>
      <c r="D5" s="22">
        <v>4.7999999999999996E-3</v>
      </c>
      <c r="E5" s="45"/>
      <c r="F5" s="21" t="s">
        <v>471</v>
      </c>
      <c r="G5" s="23">
        <v>25610</v>
      </c>
      <c r="H5" s="21">
        <v>1.08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2782</v>
      </c>
      <c r="Y5" s="24">
        <v>44970</v>
      </c>
      <c r="Z5" s="21" t="s">
        <v>514</v>
      </c>
      <c r="AA5" s="21" t="s">
        <v>492</v>
      </c>
      <c r="AB5" s="21">
        <v>11.7</v>
      </c>
      <c r="AC5" s="21" t="s">
        <v>464</v>
      </c>
      <c r="AD5" s="21">
        <v>62</v>
      </c>
    </row>
    <row r="6" spans="1:30" ht="17.25" customHeight="1" thickBot="1" x14ac:dyDescent="0.25">
      <c r="A6" s="21">
        <v>1</v>
      </c>
      <c r="B6" s="22">
        <v>1.5797468354430382E-3</v>
      </c>
      <c r="C6" s="22">
        <v>1.3164556962025316E-3</v>
      </c>
      <c r="D6" s="22">
        <v>2.8999999999999998E-3</v>
      </c>
      <c r="E6" s="45"/>
      <c r="F6" s="21" t="s">
        <v>473</v>
      </c>
      <c r="G6" s="23">
        <v>28056</v>
      </c>
      <c r="H6" s="21">
        <v>1.18</v>
      </c>
      <c r="I6" s="45"/>
      <c r="J6" s="107" t="s">
        <v>474</v>
      </c>
      <c r="K6" s="108">
        <f>LARGE((K8,K9),1)</f>
        <v>0.75734261055730256</v>
      </c>
      <c r="L6" s="45"/>
      <c r="M6" s="45"/>
      <c r="N6" s="108" t="s">
        <v>465</v>
      </c>
      <c r="W6" s="21">
        <v>5</v>
      </c>
      <c r="X6" s="21">
        <v>2758</v>
      </c>
      <c r="Y6" s="24">
        <v>45233</v>
      </c>
      <c r="Z6" s="21" t="s">
        <v>514</v>
      </c>
      <c r="AA6" s="21" t="s">
        <v>496</v>
      </c>
      <c r="AB6" s="21">
        <v>11.6</v>
      </c>
      <c r="AC6" s="21" t="s">
        <v>464</v>
      </c>
      <c r="AD6" s="21">
        <v>58</v>
      </c>
    </row>
    <row r="7" spans="1:30" ht="17.25" customHeight="1" thickBot="1" x14ac:dyDescent="0.25">
      <c r="A7" s="21">
        <v>2</v>
      </c>
      <c r="B7" s="22">
        <v>1.2835443037974683E-3</v>
      </c>
      <c r="C7" s="22">
        <v>9.1139240506329109E-4</v>
      </c>
      <c r="D7" s="22">
        <v>2.2000000000000001E-3</v>
      </c>
      <c r="E7" s="45"/>
      <c r="F7" s="21" t="s">
        <v>475</v>
      </c>
      <c r="G7" s="23">
        <v>27560</v>
      </c>
      <c r="H7" s="21">
        <v>1.1599999999999999</v>
      </c>
      <c r="I7" s="45"/>
      <c r="J7" s="12" t="s">
        <v>476</v>
      </c>
      <c r="K7" s="108">
        <f>LARGE((K10,K11),1)</f>
        <v>0.5766498894585822</v>
      </c>
      <c r="L7" s="45"/>
      <c r="M7" s="45"/>
      <c r="N7" s="108" t="s">
        <v>464</v>
      </c>
      <c r="W7" s="21">
        <v>6</v>
      </c>
      <c r="X7" s="21">
        <v>2756</v>
      </c>
      <c r="Y7" s="24">
        <v>45030</v>
      </c>
      <c r="Z7" s="21" t="s">
        <v>515</v>
      </c>
      <c r="AA7" s="21" t="s">
        <v>496</v>
      </c>
      <c r="AB7" s="21">
        <v>11.6</v>
      </c>
      <c r="AC7" s="21" t="s">
        <v>464</v>
      </c>
      <c r="AD7" s="21">
        <v>56</v>
      </c>
    </row>
    <row r="8" spans="1:30" ht="17.25" customHeight="1" thickBot="1" x14ac:dyDescent="0.25">
      <c r="A8" s="21">
        <v>3</v>
      </c>
      <c r="B8" s="22">
        <v>1.1354430379746836E-3</v>
      </c>
      <c r="C8" s="22">
        <v>1.0632911392405063E-3</v>
      </c>
      <c r="D8" s="22">
        <v>2.2000000000000001E-3</v>
      </c>
      <c r="E8" s="45"/>
      <c r="F8" s="21" t="s">
        <v>477</v>
      </c>
      <c r="G8" s="23">
        <v>25427</v>
      </c>
      <c r="H8" s="21">
        <v>1.07</v>
      </c>
      <c r="I8" s="45"/>
      <c r="J8" s="45"/>
      <c r="K8" s="340">
        <f>LARGE(B11:C11,1)/(B11+C11)</f>
        <v>0.75734261055730256</v>
      </c>
      <c r="L8" s="45"/>
      <c r="M8" s="45"/>
      <c r="N8" s="45"/>
      <c r="W8" s="21">
        <v>7</v>
      </c>
      <c r="X8" s="21">
        <v>2732</v>
      </c>
      <c r="Y8" s="24">
        <v>44971</v>
      </c>
      <c r="Z8" s="21" t="s">
        <v>514</v>
      </c>
      <c r="AA8" s="21" t="s">
        <v>493</v>
      </c>
      <c r="AB8" s="21">
        <v>11.5</v>
      </c>
      <c r="AC8" s="21" t="s">
        <v>464</v>
      </c>
      <c r="AD8" s="21">
        <v>60</v>
      </c>
    </row>
    <row r="9" spans="1:30" ht="17.25" customHeight="1" thickBot="1" x14ac:dyDescent="0.25">
      <c r="A9" s="21">
        <v>4</v>
      </c>
      <c r="B9" s="22">
        <v>1.4316455696202531E-3</v>
      </c>
      <c r="C9" s="22">
        <v>3.088607594936709E-3</v>
      </c>
      <c r="D9" s="22">
        <v>4.4999999999999997E-3</v>
      </c>
      <c r="E9" s="45"/>
      <c r="F9" s="21" t="s">
        <v>478</v>
      </c>
      <c r="G9" s="23">
        <v>22766</v>
      </c>
      <c r="H9" s="21">
        <v>0.96</v>
      </c>
      <c r="I9" s="45"/>
      <c r="J9" s="45"/>
      <c r="K9" s="340">
        <f>LARGE(B12:C12,1)/(B12+C12)</f>
        <v>0.70189857812114731</v>
      </c>
      <c r="L9" s="45"/>
      <c r="M9" s="45"/>
      <c r="N9" s="45"/>
      <c r="W9" s="21">
        <v>8</v>
      </c>
      <c r="X9" s="21">
        <v>2663</v>
      </c>
      <c r="Y9" s="24">
        <v>44971</v>
      </c>
      <c r="Z9" s="21" t="s">
        <v>513</v>
      </c>
      <c r="AA9" s="21" t="s">
        <v>493</v>
      </c>
      <c r="AB9" s="21">
        <v>11.2</v>
      </c>
      <c r="AC9" s="21" t="s">
        <v>464</v>
      </c>
      <c r="AD9" s="21">
        <v>62</v>
      </c>
    </row>
    <row r="10" spans="1:30" ht="17.25" customHeight="1" thickBot="1" x14ac:dyDescent="0.25">
      <c r="A10" s="21">
        <v>5</v>
      </c>
      <c r="B10" s="22">
        <v>3.3075949367088607E-3</v>
      </c>
      <c r="C10" s="22">
        <v>8.8101265822784804E-3</v>
      </c>
      <c r="D10" s="22">
        <v>1.21E-2</v>
      </c>
      <c r="E10" s="45"/>
      <c r="F10" s="21" t="s">
        <v>479</v>
      </c>
      <c r="G10" s="23">
        <v>20834</v>
      </c>
      <c r="H10" s="21">
        <v>0.88</v>
      </c>
      <c r="I10" s="45"/>
      <c r="J10" s="45"/>
      <c r="K10" s="340">
        <f>LARGE(B20:C20,1)/(B20+C20)</f>
        <v>0.54271715831376954</v>
      </c>
      <c r="L10" s="45"/>
      <c r="M10" s="45"/>
      <c r="N10" s="45"/>
      <c r="W10" s="21">
        <v>9</v>
      </c>
      <c r="X10" s="21">
        <v>2629</v>
      </c>
      <c r="Y10" s="24">
        <v>45092</v>
      </c>
      <c r="Z10" s="21" t="s">
        <v>521</v>
      </c>
      <c r="AA10" s="21" t="s">
        <v>495</v>
      </c>
      <c r="AB10" s="21">
        <v>11.1</v>
      </c>
      <c r="AC10" s="21" t="s">
        <v>465</v>
      </c>
      <c r="AD10" s="21">
        <v>54</v>
      </c>
    </row>
    <row r="11" spans="1:30" ht="17.25" customHeight="1" thickBot="1" x14ac:dyDescent="0.25">
      <c r="A11" s="21">
        <v>6</v>
      </c>
      <c r="B11" s="22">
        <v>9.1822784810126571E-3</v>
      </c>
      <c r="C11" s="22">
        <v>2.8658227848101264E-2</v>
      </c>
      <c r="D11" s="22">
        <v>3.78E-2</v>
      </c>
      <c r="E11" s="45"/>
      <c r="F11" s="21" t="s">
        <v>480</v>
      </c>
      <c r="G11" s="23">
        <v>19002</v>
      </c>
      <c r="H11" s="21">
        <v>0.8</v>
      </c>
      <c r="I11" s="45"/>
      <c r="J11" s="45"/>
      <c r="K11" s="340">
        <f>LARGE(B21:C21,1)/(B21+C21)</f>
        <v>0.5766498894585822</v>
      </c>
      <c r="L11" s="45"/>
      <c r="M11" s="45"/>
      <c r="N11" s="45"/>
      <c r="W11" s="21">
        <v>10</v>
      </c>
      <c r="X11" s="21">
        <v>2614</v>
      </c>
      <c r="Y11" s="24">
        <v>44998</v>
      </c>
      <c r="Z11" s="21" t="s">
        <v>514</v>
      </c>
      <c r="AA11" s="21" t="s">
        <v>492</v>
      </c>
      <c r="AB11" s="21">
        <v>11</v>
      </c>
      <c r="AC11" s="21" t="s">
        <v>464</v>
      </c>
      <c r="AD11" s="21">
        <v>55</v>
      </c>
    </row>
    <row r="12" spans="1:30" ht="17.25" customHeight="1" thickBot="1" x14ac:dyDescent="0.25">
      <c r="A12" s="21">
        <v>7</v>
      </c>
      <c r="B12" s="22">
        <v>1.8364556962025314E-2</v>
      </c>
      <c r="C12" s="22">
        <v>4.3240506329113922E-2</v>
      </c>
      <c r="D12" s="22">
        <v>6.1499999999999999E-2</v>
      </c>
      <c r="E12" s="45"/>
      <c r="F12" s="21" t="s">
        <v>481</v>
      </c>
      <c r="G12" s="23">
        <v>21092</v>
      </c>
      <c r="H12" s="21">
        <v>0.89</v>
      </c>
      <c r="I12" s="45"/>
      <c r="J12" s="45"/>
      <c r="K12" s="45"/>
      <c r="L12" s="45"/>
      <c r="M12" s="45"/>
      <c r="N12" s="45"/>
      <c r="W12" s="21">
        <v>20</v>
      </c>
      <c r="X12" s="21">
        <v>2580</v>
      </c>
      <c r="Y12" s="24">
        <v>44981</v>
      </c>
      <c r="Z12" s="21" t="s">
        <v>514</v>
      </c>
      <c r="AA12" s="21" t="s">
        <v>496</v>
      </c>
      <c r="AB12" s="21">
        <v>10.9</v>
      </c>
      <c r="AC12" s="21" t="s">
        <v>464</v>
      </c>
      <c r="AD12" s="21">
        <v>56</v>
      </c>
    </row>
    <row r="13" spans="1:30" ht="17.25" customHeight="1" thickBot="1" x14ac:dyDescent="0.25">
      <c r="A13" s="21">
        <v>8</v>
      </c>
      <c r="B13" s="22">
        <v>2.172151898734177E-2</v>
      </c>
      <c r="C13" s="22">
        <v>4.1164556962025318E-2</v>
      </c>
      <c r="D13" s="22">
        <v>6.2799999999999995E-2</v>
      </c>
      <c r="E13" s="45"/>
      <c r="F13" s="21" t="s">
        <v>482</v>
      </c>
      <c r="G13" s="23">
        <v>23560</v>
      </c>
      <c r="H13" s="21">
        <v>0.99</v>
      </c>
      <c r="I13" s="45"/>
      <c r="J13" s="45"/>
      <c r="K13" s="45"/>
      <c r="L13" s="45"/>
      <c r="M13" s="45"/>
      <c r="N13" s="45"/>
      <c r="W13" s="21">
        <v>25</v>
      </c>
      <c r="X13" s="21">
        <v>2563</v>
      </c>
      <c r="Y13" s="24">
        <v>44959</v>
      </c>
      <c r="Z13" s="21" t="s">
        <v>513</v>
      </c>
      <c r="AA13" s="21" t="s">
        <v>495</v>
      </c>
      <c r="AB13" s="21">
        <v>10.8</v>
      </c>
      <c r="AC13" s="21" t="s">
        <v>464</v>
      </c>
      <c r="AD13" s="21">
        <v>61</v>
      </c>
    </row>
    <row r="14" spans="1:30" ht="17.25" customHeight="1" thickBot="1" x14ac:dyDescent="0.25">
      <c r="A14" s="21">
        <v>9</v>
      </c>
      <c r="B14" s="22">
        <v>2.4881012658227845E-2</v>
      </c>
      <c r="C14" s="22">
        <v>3.4430379746835445E-2</v>
      </c>
      <c r="D14" s="22">
        <v>5.9299999999999999E-2</v>
      </c>
      <c r="E14" s="45"/>
      <c r="F14" s="21" t="s">
        <v>483</v>
      </c>
      <c r="G14" s="23">
        <v>23068</v>
      </c>
      <c r="H14" s="21">
        <v>0.97</v>
      </c>
      <c r="I14" s="45"/>
      <c r="J14" s="45"/>
      <c r="K14" s="45"/>
      <c r="L14" s="45"/>
      <c r="M14" s="45"/>
      <c r="N14" s="45"/>
      <c r="W14" s="21">
        <v>30</v>
      </c>
      <c r="X14" s="21">
        <v>2555</v>
      </c>
      <c r="Y14" s="24">
        <v>44992</v>
      </c>
      <c r="Z14" s="21" t="s">
        <v>513</v>
      </c>
      <c r="AA14" s="21" t="s">
        <v>493</v>
      </c>
      <c r="AB14" s="21">
        <v>10.8</v>
      </c>
      <c r="AC14" s="21" t="s">
        <v>464</v>
      </c>
      <c r="AD14" s="21">
        <v>61</v>
      </c>
    </row>
    <row r="15" spans="1:30" ht="17.25" customHeight="1" thickBot="1" x14ac:dyDescent="0.25">
      <c r="A15" s="21">
        <v>10</v>
      </c>
      <c r="B15" s="22">
        <v>2.8632911392405064E-2</v>
      </c>
      <c r="C15" s="22">
        <v>3.149367088607595E-2</v>
      </c>
      <c r="D15" s="22">
        <v>6.0100000000000001E-2</v>
      </c>
      <c r="E15" s="45"/>
      <c r="F15" s="21" t="s">
        <v>484</v>
      </c>
      <c r="G15" s="23">
        <v>23853</v>
      </c>
      <c r="H15" s="21">
        <v>1.01</v>
      </c>
      <c r="I15" s="45"/>
      <c r="J15" s="45"/>
      <c r="K15" s="45"/>
      <c r="L15" s="45"/>
      <c r="M15" s="45"/>
      <c r="N15" s="45"/>
      <c r="W15" s="21">
        <v>35</v>
      </c>
      <c r="X15" s="21">
        <v>2539</v>
      </c>
      <c r="Y15" s="24">
        <v>44991</v>
      </c>
      <c r="Z15" s="21" t="s">
        <v>514</v>
      </c>
      <c r="AA15" s="21" t="s">
        <v>492</v>
      </c>
      <c r="AB15" s="21">
        <v>10.7</v>
      </c>
      <c r="AC15" s="21" t="s">
        <v>464</v>
      </c>
      <c r="AD15" s="21">
        <v>61</v>
      </c>
    </row>
    <row r="16" spans="1:30" ht="17.25" customHeight="1" thickBot="1" x14ac:dyDescent="0.25">
      <c r="A16" s="21">
        <v>11</v>
      </c>
      <c r="B16" s="22">
        <v>3.1693670886075942E-2</v>
      </c>
      <c r="C16" s="22">
        <v>3.3316455696202535E-2</v>
      </c>
      <c r="D16" s="22">
        <v>6.5000000000000002E-2</v>
      </c>
      <c r="E16" s="45"/>
      <c r="F16" s="21" t="s">
        <v>485</v>
      </c>
      <c r="G16" s="23">
        <v>23403</v>
      </c>
      <c r="H16" s="21">
        <v>0.99</v>
      </c>
      <c r="I16" s="45"/>
      <c r="J16" s="45"/>
      <c r="K16" s="45"/>
      <c r="L16" s="45"/>
      <c r="M16" s="45"/>
      <c r="N16" s="45"/>
      <c r="W16" s="21">
        <v>40</v>
      </c>
      <c r="X16" s="21">
        <v>2528</v>
      </c>
      <c r="Y16" s="24">
        <v>45258</v>
      </c>
      <c r="Z16" s="21" t="s">
        <v>517</v>
      </c>
      <c r="AA16" s="21" t="s">
        <v>493</v>
      </c>
      <c r="AB16" s="21">
        <v>10.7</v>
      </c>
      <c r="AC16" s="21" t="s">
        <v>464</v>
      </c>
      <c r="AD16" s="21">
        <v>51</v>
      </c>
    </row>
    <row r="17" spans="1:30" ht="17.25" customHeight="1" thickBot="1" x14ac:dyDescent="0.25">
      <c r="A17" s="21">
        <v>12</v>
      </c>
      <c r="B17" s="22">
        <v>3.4408860759493669E-2</v>
      </c>
      <c r="C17" s="22">
        <v>3.3417721518987344E-2</v>
      </c>
      <c r="D17" s="22">
        <v>6.7799999999999999E-2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2522</v>
      </c>
      <c r="Y17" s="24">
        <v>44945</v>
      </c>
      <c r="Z17" s="21" t="s">
        <v>513</v>
      </c>
      <c r="AA17" s="21" t="s">
        <v>495</v>
      </c>
      <c r="AB17" s="21">
        <v>10.6</v>
      </c>
      <c r="AC17" s="21" t="s">
        <v>464</v>
      </c>
      <c r="AD17" s="21">
        <v>62</v>
      </c>
    </row>
    <row r="18" spans="1:30" ht="17.25" customHeight="1" thickBot="1" x14ac:dyDescent="0.25">
      <c r="A18" s="21">
        <v>13</v>
      </c>
      <c r="B18" s="22">
        <v>3.6037974683544298E-2</v>
      </c>
      <c r="C18" s="22">
        <v>3.3620253164556961E-2</v>
      </c>
      <c r="D18" s="22">
        <v>6.9699999999999998E-2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2513</v>
      </c>
      <c r="Y18" s="24">
        <v>44966</v>
      </c>
      <c r="Z18" s="21" t="s">
        <v>513</v>
      </c>
      <c r="AA18" s="21" t="s">
        <v>495</v>
      </c>
      <c r="AB18" s="21">
        <v>10.6</v>
      </c>
      <c r="AC18" s="21" t="s">
        <v>464</v>
      </c>
      <c r="AD18" s="21">
        <v>60</v>
      </c>
    </row>
    <row r="19" spans="1:30" ht="17.25" customHeight="1" thickBot="1" x14ac:dyDescent="0.25">
      <c r="A19" s="21">
        <v>14</v>
      </c>
      <c r="B19" s="22">
        <v>3.7124050632911396E-2</v>
      </c>
      <c r="C19" s="22">
        <v>3.422784810126582E-2</v>
      </c>
      <c r="D19" s="22">
        <v>7.1400000000000005E-2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2475</v>
      </c>
      <c r="Y19" s="24">
        <v>45014</v>
      </c>
      <c r="Z19" s="21" t="s">
        <v>513</v>
      </c>
      <c r="AA19" s="21" t="s">
        <v>494</v>
      </c>
      <c r="AB19" s="21">
        <v>10.4</v>
      </c>
      <c r="AC19" s="21" t="s">
        <v>464</v>
      </c>
      <c r="AD19" s="21">
        <v>63</v>
      </c>
    </row>
    <row r="20" spans="1:30" ht="17.25" customHeight="1" thickBot="1" x14ac:dyDescent="0.25">
      <c r="A20" s="21">
        <v>15</v>
      </c>
      <c r="B20" s="22">
        <v>4.0382278481012654E-2</v>
      </c>
      <c r="C20" s="22">
        <v>3.4025316455696203E-2</v>
      </c>
      <c r="D20" s="22">
        <v>7.4399999999999994E-2</v>
      </c>
      <c r="E20" s="45"/>
      <c r="F20" s="21" t="s">
        <v>488</v>
      </c>
      <c r="G20" s="23">
        <v>16878</v>
      </c>
      <c r="H20" s="21">
        <v>0.71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2443</v>
      </c>
      <c r="Y20" s="24">
        <v>44952</v>
      </c>
      <c r="Z20" s="21" t="s">
        <v>514</v>
      </c>
      <c r="AA20" s="21" t="s">
        <v>495</v>
      </c>
      <c r="AB20" s="21">
        <v>10.3</v>
      </c>
      <c r="AC20" s="21" t="s">
        <v>464</v>
      </c>
      <c r="AD20" s="21">
        <v>57</v>
      </c>
    </row>
    <row r="21" spans="1:30" ht="17.25" customHeight="1" thickBot="1" x14ac:dyDescent="0.25">
      <c r="A21" s="21">
        <v>16</v>
      </c>
      <c r="B21" s="22">
        <v>4.6553164556962026E-2</v>
      </c>
      <c r="C21" s="22">
        <v>3.4177215189873419E-2</v>
      </c>
      <c r="D21" s="22">
        <v>8.0799999999999997E-2</v>
      </c>
      <c r="E21" s="45"/>
      <c r="F21" s="21" t="s">
        <v>492</v>
      </c>
      <c r="G21" s="23">
        <v>24406</v>
      </c>
      <c r="H21" s="21">
        <v>1.03</v>
      </c>
      <c r="I21" s="45"/>
      <c r="J21" s="12">
        <v>5</v>
      </c>
      <c r="K21" s="12">
        <f>X6</f>
        <v>2758</v>
      </c>
      <c r="L21" s="18"/>
      <c r="M21" s="12"/>
      <c r="N21" s="114">
        <f>K21/$F$2</f>
        <v>0.11637130801687763</v>
      </c>
      <c r="W21" s="21">
        <v>125</v>
      </c>
      <c r="X21" s="21">
        <v>2403</v>
      </c>
      <c r="Y21" s="24">
        <v>45267</v>
      </c>
      <c r="Z21" s="21" t="s">
        <v>514</v>
      </c>
      <c r="AA21" s="21" t="s">
        <v>495</v>
      </c>
      <c r="AB21" s="21">
        <v>10.1</v>
      </c>
      <c r="AC21" s="21" t="s">
        <v>464</v>
      </c>
      <c r="AD21" s="21">
        <v>59</v>
      </c>
    </row>
    <row r="22" spans="1:30" ht="17.25" customHeight="1" thickBot="1" x14ac:dyDescent="0.25">
      <c r="A22" s="21">
        <v>17</v>
      </c>
      <c r="B22" s="22">
        <v>4.763924050632911E-2</v>
      </c>
      <c r="C22" s="22">
        <v>3.2354430379746835E-2</v>
      </c>
      <c r="D22" s="22">
        <v>0.08</v>
      </c>
      <c r="E22" s="45"/>
      <c r="F22" s="21" t="s">
        <v>493</v>
      </c>
      <c r="G22" s="23">
        <v>25812</v>
      </c>
      <c r="H22" s="21">
        <v>1.0900000000000001</v>
      </c>
      <c r="I22" s="45"/>
      <c r="J22" s="12">
        <v>10</v>
      </c>
      <c r="K22" s="12">
        <f>X11</f>
        <v>2614</v>
      </c>
      <c r="L22" s="18"/>
      <c r="M22" s="12"/>
      <c r="N22" s="114">
        <f t="shared" ref="N22:N28" si="0">K22/$F$2</f>
        <v>0.11029535864978902</v>
      </c>
      <c r="W22" s="21">
        <v>150</v>
      </c>
      <c r="X22" s="21">
        <v>2378</v>
      </c>
      <c r="Y22" s="24">
        <v>44951</v>
      </c>
      <c r="Z22" s="21" t="s">
        <v>514</v>
      </c>
      <c r="AA22" s="21" t="s">
        <v>494</v>
      </c>
      <c r="AB22" s="21">
        <v>10</v>
      </c>
      <c r="AC22" s="21" t="s">
        <v>464</v>
      </c>
      <c r="AD22" s="21">
        <v>60</v>
      </c>
    </row>
    <row r="23" spans="1:30" ht="17.25" customHeight="1" thickBot="1" x14ac:dyDescent="0.25">
      <c r="A23" s="21">
        <v>18</v>
      </c>
      <c r="B23" s="22">
        <v>3.5099999999999999E-2</v>
      </c>
      <c r="C23" s="22">
        <v>2.4810126582278481E-2</v>
      </c>
      <c r="D23" s="22">
        <v>5.9900000000000002E-2</v>
      </c>
      <c r="E23" s="45"/>
      <c r="F23" s="21" t="s">
        <v>494</v>
      </c>
      <c r="G23" s="23">
        <v>25973</v>
      </c>
      <c r="H23" s="21">
        <v>1.1000000000000001</v>
      </c>
      <c r="I23" s="45"/>
      <c r="J23" s="12">
        <v>20</v>
      </c>
      <c r="K23" s="12">
        <f>X12</f>
        <v>2580</v>
      </c>
      <c r="L23" s="18"/>
      <c r="M23" s="12"/>
      <c r="N23" s="114">
        <f t="shared" si="0"/>
        <v>0.10886075949367088</v>
      </c>
      <c r="W23" s="21">
        <v>175</v>
      </c>
      <c r="X23" s="21">
        <v>2358</v>
      </c>
      <c r="Y23" s="24">
        <v>45016</v>
      </c>
      <c r="Z23" s="21" t="s">
        <v>513</v>
      </c>
      <c r="AA23" s="21" t="s">
        <v>496</v>
      </c>
      <c r="AB23" s="21">
        <v>9.9</v>
      </c>
      <c r="AC23" s="21" t="s">
        <v>464</v>
      </c>
      <c r="AD23" s="21">
        <v>61</v>
      </c>
    </row>
    <row r="24" spans="1:30" ht="17.25" customHeight="1" thickBot="1" x14ac:dyDescent="0.25">
      <c r="A24" s="21">
        <v>19</v>
      </c>
      <c r="B24" s="22">
        <v>2.3548101265822786E-2</v>
      </c>
      <c r="C24" s="22">
        <v>1.8177215189873419E-2</v>
      </c>
      <c r="D24" s="22">
        <v>4.1700000000000001E-2</v>
      </c>
      <c r="E24" s="45"/>
      <c r="F24" s="21" t="s">
        <v>495</v>
      </c>
      <c r="G24" s="23">
        <v>25906</v>
      </c>
      <c r="H24" s="21">
        <v>1.0900000000000001</v>
      </c>
      <c r="I24" s="45"/>
      <c r="J24" s="12">
        <v>30</v>
      </c>
      <c r="K24" s="12">
        <f>X14</f>
        <v>2555</v>
      </c>
      <c r="L24" s="18"/>
      <c r="M24" s="12"/>
      <c r="N24" s="114">
        <f t="shared" si="0"/>
        <v>0.10780590717299578</v>
      </c>
      <c r="W24" s="21">
        <v>200</v>
      </c>
      <c r="X24" s="21">
        <v>2333</v>
      </c>
      <c r="Y24" s="24">
        <v>44931</v>
      </c>
      <c r="Z24" s="21" t="s">
        <v>513</v>
      </c>
      <c r="AA24" s="21" t="s">
        <v>495</v>
      </c>
      <c r="AB24" s="21">
        <v>9.8000000000000007</v>
      </c>
      <c r="AC24" s="21" t="s">
        <v>464</v>
      </c>
      <c r="AD24" s="21">
        <v>64</v>
      </c>
    </row>
    <row r="25" spans="1:30" ht="17.25" customHeight="1" thickBot="1" x14ac:dyDescent="0.25">
      <c r="A25" s="21">
        <v>20</v>
      </c>
      <c r="B25" s="22">
        <v>1.8562025316455698E-2</v>
      </c>
      <c r="C25" s="22">
        <v>1.3468354430379746E-2</v>
      </c>
      <c r="D25" s="22">
        <v>3.2000000000000001E-2</v>
      </c>
      <c r="E25" s="45"/>
      <c r="F25" s="21" t="s">
        <v>496</v>
      </c>
      <c r="G25" s="23">
        <v>26294</v>
      </c>
      <c r="H25" s="21">
        <v>1.1100000000000001</v>
      </c>
      <c r="I25" s="45"/>
      <c r="J25" s="12">
        <v>50</v>
      </c>
      <c r="K25" s="12">
        <f>X18</f>
        <v>2513</v>
      </c>
      <c r="L25" s="18"/>
      <c r="M25" s="12"/>
      <c r="N25" s="114">
        <f t="shared" si="0"/>
        <v>0.10603375527426161</v>
      </c>
    </row>
    <row r="26" spans="1:30" ht="17.25" customHeight="1" thickBot="1" x14ac:dyDescent="0.25">
      <c r="A26" s="21">
        <v>21</v>
      </c>
      <c r="B26" s="22">
        <v>1.3822784810126583E-2</v>
      </c>
      <c r="C26" s="22">
        <v>9.11392405063291E-3</v>
      </c>
      <c r="D26" s="22">
        <v>2.29E-2</v>
      </c>
      <c r="E26" s="45"/>
      <c r="F26" s="21" t="s">
        <v>497</v>
      </c>
      <c r="G26" s="23">
        <v>20507</v>
      </c>
      <c r="H26" s="21">
        <v>0.87</v>
      </c>
      <c r="I26" s="45"/>
      <c r="J26" s="12">
        <v>100</v>
      </c>
      <c r="K26" s="12">
        <f>X20</f>
        <v>2443</v>
      </c>
      <c r="L26" s="18"/>
      <c r="M26" s="12"/>
      <c r="N26" s="114">
        <f t="shared" si="0"/>
        <v>0.10308016877637131</v>
      </c>
    </row>
    <row r="27" spans="1:30" ht="17.25" customHeight="1" thickBot="1" x14ac:dyDescent="0.25">
      <c r="A27" s="21">
        <v>22</v>
      </c>
      <c r="B27" s="22">
        <v>9.5278481012658223E-3</v>
      </c>
      <c r="C27" s="22">
        <v>5.9240506329113927E-3</v>
      </c>
      <c r="D27" s="22">
        <v>1.55E-2</v>
      </c>
      <c r="E27" s="45"/>
      <c r="F27" s="45"/>
      <c r="G27" s="45"/>
      <c r="H27" s="45"/>
      <c r="I27" s="45"/>
      <c r="J27" s="12">
        <v>150</v>
      </c>
      <c r="K27" s="12">
        <f>X22</f>
        <v>2378</v>
      </c>
      <c r="L27" s="18"/>
      <c r="M27" s="12"/>
      <c r="N27" s="114">
        <f t="shared" si="0"/>
        <v>0.10033755274261603</v>
      </c>
    </row>
    <row r="28" spans="1:30" ht="17.25" customHeight="1" thickBot="1" x14ac:dyDescent="0.25">
      <c r="A28" s="21">
        <v>23</v>
      </c>
      <c r="B28" s="22">
        <v>5.1341772151898731E-3</v>
      </c>
      <c r="C28" s="22">
        <v>3.4430379746835439E-3</v>
      </c>
      <c r="D28" s="22">
        <v>8.6E-3</v>
      </c>
      <c r="E28" s="45"/>
      <c r="F28" s="45"/>
      <c r="G28" s="45"/>
      <c r="H28" s="45"/>
      <c r="I28" s="45"/>
      <c r="J28" s="12">
        <v>200</v>
      </c>
      <c r="K28" s="12">
        <f>X24</f>
        <v>2333</v>
      </c>
      <c r="L28" s="18"/>
      <c r="M28" s="12"/>
      <c r="N28" s="114">
        <f t="shared" si="0"/>
        <v>9.8438818565400849E-2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8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4">
      <c r="A1" s="229" t="s">
        <v>604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740</v>
      </c>
      <c r="F2" s="6">
        <v>26400</v>
      </c>
      <c r="H2" s="7" t="s">
        <v>462</v>
      </c>
      <c r="W2" s="21">
        <v>1</v>
      </c>
      <c r="X2" s="21">
        <v>2977</v>
      </c>
      <c r="Y2" s="24">
        <v>44959</v>
      </c>
      <c r="Z2" s="21" t="s">
        <v>514</v>
      </c>
      <c r="AA2" s="21" t="s">
        <v>495</v>
      </c>
      <c r="AB2" s="21">
        <v>11.3</v>
      </c>
      <c r="AC2" s="21" t="s">
        <v>499</v>
      </c>
      <c r="AD2" s="21">
        <v>54</v>
      </c>
    </row>
    <row r="3" spans="1:30" ht="17.25" customHeight="1" thickBot="1" x14ac:dyDescent="0.25">
      <c r="W3" s="21">
        <v>2</v>
      </c>
      <c r="X3" s="21">
        <v>2915</v>
      </c>
      <c r="Y3" s="24">
        <v>44952</v>
      </c>
      <c r="Z3" s="21" t="s">
        <v>513</v>
      </c>
      <c r="AA3" s="21" t="s">
        <v>495</v>
      </c>
      <c r="AB3" s="21">
        <v>11</v>
      </c>
      <c r="AC3" s="21" t="s">
        <v>499</v>
      </c>
      <c r="AD3" s="21">
        <v>59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2838</v>
      </c>
      <c r="Y4" s="24">
        <v>44939</v>
      </c>
      <c r="Z4" s="21" t="s">
        <v>514</v>
      </c>
      <c r="AA4" s="21" t="s">
        <v>496</v>
      </c>
      <c r="AB4" s="21">
        <v>10.8</v>
      </c>
      <c r="AC4" s="21" t="s">
        <v>499</v>
      </c>
      <c r="AD4" s="21">
        <v>55</v>
      </c>
    </row>
    <row r="5" spans="1:30" ht="17.25" customHeight="1" thickBot="1" x14ac:dyDescent="0.25">
      <c r="A5" s="21">
        <v>0</v>
      </c>
      <c r="B5" s="22">
        <v>1.8136363636363638E-3</v>
      </c>
      <c r="C5" s="22">
        <v>2.8227272727272732E-3</v>
      </c>
      <c r="D5" s="22">
        <v>4.5999999999999999E-3</v>
      </c>
      <c r="E5" s="45"/>
      <c r="F5" s="21" t="s">
        <v>471</v>
      </c>
      <c r="G5" s="23">
        <v>28237</v>
      </c>
      <c r="H5" s="21">
        <v>1.07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2831</v>
      </c>
      <c r="Y5" s="24">
        <v>44945</v>
      </c>
      <c r="Z5" s="21" t="s">
        <v>513</v>
      </c>
      <c r="AA5" s="21" t="s">
        <v>495</v>
      </c>
      <c r="AB5" s="21">
        <v>10.7</v>
      </c>
      <c r="AC5" s="21" t="s">
        <v>499</v>
      </c>
      <c r="AD5" s="21">
        <v>52</v>
      </c>
    </row>
    <row r="6" spans="1:30" ht="17.25" customHeight="1" thickBot="1" x14ac:dyDescent="0.25">
      <c r="A6" s="21">
        <v>1</v>
      </c>
      <c r="B6" s="22">
        <v>1.1454545454545454E-3</v>
      </c>
      <c r="C6" s="22">
        <v>1.7772727272727272E-3</v>
      </c>
      <c r="D6" s="22">
        <v>3.0000000000000001E-3</v>
      </c>
      <c r="E6" s="45"/>
      <c r="F6" s="21" t="s">
        <v>473</v>
      </c>
      <c r="G6" s="23">
        <v>30274</v>
      </c>
      <c r="H6" s="21">
        <v>1.1499999999999999</v>
      </c>
      <c r="I6" s="45"/>
      <c r="J6" s="107" t="s">
        <v>474</v>
      </c>
      <c r="K6" s="108">
        <f>LARGE((K8,K9),1)</f>
        <v>0.56969130028063608</v>
      </c>
      <c r="L6" s="45"/>
      <c r="M6" s="45"/>
      <c r="N6" s="108" t="s">
        <v>498</v>
      </c>
      <c r="W6" s="21">
        <v>5</v>
      </c>
      <c r="X6" s="21">
        <v>2812</v>
      </c>
      <c r="Y6" s="24">
        <v>44946</v>
      </c>
      <c r="Z6" s="21" t="s">
        <v>514</v>
      </c>
      <c r="AA6" s="21" t="s">
        <v>496</v>
      </c>
      <c r="AB6" s="21">
        <v>10.7</v>
      </c>
      <c r="AC6" s="21" t="s">
        <v>499</v>
      </c>
      <c r="AD6" s="21">
        <v>52</v>
      </c>
    </row>
    <row r="7" spans="1:30" ht="17.25" customHeight="1" thickBot="1" x14ac:dyDescent="0.25">
      <c r="A7" s="21">
        <v>2</v>
      </c>
      <c r="B7" s="22">
        <v>1.0500000000000002E-3</v>
      </c>
      <c r="C7" s="22">
        <v>1.2022727272727272E-3</v>
      </c>
      <c r="D7" s="22">
        <v>2.2000000000000001E-3</v>
      </c>
      <c r="E7" s="45"/>
      <c r="F7" s="21" t="s">
        <v>475</v>
      </c>
      <c r="G7" s="23">
        <v>29685</v>
      </c>
      <c r="H7" s="21">
        <v>1.1299999999999999</v>
      </c>
      <c r="I7" s="45"/>
      <c r="J7" s="12" t="s">
        <v>476</v>
      </c>
      <c r="K7" s="108">
        <f>LARGE((K10,K11),1)</f>
        <v>0.56212613228507946</v>
      </c>
      <c r="L7" s="45"/>
      <c r="M7" s="45"/>
      <c r="N7" s="108" t="s">
        <v>499</v>
      </c>
      <c r="W7" s="21">
        <v>6</v>
      </c>
      <c r="X7" s="21">
        <v>2809</v>
      </c>
      <c r="Y7" s="24">
        <v>44952</v>
      </c>
      <c r="Z7" s="21" t="s">
        <v>514</v>
      </c>
      <c r="AA7" s="21" t="s">
        <v>495</v>
      </c>
      <c r="AB7" s="21">
        <v>10.6</v>
      </c>
      <c r="AC7" s="21" t="s">
        <v>499</v>
      </c>
      <c r="AD7" s="21">
        <v>54</v>
      </c>
    </row>
    <row r="8" spans="1:30" ht="17.25" customHeight="1" thickBot="1" x14ac:dyDescent="0.25">
      <c r="A8" s="21">
        <v>3</v>
      </c>
      <c r="B8" s="22">
        <v>1.3363636363636364E-3</v>
      </c>
      <c r="C8" s="22">
        <v>9.9318181818181818E-4</v>
      </c>
      <c r="D8" s="22">
        <v>2.3E-3</v>
      </c>
      <c r="E8" s="45"/>
      <c r="F8" s="21" t="s">
        <v>477</v>
      </c>
      <c r="G8" s="23">
        <v>27785</v>
      </c>
      <c r="H8" s="21">
        <v>1.05</v>
      </c>
      <c r="I8" s="45"/>
      <c r="J8" s="45"/>
      <c r="K8" s="340">
        <f>LARGE(B11:C11,1)/(B11+C11)</f>
        <v>0.56969130028063608</v>
      </c>
      <c r="L8" s="45"/>
      <c r="M8" s="45"/>
      <c r="N8" s="45"/>
      <c r="W8" s="21">
        <v>7</v>
      </c>
      <c r="X8" s="21">
        <v>2808</v>
      </c>
      <c r="Y8" s="24">
        <v>44950</v>
      </c>
      <c r="Z8" s="21" t="s">
        <v>513</v>
      </c>
      <c r="AA8" s="21" t="s">
        <v>493</v>
      </c>
      <c r="AB8" s="21">
        <v>10.6</v>
      </c>
      <c r="AC8" s="21" t="s">
        <v>499</v>
      </c>
      <c r="AD8" s="21">
        <v>55</v>
      </c>
    </row>
    <row r="9" spans="1:30" ht="17.25" customHeight="1" thickBot="1" x14ac:dyDescent="0.25">
      <c r="A9" s="21">
        <v>4</v>
      </c>
      <c r="B9" s="22">
        <v>2.4340909090909092E-3</v>
      </c>
      <c r="C9" s="22">
        <v>1.6204545454545456E-3</v>
      </c>
      <c r="D9" s="22">
        <v>4.0000000000000001E-3</v>
      </c>
      <c r="E9" s="45"/>
      <c r="F9" s="21" t="s">
        <v>478</v>
      </c>
      <c r="G9" s="23">
        <v>25971</v>
      </c>
      <c r="H9" s="21">
        <v>0.99</v>
      </c>
      <c r="I9" s="45"/>
      <c r="J9" s="45"/>
      <c r="K9" s="340">
        <f>LARGE(B12:C12,1)/(B12+C12)</f>
        <v>0.56832844574780061</v>
      </c>
      <c r="L9" s="45"/>
      <c r="M9" s="45"/>
      <c r="N9" s="45"/>
      <c r="W9" s="21">
        <v>8</v>
      </c>
      <c r="X9" s="21">
        <v>2799</v>
      </c>
      <c r="Y9" s="24">
        <v>44938</v>
      </c>
      <c r="Z9" s="21" t="s">
        <v>513</v>
      </c>
      <c r="AA9" s="21" t="s">
        <v>495</v>
      </c>
      <c r="AB9" s="21">
        <v>10.6</v>
      </c>
      <c r="AC9" s="21" t="s">
        <v>499</v>
      </c>
      <c r="AD9" s="21">
        <v>55</v>
      </c>
    </row>
    <row r="10" spans="1:30" ht="17.25" customHeight="1" thickBot="1" x14ac:dyDescent="0.25">
      <c r="A10" s="21">
        <v>5</v>
      </c>
      <c r="B10" s="22">
        <v>6.4431818181818184E-3</v>
      </c>
      <c r="C10" s="22">
        <v>3.9204545454545455E-3</v>
      </c>
      <c r="D10" s="22">
        <v>1.04E-2</v>
      </c>
      <c r="E10" s="45"/>
      <c r="F10" s="21" t="s">
        <v>479</v>
      </c>
      <c r="G10" s="23">
        <v>24106</v>
      </c>
      <c r="H10" s="21">
        <v>0.91</v>
      </c>
      <c r="I10" s="45"/>
      <c r="J10" s="45"/>
      <c r="K10" s="340">
        <f>LARGE(B20:C20,1)/(B20+C20)</f>
        <v>0.56006381121512216</v>
      </c>
      <c r="L10" s="45"/>
      <c r="M10" s="45"/>
      <c r="N10" s="45"/>
      <c r="W10" s="21">
        <v>9</v>
      </c>
      <c r="X10" s="21">
        <v>2793</v>
      </c>
      <c r="Y10" s="24">
        <v>44951</v>
      </c>
      <c r="Z10" s="21" t="s">
        <v>514</v>
      </c>
      <c r="AA10" s="21" t="s">
        <v>494</v>
      </c>
      <c r="AB10" s="21">
        <v>10.6</v>
      </c>
      <c r="AC10" s="21" t="s">
        <v>499</v>
      </c>
      <c r="AD10" s="21">
        <v>53</v>
      </c>
    </row>
    <row r="11" spans="1:30" ht="17.25" customHeight="1" thickBot="1" x14ac:dyDescent="0.25">
      <c r="A11" s="21">
        <v>6</v>
      </c>
      <c r="B11" s="22">
        <v>1.7993181818181818E-2</v>
      </c>
      <c r="C11" s="22">
        <v>1.3590909090909091E-2</v>
      </c>
      <c r="D11" s="22">
        <v>3.1600000000000003E-2</v>
      </c>
      <c r="E11" s="45"/>
      <c r="F11" s="21" t="s">
        <v>480</v>
      </c>
      <c r="G11" s="23">
        <v>22397</v>
      </c>
      <c r="H11" s="21">
        <v>0.85</v>
      </c>
      <c r="I11" s="45"/>
      <c r="J11" s="45"/>
      <c r="K11" s="340">
        <f>LARGE(B21:C21,1)/(B21+C21)</f>
        <v>0.56212613228507946</v>
      </c>
      <c r="L11" s="45"/>
      <c r="M11" s="45"/>
      <c r="N11" s="45"/>
      <c r="W11" s="21">
        <v>10</v>
      </c>
      <c r="X11" s="21">
        <v>2789</v>
      </c>
      <c r="Y11" s="24">
        <v>44979</v>
      </c>
      <c r="Z11" s="21" t="s">
        <v>513</v>
      </c>
      <c r="AA11" s="21" t="s">
        <v>494</v>
      </c>
      <c r="AB11" s="21">
        <v>10.6</v>
      </c>
      <c r="AC11" s="21" t="s">
        <v>499</v>
      </c>
      <c r="AD11" s="21">
        <v>51</v>
      </c>
    </row>
    <row r="12" spans="1:30" ht="17.25" customHeight="1" thickBot="1" x14ac:dyDescent="0.25">
      <c r="A12" s="21">
        <v>7</v>
      </c>
      <c r="B12" s="22">
        <v>3.0831818181818182E-2</v>
      </c>
      <c r="C12" s="22">
        <v>2.3418181818181817E-2</v>
      </c>
      <c r="D12" s="22">
        <v>5.4199999999999998E-2</v>
      </c>
      <c r="E12" s="45"/>
      <c r="F12" s="21" t="s">
        <v>481</v>
      </c>
      <c r="G12" s="23">
        <v>23781</v>
      </c>
      <c r="H12" s="21">
        <v>0.9</v>
      </c>
      <c r="I12" s="45"/>
      <c r="J12" s="45"/>
      <c r="K12" s="45"/>
      <c r="L12" s="45"/>
      <c r="M12" s="45"/>
      <c r="N12" s="45"/>
      <c r="W12" s="21">
        <v>20</v>
      </c>
      <c r="X12" s="21">
        <v>2757</v>
      </c>
      <c r="Y12" s="24">
        <v>44937</v>
      </c>
      <c r="Z12" s="21" t="s">
        <v>513</v>
      </c>
      <c r="AA12" s="21" t="s">
        <v>494</v>
      </c>
      <c r="AB12" s="21">
        <v>10.4</v>
      </c>
      <c r="AC12" s="21" t="s">
        <v>499</v>
      </c>
      <c r="AD12" s="21">
        <v>55</v>
      </c>
    </row>
    <row r="13" spans="1:30" ht="17.25" customHeight="1" thickBot="1" x14ac:dyDescent="0.25">
      <c r="A13" s="21">
        <v>8</v>
      </c>
      <c r="B13" s="22">
        <v>3.0211363636363633E-2</v>
      </c>
      <c r="C13" s="22">
        <v>2.9377272727272724E-2</v>
      </c>
      <c r="D13" s="22">
        <v>5.96E-2</v>
      </c>
      <c r="E13" s="45"/>
      <c r="F13" s="21" t="s">
        <v>482</v>
      </c>
      <c r="G13" s="23">
        <v>24845</v>
      </c>
      <c r="H13" s="21">
        <v>0.94</v>
      </c>
      <c r="I13" s="45"/>
      <c r="J13" s="45"/>
      <c r="K13" s="45"/>
      <c r="L13" s="45"/>
      <c r="M13" s="45"/>
      <c r="N13" s="45"/>
      <c r="W13" s="21">
        <v>25</v>
      </c>
      <c r="X13" s="21">
        <v>2744</v>
      </c>
      <c r="Y13" s="24">
        <v>44950</v>
      </c>
      <c r="Z13" s="21" t="s">
        <v>514</v>
      </c>
      <c r="AA13" s="21" t="s">
        <v>493</v>
      </c>
      <c r="AB13" s="21">
        <v>10.4</v>
      </c>
      <c r="AC13" s="21" t="s">
        <v>499</v>
      </c>
      <c r="AD13" s="21">
        <v>55</v>
      </c>
    </row>
    <row r="14" spans="1:30" ht="17.25" customHeight="1" thickBot="1" x14ac:dyDescent="0.25">
      <c r="A14" s="21">
        <v>9</v>
      </c>
      <c r="B14" s="22">
        <v>3.3218181818181813E-2</v>
      </c>
      <c r="C14" s="22">
        <v>2.9481818181818178E-2</v>
      </c>
      <c r="D14" s="22">
        <v>6.2700000000000006E-2</v>
      </c>
      <c r="E14" s="45"/>
      <c r="F14" s="21" t="s">
        <v>483</v>
      </c>
      <c r="G14" s="23">
        <v>26128</v>
      </c>
      <c r="H14" s="21">
        <v>0.99</v>
      </c>
      <c r="I14" s="45"/>
      <c r="J14" s="45"/>
      <c r="K14" s="45"/>
      <c r="L14" s="45"/>
      <c r="M14" s="45"/>
      <c r="N14" s="45"/>
      <c r="W14" s="21">
        <v>30</v>
      </c>
      <c r="X14" s="21">
        <v>2720</v>
      </c>
      <c r="Y14" s="24">
        <v>44949</v>
      </c>
      <c r="Z14" s="21" t="s">
        <v>513</v>
      </c>
      <c r="AA14" s="21" t="s">
        <v>492</v>
      </c>
      <c r="AB14" s="21">
        <v>10.3</v>
      </c>
      <c r="AC14" s="21" t="s">
        <v>499</v>
      </c>
      <c r="AD14" s="21">
        <v>61</v>
      </c>
    </row>
    <row r="15" spans="1:30" ht="17.25" customHeight="1" thickBot="1" x14ac:dyDescent="0.25">
      <c r="A15" s="21">
        <v>10</v>
      </c>
      <c r="B15" s="22">
        <v>3.4984090909090909E-2</v>
      </c>
      <c r="C15" s="22">
        <v>3.0684090909090911E-2</v>
      </c>
      <c r="D15" s="22">
        <v>6.5699999999999995E-2</v>
      </c>
      <c r="E15" s="45"/>
      <c r="F15" s="21" t="s">
        <v>484</v>
      </c>
      <c r="G15" s="23">
        <v>26465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2706</v>
      </c>
      <c r="Y15" s="24">
        <v>44953</v>
      </c>
      <c r="Z15" s="21" t="s">
        <v>514</v>
      </c>
      <c r="AA15" s="21" t="s">
        <v>496</v>
      </c>
      <c r="AB15" s="21">
        <v>10.3</v>
      </c>
      <c r="AC15" s="21" t="s">
        <v>499</v>
      </c>
      <c r="AD15" s="21">
        <v>55</v>
      </c>
    </row>
    <row r="16" spans="1:30" ht="17.25" customHeight="1" thickBot="1" x14ac:dyDescent="0.25">
      <c r="A16" s="21">
        <v>11</v>
      </c>
      <c r="B16" s="22">
        <v>3.5413636363636369E-2</v>
      </c>
      <c r="C16" s="22">
        <v>3.4865909090909086E-2</v>
      </c>
      <c r="D16" s="22">
        <v>7.0300000000000001E-2</v>
      </c>
      <c r="E16" s="45"/>
      <c r="F16" s="21" t="s">
        <v>485</v>
      </c>
      <c r="G16" s="23">
        <v>26435</v>
      </c>
      <c r="H16" s="21">
        <v>1</v>
      </c>
      <c r="I16" s="45"/>
      <c r="J16" s="45"/>
      <c r="K16" s="45"/>
      <c r="L16" s="45"/>
      <c r="M16" s="45"/>
      <c r="N16" s="45"/>
      <c r="W16" s="21">
        <v>40</v>
      </c>
      <c r="X16" s="21">
        <v>2689</v>
      </c>
      <c r="Y16" s="24">
        <v>44957</v>
      </c>
      <c r="Z16" s="21" t="s">
        <v>513</v>
      </c>
      <c r="AA16" s="21" t="s">
        <v>493</v>
      </c>
      <c r="AB16" s="21">
        <v>10.199999999999999</v>
      </c>
      <c r="AC16" s="21" t="s">
        <v>499</v>
      </c>
      <c r="AD16" s="21">
        <v>53</v>
      </c>
    </row>
    <row r="17" spans="1:30" ht="17.25" customHeight="1" thickBot="1" x14ac:dyDescent="0.25">
      <c r="A17" s="21">
        <v>12</v>
      </c>
      <c r="B17" s="22">
        <v>3.5890909090909091E-2</v>
      </c>
      <c r="C17" s="22">
        <v>3.6904545454545454E-2</v>
      </c>
      <c r="D17" s="22">
        <v>7.2800000000000004E-2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2671</v>
      </c>
      <c r="Y17" s="24">
        <v>44966</v>
      </c>
      <c r="Z17" s="21" t="s">
        <v>513</v>
      </c>
      <c r="AA17" s="21" t="s">
        <v>495</v>
      </c>
      <c r="AB17" s="21">
        <v>10.1</v>
      </c>
      <c r="AC17" s="21" t="s">
        <v>499</v>
      </c>
      <c r="AD17" s="21">
        <v>56</v>
      </c>
    </row>
    <row r="18" spans="1:30" ht="17.25" customHeight="1" thickBot="1" x14ac:dyDescent="0.25">
      <c r="A18" s="21">
        <v>13</v>
      </c>
      <c r="B18" s="22">
        <v>3.5747727272727271E-2</v>
      </c>
      <c r="C18" s="22">
        <v>3.7949999999999998E-2</v>
      </c>
      <c r="D18" s="22">
        <v>7.3700000000000002E-2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2663</v>
      </c>
      <c r="Y18" s="24">
        <v>44987</v>
      </c>
      <c r="Z18" s="21" t="s">
        <v>514</v>
      </c>
      <c r="AA18" s="21" t="s">
        <v>495</v>
      </c>
      <c r="AB18" s="21">
        <v>10.1</v>
      </c>
      <c r="AC18" s="21" t="s">
        <v>499</v>
      </c>
      <c r="AD18" s="21">
        <v>56</v>
      </c>
    </row>
    <row r="19" spans="1:30" ht="17.25" customHeight="1" thickBot="1" x14ac:dyDescent="0.25">
      <c r="A19" s="21">
        <v>14</v>
      </c>
      <c r="B19" s="22">
        <v>3.4268181818181823E-2</v>
      </c>
      <c r="C19" s="22">
        <v>3.8890909090909094E-2</v>
      </c>
      <c r="D19" s="22">
        <v>7.3200000000000001E-2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2626</v>
      </c>
      <c r="Y19" s="24">
        <v>44994</v>
      </c>
      <c r="Z19" s="21" t="s">
        <v>513</v>
      </c>
      <c r="AA19" s="21" t="s">
        <v>495</v>
      </c>
      <c r="AB19" s="21">
        <v>9.9</v>
      </c>
      <c r="AC19" s="21" t="s">
        <v>499</v>
      </c>
      <c r="AD19" s="21">
        <v>56</v>
      </c>
    </row>
    <row r="20" spans="1:30" ht="17.25" customHeight="1" thickBot="1" x14ac:dyDescent="0.25">
      <c r="A20" s="21">
        <v>15</v>
      </c>
      <c r="B20" s="22">
        <v>3.3218181818181813E-2</v>
      </c>
      <c r="C20" s="22">
        <v>4.2288636363636369E-2</v>
      </c>
      <c r="D20" s="22">
        <v>7.5499999999999998E-2</v>
      </c>
      <c r="E20" s="45"/>
      <c r="F20" s="21" t="s">
        <v>488</v>
      </c>
      <c r="G20" s="23">
        <v>18129</v>
      </c>
      <c r="H20" s="21">
        <v>0.69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2588</v>
      </c>
      <c r="Y20" s="24">
        <v>45239</v>
      </c>
      <c r="Z20" s="21" t="s">
        <v>514</v>
      </c>
      <c r="AA20" s="21" t="s">
        <v>495</v>
      </c>
      <c r="AB20" s="21">
        <v>9.8000000000000007</v>
      </c>
      <c r="AC20" s="21" t="s">
        <v>499</v>
      </c>
      <c r="AD20" s="21">
        <v>56</v>
      </c>
    </row>
    <row r="21" spans="1:30" ht="17.25" customHeight="1" thickBot="1" x14ac:dyDescent="0.25">
      <c r="A21" s="21">
        <v>16</v>
      </c>
      <c r="B21" s="22">
        <v>3.493636363636364E-2</v>
      </c>
      <c r="C21" s="22">
        <v>4.4850000000000001E-2</v>
      </c>
      <c r="D21" s="22">
        <v>7.9799999999999996E-2</v>
      </c>
      <c r="E21" s="45"/>
      <c r="F21" s="21" t="s">
        <v>492</v>
      </c>
      <c r="G21" s="23">
        <v>27015</v>
      </c>
      <c r="H21" s="21">
        <v>1.03</v>
      </c>
      <c r="I21" s="45"/>
      <c r="J21" s="12">
        <v>5</v>
      </c>
      <c r="K21" s="12">
        <f>X6</f>
        <v>2812</v>
      </c>
      <c r="L21" s="18"/>
      <c r="M21" s="12"/>
      <c r="N21" s="114">
        <f>K21/$F$2</f>
        <v>0.10651515151515152</v>
      </c>
      <c r="W21" s="21">
        <v>125</v>
      </c>
      <c r="X21" s="21">
        <v>2559</v>
      </c>
      <c r="Y21" s="24">
        <v>45259</v>
      </c>
      <c r="Z21" s="21" t="s">
        <v>514</v>
      </c>
      <c r="AA21" s="21" t="s">
        <v>494</v>
      </c>
      <c r="AB21" s="21">
        <v>9.6999999999999993</v>
      </c>
      <c r="AC21" s="21" t="s">
        <v>499</v>
      </c>
      <c r="AD21" s="21">
        <v>55</v>
      </c>
    </row>
    <row r="22" spans="1:30" ht="17.25" customHeight="1" thickBot="1" x14ac:dyDescent="0.25">
      <c r="A22" s="21">
        <v>17</v>
      </c>
      <c r="B22" s="22">
        <v>3.2406818181818182E-2</v>
      </c>
      <c r="C22" s="22">
        <v>4.3804545454545457E-2</v>
      </c>
      <c r="D22" s="22">
        <v>7.6200000000000004E-2</v>
      </c>
      <c r="E22" s="45"/>
      <c r="F22" s="21" t="s">
        <v>493</v>
      </c>
      <c r="G22" s="23">
        <v>28981</v>
      </c>
      <c r="H22" s="21">
        <v>1.1000000000000001</v>
      </c>
      <c r="I22" s="45"/>
      <c r="J22" s="12">
        <v>10</v>
      </c>
      <c r="K22" s="12">
        <f>X11</f>
        <v>2789</v>
      </c>
      <c r="L22" s="18"/>
      <c r="M22" s="12"/>
      <c r="N22" s="114">
        <f t="shared" ref="N22:N28" si="0">K22/$F$2</f>
        <v>0.10564393939393939</v>
      </c>
      <c r="W22" s="21">
        <v>150</v>
      </c>
      <c r="X22" s="21">
        <v>2536</v>
      </c>
      <c r="Y22" s="24">
        <v>45000</v>
      </c>
      <c r="Z22" s="21" t="s">
        <v>515</v>
      </c>
      <c r="AA22" s="21" t="s">
        <v>494</v>
      </c>
      <c r="AB22" s="21">
        <v>9.6</v>
      </c>
      <c r="AC22" s="21" t="s">
        <v>499</v>
      </c>
      <c r="AD22" s="21">
        <v>56</v>
      </c>
    </row>
    <row r="23" spans="1:30" ht="17.25" customHeight="1" thickBot="1" x14ac:dyDescent="0.25">
      <c r="A23" s="21">
        <v>18</v>
      </c>
      <c r="B23" s="22">
        <v>2.4436363636363638E-2</v>
      </c>
      <c r="C23" s="22">
        <v>3.3193181818181823E-2</v>
      </c>
      <c r="D23" s="22">
        <v>5.7599999999999998E-2</v>
      </c>
      <c r="E23" s="45"/>
      <c r="F23" s="21" t="s">
        <v>494</v>
      </c>
      <c r="G23" s="23">
        <v>29361</v>
      </c>
      <c r="H23" s="21">
        <v>1.1100000000000001</v>
      </c>
      <c r="I23" s="45"/>
      <c r="J23" s="12">
        <v>20</v>
      </c>
      <c r="K23" s="12">
        <f>X12</f>
        <v>2757</v>
      </c>
      <c r="L23" s="18"/>
      <c r="M23" s="12"/>
      <c r="N23" s="114">
        <f t="shared" si="0"/>
        <v>0.10443181818181818</v>
      </c>
      <c r="W23" s="21">
        <v>175</v>
      </c>
      <c r="X23" s="21">
        <v>2516</v>
      </c>
      <c r="Y23" s="24">
        <v>45268</v>
      </c>
      <c r="Z23" s="21" t="s">
        <v>514</v>
      </c>
      <c r="AA23" s="21" t="s">
        <v>496</v>
      </c>
      <c r="AB23" s="21">
        <v>9.5</v>
      </c>
      <c r="AC23" s="21" t="s">
        <v>499</v>
      </c>
      <c r="AD23" s="21">
        <v>55</v>
      </c>
    </row>
    <row r="24" spans="1:30" ht="17.25" customHeight="1" thickBot="1" x14ac:dyDescent="0.25">
      <c r="A24" s="21">
        <v>19</v>
      </c>
      <c r="B24" s="22">
        <v>1.8040909090909094E-2</v>
      </c>
      <c r="C24" s="22">
        <v>2.4829545454545455E-2</v>
      </c>
      <c r="D24" s="22">
        <v>4.2799999999999998E-2</v>
      </c>
      <c r="E24" s="45"/>
      <c r="F24" s="21" t="s">
        <v>495</v>
      </c>
      <c r="G24" s="23">
        <v>29388</v>
      </c>
      <c r="H24" s="21">
        <v>1.1200000000000001</v>
      </c>
      <c r="I24" s="45"/>
      <c r="J24" s="12">
        <v>30</v>
      </c>
      <c r="K24" s="12">
        <f>X14</f>
        <v>2720</v>
      </c>
      <c r="L24" s="18"/>
      <c r="M24" s="12"/>
      <c r="N24" s="114">
        <f t="shared" si="0"/>
        <v>0.10303030303030303</v>
      </c>
      <c r="W24" s="21">
        <v>200</v>
      </c>
      <c r="X24" s="21">
        <v>2491</v>
      </c>
      <c r="Y24" s="24">
        <v>45211</v>
      </c>
      <c r="Z24" s="21" t="s">
        <v>514</v>
      </c>
      <c r="AA24" s="21" t="s">
        <v>495</v>
      </c>
      <c r="AB24" s="21">
        <v>9.4</v>
      </c>
      <c r="AC24" s="21" t="s">
        <v>499</v>
      </c>
      <c r="AD24" s="21">
        <v>56</v>
      </c>
    </row>
    <row r="25" spans="1:30" ht="17.25" customHeight="1" thickBot="1" x14ac:dyDescent="0.25">
      <c r="A25" s="21">
        <v>20</v>
      </c>
      <c r="B25" s="22">
        <v>1.3125E-2</v>
      </c>
      <c r="C25" s="22">
        <v>1.913181818181818E-2</v>
      </c>
      <c r="D25" s="22">
        <v>3.2300000000000002E-2</v>
      </c>
      <c r="E25" s="45"/>
      <c r="F25" s="21" t="s">
        <v>496</v>
      </c>
      <c r="G25" s="23">
        <v>29718</v>
      </c>
      <c r="H25" s="21">
        <v>1.1299999999999999</v>
      </c>
      <c r="I25" s="45"/>
      <c r="J25" s="12">
        <v>50</v>
      </c>
      <c r="K25" s="12">
        <f>X18</f>
        <v>2663</v>
      </c>
      <c r="L25" s="18"/>
      <c r="M25" s="12"/>
      <c r="N25" s="114">
        <f t="shared" si="0"/>
        <v>0.10087121212121213</v>
      </c>
    </row>
    <row r="26" spans="1:30" ht="17.25" customHeight="1" thickBot="1" x14ac:dyDescent="0.25">
      <c r="A26" s="21">
        <v>21</v>
      </c>
      <c r="B26" s="22">
        <v>9.1159090909090912E-3</v>
      </c>
      <c r="C26" s="22">
        <v>1.3381818181818182E-2</v>
      </c>
      <c r="D26" s="22">
        <v>2.2499999999999999E-2</v>
      </c>
      <c r="E26" s="45"/>
      <c r="F26" s="21" t="s">
        <v>497</v>
      </c>
      <c r="G26" s="23">
        <v>22029</v>
      </c>
      <c r="H26" s="21">
        <v>0.84</v>
      </c>
      <c r="I26" s="45"/>
      <c r="J26" s="12">
        <v>100</v>
      </c>
      <c r="K26" s="12">
        <f>X20</f>
        <v>2588</v>
      </c>
      <c r="L26" s="18"/>
      <c r="M26" s="12"/>
      <c r="N26" s="114">
        <f t="shared" si="0"/>
        <v>9.8030303030303037E-2</v>
      </c>
    </row>
    <row r="27" spans="1:30" ht="17.25" customHeight="1" thickBot="1" x14ac:dyDescent="0.25">
      <c r="A27" s="21">
        <v>22</v>
      </c>
      <c r="B27" s="22">
        <v>5.9659090909090912E-3</v>
      </c>
      <c r="C27" s="22">
        <v>8.6250000000000007E-3</v>
      </c>
      <c r="D27" s="22">
        <v>1.46E-2</v>
      </c>
      <c r="E27" s="45"/>
      <c r="F27" s="45"/>
      <c r="G27" s="45"/>
      <c r="H27" s="45"/>
      <c r="I27" s="45"/>
      <c r="J27" s="12">
        <v>150</v>
      </c>
      <c r="K27" s="12">
        <f>X22</f>
        <v>2536</v>
      </c>
      <c r="L27" s="18"/>
      <c r="M27" s="12"/>
      <c r="N27" s="114">
        <f t="shared" si="0"/>
        <v>9.6060606060606055E-2</v>
      </c>
    </row>
    <row r="28" spans="1:30" ht="17.25" customHeight="1" thickBot="1" x14ac:dyDescent="0.25">
      <c r="A28" s="21">
        <v>23</v>
      </c>
      <c r="B28" s="22">
        <v>3.2931818181818179E-3</v>
      </c>
      <c r="C28" s="22">
        <v>5.0704545454545464E-3</v>
      </c>
      <c r="D28" s="22">
        <v>8.3000000000000001E-3</v>
      </c>
      <c r="E28" s="45"/>
      <c r="F28" s="45"/>
      <c r="G28" s="45"/>
      <c r="H28" s="45"/>
      <c r="I28" s="45"/>
      <c r="J28" s="12">
        <v>200</v>
      </c>
      <c r="K28" s="12">
        <f>X24</f>
        <v>2491</v>
      </c>
      <c r="L28" s="18"/>
      <c r="M28" s="12"/>
      <c r="N28" s="114">
        <f t="shared" si="0"/>
        <v>9.435606060606061E-2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8D05A-07F9-4364-893B-1A9A20594BDC}">
  <sheetPr>
    <pageSetUpPr fitToPage="1"/>
  </sheetPr>
  <dimension ref="A1:AD50"/>
  <sheetViews>
    <sheetView zoomScaleNormal="100" zoomScaleSheetLayoutView="100" workbookViewId="0">
      <selection sqref="A1:U1"/>
    </sheetView>
  </sheetViews>
  <sheetFormatPr defaultColWidth="9" defaultRowHeight="14.25" x14ac:dyDescent="0.2"/>
  <cols>
    <col min="1" max="4" width="6" style="120" customWidth="1"/>
    <col min="5" max="5" width="2.125" style="120" customWidth="1"/>
    <col min="6" max="6" width="10.625" style="120" customWidth="1"/>
    <col min="7" max="7" width="6.75" style="120" hidden="1" customWidth="1"/>
    <col min="8" max="8" width="6.5" style="120" customWidth="1"/>
    <col min="9" max="9" width="2.125" style="120" customWidth="1"/>
    <col min="10" max="10" width="5.75" style="120" customWidth="1"/>
    <col min="11" max="11" width="7.625" style="120" customWidth="1"/>
    <col min="12" max="13" width="6.375" style="120" hidden="1" customWidth="1"/>
    <col min="14" max="14" width="5.75" style="120" customWidth="1"/>
    <col min="15" max="21" width="8.375" style="120" customWidth="1"/>
    <col min="22" max="22" width="9" style="120"/>
    <col min="23" max="30" width="9.375" style="120" hidden="1" customWidth="1"/>
    <col min="31" max="16384" width="9" style="120"/>
  </cols>
  <sheetData>
    <row r="1" spans="1:30" ht="24" thickBot="1" x14ac:dyDescent="0.4">
      <c r="A1" s="286" t="s">
        <v>550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W1" s="127" t="s">
        <v>489</v>
      </c>
      <c r="X1" s="127" t="s">
        <v>490</v>
      </c>
      <c r="Y1" s="127" t="s">
        <v>491</v>
      </c>
      <c r="Z1" s="127" t="s">
        <v>508</v>
      </c>
      <c r="AA1" s="127" t="s">
        <v>509</v>
      </c>
      <c r="AB1" s="127" t="s">
        <v>510</v>
      </c>
      <c r="AC1" s="127" t="s">
        <v>511</v>
      </c>
      <c r="AD1" s="127" t="s">
        <v>512</v>
      </c>
    </row>
    <row r="2" spans="1:30" ht="21.75" thickBot="1" x14ac:dyDescent="0.4">
      <c r="D2" s="131" t="s">
        <v>740</v>
      </c>
      <c r="F2" s="130">
        <v>19500</v>
      </c>
      <c r="H2" s="129" t="s">
        <v>462</v>
      </c>
      <c r="W2" s="124">
        <v>1</v>
      </c>
      <c r="X2" s="124">
        <v>2129</v>
      </c>
      <c r="Y2" s="126">
        <v>44953</v>
      </c>
      <c r="Z2" s="124" t="s">
        <v>515</v>
      </c>
      <c r="AA2" s="124" t="s">
        <v>496</v>
      </c>
      <c r="AB2" s="124">
        <v>10.9</v>
      </c>
      <c r="AC2" s="124" t="s">
        <v>464</v>
      </c>
      <c r="AD2" s="124">
        <v>58</v>
      </c>
    </row>
    <row r="3" spans="1:30" ht="17.25" customHeight="1" thickBot="1" x14ac:dyDescent="0.25">
      <c r="W3" s="124">
        <v>2</v>
      </c>
      <c r="X3" s="124">
        <v>2107</v>
      </c>
      <c r="Y3" s="126">
        <v>44992</v>
      </c>
      <c r="Z3" s="124" t="s">
        <v>515</v>
      </c>
      <c r="AA3" s="124" t="s">
        <v>493</v>
      </c>
      <c r="AB3" s="124">
        <v>10.8</v>
      </c>
      <c r="AC3" s="124" t="s">
        <v>464</v>
      </c>
      <c r="AD3" s="124">
        <v>63</v>
      </c>
    </row>
    <row r="4" spans="1:30" ht="17.25" customHeight="1" thickBot="1" x14ac:dyDescent="0.25">
      <c r="A4" s="128" t="s">
        <v>463</v>
      </c>
      <c r="B4" s="128" t="s">
        <v>464</v>
      </c>
      <c r="C4" s="128" t="s">
        <v>465</v>
      </c>
      <c r="D4" s="205" t="s">
        <v>466</v>
      </c>
      <c r="E4" s="221"/>
      <c r="F4" s="127" t="s">
        <v>467</v>
      </c>
      <c r="G4" s="127" t="s">
        <v>468</v>
      </c>
      <c r="H4" s="127" t="s">
        <v>469</v>
      </c>
      <c r="I4" s="221"/>
      <c r="J4" s="287" t="s">
        <v>470</v>
      </c>
      <c r="K4" s="288"/>
      <c r="L4" s="288"/>
      <c r="M4" s="288"/>
      <c r="N4" s="289"/>
      <c r="W4" s="124">
        <v>3</v>
      </c>
      <c r="X4" s="124">
        <v>2094</v>
      </c>
      <c r="Y4" s="126">
        <v>44953</v>
      </c>
      <c r="Z4" s="124" t="s">
        <v>517</v>
      </c>
      <c r="AA4" s="124" t="s">
        <v>496</v>
      </c>
      <c r="AB4" s="124">
        <v>10.7</v>
      </c>
      <c r="AC4" s="124" t="s">
        <v>464</v>
      </c>
      <c r="AD4" s="124">
        <v>56</v>
      </c>
    </row>
    <row r="5" spans="1:30" ht="17.25" customHeight="1" thickBot="1" x14ac:dyDescent="0.25">
      <c r="A5" s="124">
        <v>0</v>
      </c>
      <c r="B5" s="123">
        <v>2.2846153846153845E-3</v>
      </c>
      <c r="C5" s="123">
        <v>2.0184615384615389E-3</v>
      </c>
      <c r="D5" s="123">
        <v>4.3E-3</v>
      </c>
      <c r="E5" s="221"/>
      <c r="F5" s="124" t="s">
        <v>471</v>
      </c>
      <c r="G5" s="125">
        <v>20772</v>
      </c>
      <c r="H5" s="124">
        <v>1.07</v>
      </c>
      <c r="I5" s="221"/>
      <c r="J5" s="290" t="s">
        <v>472</v>
      </c>
      <c r="K5" s="291"/>
      <c r="L5" s="291"/>
      <c r="M5" s="291"/>
      <c r="N5" s="292"/>
      <c r="W5" s="124">
        <v>4</v>
      </c>
      <c r="X5" s="124">
        <v>2094</v>
      </c>
      <c r="Y5" s="126">
        <v>44993</v>
      </c>
      <c r="Z5" s="124" t="s">
        <v>515</v>
      </c>
      <c r="AA5" s="124" t="s">
        <v>494</v>
      </c>
      <c r="AB5" s="124">
        <v>10.7</v>
      </c>
      <c r="AC5" s="124" t="s">
        <v>464</v>
      </c>
      <c r="AD5" s="124">
        <v>62</v>
      </c>
    </row>
    <row r="6" spans="1:30" ht="17.25" customHeight="1" thickBot="1" x14ac:dyDescent="0.25">
      <c r="A6" s="124">
        <v>1</v>
      </c>
      <c r="B6" s="123">
        <v>1.4215384615384615E-3</v>
      </c>
      <c r="C6" s="123">
        <v>1.2799999999999999E-3</v>
      </c>
      <c r="D6" s="123">
        <v>2.7000000000000001E-3</v>
      </c>
      <c r="E6" s="221"/>
      <c r="F6" s="124" t="s">
        <v>473</v>
      </c>
      <c r="G6" s="125">
        <v>21838</v>
      </c>
      <c r="H6" s="124">
        <v>1.1200000000000001</v>
      </c>
      <c r="I6" s="221"/>
      <c r="J6" s="219" t="s">
        <v>474</v>
      </c>
      <c r="K6" s="220">
        <f>LARGE((K8,K9),1)</f>
        <v>0.69441586381068188</v>
      </c>
      <c r="L6" s="221"/>
      <c r="M6" s="221"/>
      <c r="N6" s="220" t="s">
        <v>465</v>
      </c>
      <c r="W6" s="124">
        <v>5</v>
      </c>
      <c r="X6" s="124">
        <v>2082</v>
      </c>
      <c r="Y6" s="126">
        <v>44984</v>
      </c>
      <c r="Z6" s="124" t="s">
        <v>514</v>
      </c>
      <c r="AA6" s="124" t="s">
        <v>492</v>
      </c>
      <c r="AB6" s="124">
        <v>10.7</v>
      </c>
      <c r="AC6" s="124" t="s">
        <v>464</v>
      </c>
      <c r="AD6" s="124">
        <v>67</v>
      </c>
    </row>
    <row r="7" spans="1:30" ht="17.25" customHeight="1" thickBot="1" x14ac:dyDescent="0.25">
      <c r="A7" s="124">
        <v>2</v>
      </c>
      <c r="B7" s="123">
        <v>1.0153846153846155E-3</v>
      </c>
      <c r="C7" s="123">
        <v>9.8461538461538456E-4</v>
      </c>
      <c r="D7" s="123">
        <v>2E-3</v>
      </c>
      <c r="E7" s="221"/>
      <c r="F7" s="124" t="s">
        <v>475</v>
      </c>
      <c r="G7" s="125">
        <v>21281</v>
      </c>
      <c r="H7" s="124">
        <v>1.0900000000000001</v>
      </c>
      <c r="I7" s="221"/>
      <c r="J7" s="121" t="s">
        <v>476</v>
      </c>
      <c r="K7" s="220">
        <f>LARGE((K10,K11),1)</f>
        <v>0.62244495304238034</v>
      </c>
      <c r="L7" s="221"/>
      <c r="M7" s="221"/>
      <c r="N7" s="220" t="s">
        <v>464</v>
      </c>
      <c r="W7" s="124">
        <v>6</v>
      </c>
      <c r="X7" s="124">
        <v>2081</v>
      </c>
      <c r="Y7" s="126">
        <v>44945</v>
      </c>
      <c r="Z7" s="124" t="s">
        <v>515</v>
      </c>
      <c r="AA7" s="124" t="s">
        <v>495</v>
      </c>
      <c r="AB7" s="124">
        <v>10.7</v>
      </c>
      <c r="AC7" s="124" t="s">
        <v>464</v>
      </c>
      <c r="AD7" s="124">
        <v>62</v>
      </c>
    </row>
    <row r="8" spans="1:30" ht="17.25" customHeight="1" thickBot="1" x14ac:dyDescent="0.25">
      <c r="A8" s="124">
        <v>3</v>
      </c>
      <c r="B8" s="123">
        <v>7.615384615384615E-4</v>
      </c>
      <c r="C8" s="123">
        <v>1.2799999999999999E-3</v>
      </c>
      <c r="D8" s="123">
        <v>2E-3</v>
      </c>
      <c r="E8" s="221"/>
      <c r="F8" s="124" t="s">
        <v>477</v>
      </c>
      <c r="G8" s="125">
        <v>19178</v>
      </c>
      <c r="H8" s="124">
        <v>0.99</v>
      </c>
      <c r="I8" s="221"/>
      <c r="J8" s="221"/>
      <c r="K8" s="350">
        <f>LARGE(B11:C11,1)/(B11+C11)</f>
        <v>0.69441586381068188</v>
      </c>
      <c r="L8" s="221"/>
      <c r="M8" s="221"/>
      <c r="N8" s="221"/>
      <c r="W8" s="124">
        <v>7</v>
      </c>
      <c r="X8" s="124">
        <v>2074</v>
      </c>
      <c r="Y8" s="126">
        <v>44980</v>
      </c>
      <c r="Z8" s="124" t="s">
        <v>517</v>
      </c>
      <c r="AA8" s="124" t="s">
        <v>495</v>
      </c>
      <c r="AB8" s="124">
        <v>10.6</v>
      </c>
      <c r="AC8" s="124" t="s">
        <v>464</v>
      </c>
      <c r="AD8" s="124">
        <v>55</v>
      </c>
    </row>
    <row r="9" spans="1:30" ht="17.25" customHeight="1" thickBot="1" x14ac:dyDescent="0.25">
      <c r="A9" s="124">
        <v>4</v>
      </c>
      <c r="B9" s="123">
        <v>1.0153846153846155E-3</v>
      </c>
      <c r="C9" s="123">
        <v>2.363076923076923E-3</v>
      </c>
      <c r="D9" s="123">
        <v>3.3999999999999998E-3</v>
      </c>
      <c r="E9" s="221"/>
      <c r="F9" s="124" t="s">
        <v>478</v>
      </c>
      <c r="G9" s="125">
        <v>19271</v>
      </c>
      <c r="H9" s="124">
        <v>0.99</v>
      </c>
      <c r="I9" s="221"/>
      <c r="J9" s="221"/>
      <c r="K9" s="350">
        <f>LARGE(B12:C12,1)/(B12+C12)</f>
        <v>0.62331435421036863</v>
      </c>
      <c r="L9" s="221"/>
      <c r="M9" s="221"/>
      <c r="N9" s="221"/>
      <c r="W9" s="124">
        <v>8</v>
      </c>
      <c r="X9" s="124">
        <v>2072</v>
      </c>
      <c r="Y9" s="126">
        <v>44991</v>
      </c>
      <c r="Z9" s="124" t="s">
        <v>514</v>
      </c>
      <c r="AA9" s="124" t="s">
        <v>492</v>
      </c>
      <c r="AB9" s="124">
        <v>10.6</v>
      </c>
      <c r="AC9" s="124" t="s">
        <v>464</v>
      </c>
      <c r="AD9" s="124">
        <v>65</v>
      </c>
    </row>
    <row r="10" spans="1:30" ht="17.25" customHeight="1" thickBot="1" x14ac:dyDescent="0.25">
      <c r="A10" s="124">
        <v>5</v>
      </c>
      <c r="B10" s="123">
        <v>2.893846153846154E-3</v>
      </c>
      <c r="C10" s="123">
        <v>7.6799999999999993E-3</v>
      </c>
      <c r="D10" s="123">
        <v>1.06E-2</v>
      </c>
      <c r="E10" s="221"/>
      <c r="F10" s="124" t="s">
        <v>479</v>
      </c>
      <c r="G10" s="125">
        <v>18554</v>
      </c>
      <c r="H10" s="124">
        <v>0.95</v>
      </c>
      <c r="I10" s="221"/>
      <c r="J10" s="221"/>
      <c r="K10" s="350">
        <f>LARGE(B20:C20,1)/(B20+C20)</f>
        <v>0.57848865999801924</v>
      </c>
      <c r="L10" s="221"/>
      <c r="M10" s="221"/>
      <c r="N10" s="221"/>
      <c r="W10" s="124">
        <v>9</v>
      </c>
      <c r="X10" s="124">
        <v>2069</v>
      </c>
      <c r="Y10" s="126">
        <v>44951</v>
      </c>
      <c r="Z10" s="124" t="s">
        <v>514</v>
      </c>
      <c r="AA10" s="124" t="s">
        <v>494</v>
      </c>
      <c r="AB10" s="124">
        <v>10.6</v>
      </c>
      <c r="AC10" s="124" t="s">
        <v>464</v>
      </c>
      <c r="AD10" s="124">
        <v>68</v>
      </c>
    </row>
    <row r="11" spans="1:30" ht="17.25" customHeight="1" thickBot="1" x14ac:dyDescent="0.25">
      <c r="A11" s="124">
        <v>6</v>
      </c>
      <c r="B11" s="123">
        <v>1.0052307692307692E-2</v>
      </c>
      <c r="C11" s="123">
        <v>2.2843076923076921E-2</v>
      </c>
      <c r="D11" s="123">
        <v>3.2800000000000003E-2</v>
      </c>
      <c r="E11" s="221"/>
      <c r="F11" s="124" t="s">
        <v>480</v>
      </c>
      <c r="G11" s="125">
        <v>17709</v>
      </c>
      <c r="H11" s="124">
        <v>0.91</v>
      </c>
      <c r="I11" s="221"/>
      <c r="J11" s="221"/>
      <c r="K11" s="350">
        <f>LARGE(B21:C21,1)/(B21+C21)</f>
        <v>0.62244495304238034</v>
      </c>
      <c r="L11" s="221"/>
      <c r="M11" s="221"/>
      <c r="N11" s="221"/>
      <c r="W11" s="124">
        <v>10</v>
      </c>
      <c r="X11" s="124">
        <v>2063</v>
      </c>
      <c r="Y11" s="126">
        <v>44944</v>
      </c>
      <c r="Z11" s="124" t="s">
        <v>517</v>
      </c>
      <c r="AA11" s="124" t="s">
        <v>494</v>
      </c>
      <c r="AB11" s="124">
        <v>10.6</v>
      </c>
      <c r="AC11" s="124" t="s">
        <v>464</v>
      </c>
      <c r="AD11" s="124">
        <v>53</v>
      </c>
    </row>
    <row r="12" spans="1:30" ht="17.25" customHeight="1" thickBot="1" x14ac:dyDescent="0.25">
      <c r="A12" s="124">
        <v>7</v>
      </c>
      <c r="B12" s="123">
        <v>2.1272307692307691E-2</v>
      </c>
      <c r="C12" s="123">
        <v>3.5200000000000002E-2</v>
      </c>
      <c r="D12" s="123">
        <v>5.6399999999999999E-2</v>
      </c>
      <c r="E12" s="221"/>
      <c r="F12" s="124" t="s">
        <v>481</v>
      </c>
      <c r="G12" s="125">
        <v>18492</v>
      </c>
      <c r="H12" s="124">
        <v>0.95</v>
      </c>
      <c r="I12" s="221"/>
      <c r="J12" s="221"/>
      <c r="K12" s="221"/>
      <c r="L12" s="221"/>
      <c r="M12" s="221"/>
      <c r="N12" s="221"/>
      <c r="W12" s="124">
        <v>20</v>
      </c>
      <c r="X12" s="124">
        <v>2039</v>
      </c>
      <c r="Y12" s="126">
        <v>44963</v>
      </c>
      <c r="Z12" s="124" t="s">
        <v>515</v>
      </c>
      <c r="AA12" s="124" t="s">
        <v>492</v>
      </c>
      <c r="AB12" s="124">
        <v>10.5</v>
      </c>
      <c r="AC12" s="124" t="s">
        <v>464</v>
      </c>
      <c r="AD12" s="124">
        <v>60</v>
      </c>
    </row>
    <row r="13" spans="1:30" ht="17.25" customHeight="1" thickBot="1" x14ac:dyDescent="0.25">
      <c r="A13" s="124">
        <v>8</v>
      </c>
      <c r="B13" s="123">
        <v>2.5384615384615384E-2</v>
      </c>
      <c r="C13" s="123">
        <v>3.8892307692307691E-2</v>
      </c>
      <c r="D13" s="123">
        <v>6.4199999999999993E-2</v>
      </c>
      <c r="E13" s="221"/>
      <c r="F13" s="124" t="s">
        <v>482</v>
      </c>
      <c r="G13" s="125">
        <v>19074</v>
      </c>
      <c r="H13" s="124">
        <v>0.98</v>
      </c>
      <c r="I13" s="221"/>
      <c r="J13" s="221"/>
      <c r="K13" s="221"/>
      <c r="L13" s="221"/>
      <c r="M13" s="221"/>
      <c r="N13" s="221"/>
      <c r="W13" s="124">
        <v>25</v>
      </c>
      <c r="X13" s="124">
        <v>2027</v>
      </c>
      <c r="Y13" s="126">
        <v>44965</v>
      </c>
      <c r="Z13" s="124" t="s">
        <v>514</v>
      </c>
      <c r="AA13" s="124" t="s">
        <v>494</v>
      </c>
      <c r="AB13" s="124">
        <v>10.4</v>
      </c>
      <c r="AC13" s="124" t="s">
        <v>464</v>
      </c>
      <c r="AD13" s="124">
        <v>68</v>
      </c>
    </row>
    <row r="14" spans="1:30" ht="17.25" customHeight="1" thickBot="1" x14ac:dyDescent="0.25">
      <c r="A14" s="124">
        <v>9</v>
      </c>
      <c r="B14" s="123">
        <v>2.6247692307692309E-2</v>
      </c>
      <c r="C14" s="123">
        <v>3.6381538461538458E-2</v>
      </c>
      <c r="D14" s="123">
        <v>6.2600000000000003E-2</v>
      </c>
      <c r="E14" s="221"/>
      <c r="F14" s="124" t="s">
        <v>483</v>
      </c>
      <c r="G14" s="125">
        <v>19372</v>
      </c>
      <c r="H14" s="124">
        <v>1</v>
      </c>
      <c r="I14" s="221"/>
      <c r="J14" s="221"/>
      <c r="K14" s="221"/>
      <c r="L14" s="221"/>
      <c r="M14" s="221"/>
      <c r="N14" s="221"/>
      <c r="W14" s="124">
        <v>30</v>
      </c>
      <c r="X14" s="124">
        <v>2020</v>
      </c>
      <c r="Y14" s="126">
        <v>44957</v>
      </c>
      <c r="Z14" s="124" t="s">
        <v>515</v>
      </c>
      <c r="AA14" s="124" t="s">
        <v>493</v>
      </c>
      <c r="AB14" s="124">
        <v>10.4</v>
      </c>
      <c r="AC14" s="124" t="s">
        <v>464</v>
      </c>
      <c r="AD14" s="124">
        <v>61</v>
      </c>
    </row>
    <row r="15" spans="1:30" ht="17.25" customHeight="1" thickBot="1" x14ac:dyDescent="0.25">
      <c r="A15" s="124">
        <v>10</v>
      </c>
      <c r="B15" s="123">
        <v>2.975076923076923E-2</v>
      </c>
      <c r="C15" s="123">
        <v>3.4363076923076927E-2</v>
      </c>
      <c r="D15" s="123">
        <v>6.4000000000000001E-2</v>
      </c>
      <c r="E15" s="221"/>
      <c r="F15" s="124" t="s">
        <v>484</v>
      </c>
      <c r="G15" s="125">
        <v>19135</v>
      </c>
      <c r="H15" s="124">
        <v>0.98</v>
      </c>
      <c r="I15" s="221"/>
      <c r="J15" s="221"/>
      <c r="K15" s="221"/>
      <c r="L15" s="221"/>
      <c r="M15" s="221"/>
      <c r="N15" s="221"/>
      <c r="W15" s="124">
        <v>35</v>
      </c>
      <c r="X15" s="124">
        <v>2013</v>
      </c>
      <c r="Y15" s="126">
        <v>44993</v>
      </c>
      <c r="Z15" s="124" t="s">
        <v>517</v>
      </c>
      <c r="AA15" s="124" t="s">
        <v>494</v>
      </c>
      <c r="AB15" s="124">
        <v>10.3</v>
      </c>
      <c r="AC15" s="124" t="s">
        <v>464</v>
      </c>
      <c r="AD15" s="124">
        <v>55</v>
      </c>
    </row>
    <row r="16" spans="1:30" ht="17.25" customHeight="1" thickBot="1" x14ac:dyDescent="0.25">
      <c r="A16" s="124">
        <v>11</v>
      </c>
      <c r="B16" s="123">
        <v>3.3812307692307697E-2</v>
      </c>
      <c r="C16" s="123">
        <v>3.4510769230769227E-2</v>
      </c>
      <c r="D16" s="123">
        <v>6.83E-2</v>
      </c>
      <c r="E16" s="221"/>
      <c r="F16" s="124" t="s">
        <v>485</v>
      </c>
      <c r="G16" s="125">
        <v>18825</v>
      </c>
      <c r="H16" s="124">
        <v>0.97</v>
      </c>
      <c r="I16" s="221"/>
      <c r="J16" s="221"/>
      <c r="K16" s="221"/>
      <c r="L16" s="221"/>
      <c r="M16" s="221"/>
      <c r="N16" s="221"/>
      <c r="W16" s="124">
        <v>40</v>
      </c>
      <c r="X16" s="124">
        <v>2009</v>
      </c>
      <c r="Y16" s="126">
        <v>44979</v>
      </c>
      <c r="Z16" s="124" t="s">
        <v>517</v>
      </c>
      <c r="AA16" s="124" t="s">
        <v>494</v>
      </c>
      <c r="AB16" s="124">
        <v>10.3</v>
      </c>
      <c r="AC16" s="124" t="s">
        <v>464</v>
      </c>
      <c r="AD16" s="124">
        <v>54</v>
      </c>
    </row>
    <row r="17" spans="1:30" ht="17.25" customHeight="1" thickBot="1" x14ac:dyDescent="0.25">
      <c r="A17" s="124">
        <v>12</v>
      </c>
      <c r="B17" s="123">
        <v>3.6756923076923083E-2</v>
      </c>
      <c r="C17" s="123">
        <v>3.6479999999999999E-2</v>
      </c>
      <c r="D17" s="123">
        <v>7.3300000000000004E-2</v>
      </c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W17" s="124">
        <v>45</v>
      </c>
      <c r="X17" s="124">
        <v>2004</v>
      </c>
      <c r="Y17" s="126">
        <v>44937</v>
      </c>
      <c r="Z17" s="124" t="s">
        <v>515</v>
      </c>
      <c r="AA17" s="124" t="s">
        <v>494</v>
      </c>
      <c r="AB17" s="124">
        <v>10.3</v>
      </c>
      <c r="AC17" s="124" t="s">
        <v>464</v>
      </c>
      <c r="AD17" s="124">
        <v>62</v>
      </c>
    </row>
    <row r="18" spans="1:30" ht="17.25" customHeight="1" thickBot="1" x14ac:dyDescent="0.25">
      <c r="A18" s="124">
        <v>13</v>
      </c>
      <c r="B18" s="123">
        <v>3.6350769230769228E-2</v>
      </c>
      <c r="C18" s="123">
        <v>3.4756923076923074E-2</v>
      </c>
      <c r="D18" s="123">
        <v>7.1099999999999997E-2</v>
      </c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W18" s="124">
        <v>50</v>
      </c>
      <c r="X18" s="124">
        <v>1994</v>
      </c>
      <c r="Y18" s="126">
        <v>44950</v>
      </c>
      <c r="Z18" s="124" t="s">
        <v>515</v>
      </c>
      <c r="AA18" s="124" t="s">
        <v>493</v>
      </c>
      <c r="AB18" s="124">
        <v>10.199999999999999</v>
      </c>
      <c r="AC18" s="124" t="s">
        <v>464</v>
      </c>
      <c r="AD18" s="124">
        <v>63</v>
      </c>
    </row>
    <row r="19" spans="1:30" ht="17.25" customHeight="1" thickBot="1" x14ac:dyDescent="0.25">
      <c r="A19" s="124">
        <v>14</v>
      </c>
      <c r="B19" s="123">
        <v>4.0361538461538463E-2</v>
      </c>
      <c r="C19" s="123">
        <v>3.5150769230769235E-2</v>
      </c>
      <c r="D19" s="123">
        <v>7.5499999999999998E-2</v>
      </c>
      <c r="E19" s="221"/>
      <c r="F19" s="127" t="s">
        <v>486</v>
      </c>
      <c r="G19" s="127" t="s">
        <v>468</v>
      </c>
      <c r="H19" s="127" t="s">
        <v>469</v>
      </c>
      <c r="I19" s="221"/>
      <c r="J19" s="293" t="s">
        <v>487</v>
      </c>
      <c r="K19" s="294"/>
      <c r="L19" s="294"/>
      <c r="M19" s="294"/>
      <c r="N19" s="295"/>
      <c r="W19" s="124">
        <v>75</v>
      </c>
      <c r="X19" s="124">
        <v>1959</v>
      </c>
      <c r="Y19" s="126">
        <v>45274</v>
      </c>
      <c r="Z19" s="124" t="s">
        <v>515</v>
      </c>
      <c r="AA19" s="124" t="s">
        <v>495</v>
      </c>
      <c r="AB19" s="124">
        <v>10</v>
      </c>
      <c r="AC19" s="124" t="s">
        <v>464</v>
      </c>
      <c r="AD19" s="124">
        <v>59</v>
      </c>
    </row>
    <row r="20" spans="1:30" ht="17.25" customHeight="1" thickBot="1" x14ac:dyDescent="0.25">
      <c r="A20" s="124">
        <v>15</v>
      </c>
      <c r="B20" s="123">
        <v>4.4930769230769232E-2</v>
      </c>
      <c r="C20" s="123">
        <v>3.2738461538461543E-2</v>
      </c>
      <c r="D20" s="123">
        <v>7.7700000000000005E-2</v>
      </c>
      <c r="E20" s="221"/>
      <c r="F20" s="124" t="s">
        <v>488</v>
      </c>
      <c r="G20" s="125">
        <v>11508</v>
      </c>
      <c r="H20" s="124">
        <v>0.59</v>
      </c>
      <c r="I20" s="221"/>
      <c r="J20" s="127" t="s">
        <v>489</v>
      </c>
      <c r="K20" s="127" t="s">
        <v>490</v>
      </c>
      <c r="L20" s="127" t="s">
        <v>491</v>
      </c>
      <c r="M20" s="127" t="s">
        <v>463</v>
      </c>
      <c r="N20" s="127" t="s">
        <v>472</v>
      </c>
      <c r="W20" s="124">
        <v>100</v>
      </c>
      <c r="X20" s="124">
        <v>1933</v>
      </c>
      <c r="Y20" s="126">
        <v>44978</v>
      </c>
      <c r="Z20" s="124" t="s">
        <v>517</v>
      </c>
      <c r="AA20" s="124" t="s">
        <v>493</v>
      </c>
      <c r="AB20" s="124">
        <v>9.9</v>
      </c>
      <c r="AC20" s="124" t="s">
        <v>464</v>
      </c>
      <c r="AD20" s="124">
        <v>56</v>
      </c>
    </row>
    <row r="21" spans="1:30" ht="17.25" customHeight="1" thickBot="1" x14ac:dyDescent="0.25">
      <c r="A21" s="124">
        <v>16</v>
      </c>
      <c r="B21" s="123">
        <v>4.8535384615384619E-2</v>
      </c>
      <c r="C21" s="123">
        <v>2.9440000000000001E-2</v>
      </c>
      <c r="D21" s="123">
        <v>7.8E-2</v>
      </c>
      <c r="E21" s="221"/>
      <c r="F21" s="124" t="s">
        <v>492</v>
      </c>
      <c r="G21" s="125">
        <v>20882</v>
      </c>
      <c r="H21" s="124">
        <v>1.07</v>
      </c>
      <c r="I21" s="221"/>
      <c r="J21" s="121">
        <v>5</v>
      </c>
      <c r="K21" s="121">
        <f>X6</f>
        <v>2082</v>
      </c>
      <c r="L21" s="122"/>
      <c r="M21" s="121"/>
      <c r="N21" s="210">
        <f t="shared" ref="N21:N28" si="0">K21/$F$2</f>
        <v>0.10676923076923077</v>
      </c>
      <c r="W21" s="124">
        <v>125</v>
      </c>
      <c r="X21" s="124">
        <v>1913</v>
      </c>
      <c r="Y21" s="126">
        <v>45190</v>
      </c>
      <c r="Z21" s="124" t="s">
        <v>515</v>
      </c>
      <c r="AA21" s="124" t="s">
        <v>495</v>
      </c>
      <c r="AB21" s="124">
        <v>9.8000000000000007</v>
      </c>
      <c r="AC21" s="124" t="s">
        <v>464</v>
      </c>
      <c r="AD21" s="124">
        <v>62</v>
      </c>
    </row>
    <row r="22" spans="1:30" ht="17.25" customHeight="1" thickBot="1" x14ac:dyDescent="0.25">
      <c r="A22" s="124">
        <v>17</v>
      </c>
      <c r="B22" s="123">
        <v>4.4930769230769232E-2</v>
      </c>
      <c r="C22" s="123">
        <v>2.8110769230769231E-2</v>
      </c>
      <c r="D22" s="123">
        <v>7.3099999999999998E-2</v>
      </c>
      <c r="E22" s="221"/>
      <c r="F22" s="124" t="s">
        <v>493</v>
      </c>
      <c r="G22" s="125">
        <v>22370</v>
      </c>
      <c r="H22" s="124">
        <v>1.1499999999999999</v>
      </c>
      <c r="I22" s="221"/>
      <c r="J22" s="121">
        <v>10</v>
      </c>
      <c r="K22" s="121">
        <f>X11</f>
        <v>2063</v>
      </c>
      <c r="L22" s="122"/>
      <c r="M22" s="121"/>
      <c r="N22" s="210">
        <f t="shared" si="0"/>
        <v>0.10579487179487179</v>
      </c>
      <c r="W22" s="124">
        <v>150</v>
      </c>
      <c r="X22" s="124">
        <v>1899</v>
      </c>
      <c r="Y22" s="126">
        <v>45097</v>
      </c>
      <c r="Z22" s="124" t="s">
        <v>514</v>
      </c>
      <c r="AA22" s="124" t="s">
        <v>493</v>
      </c>
      <c r="AB22" s="124">
        <v>9.6999999999999993</v>
      </c>
      <c r="AC22" s="124" t="s">
        <v>464</v>
      </c>
      <c r="AD22" s="124">
        <v>64</v>
      </c>
    </row>
    <row r="23" spans="1:30" ht="17.25" customHeight="1" thickBot="1" x14ac:dyDescent="0.25">
      <c r="A23" s="124">
        <v>18</v>
      </c>
      <c r="B23" s="123">
        <v>3.3710769230769232E-2</v>
      </c>
      <c r="C23" s="123">
        <v>2.4861538461538463E-2</v>
      </c>
      <c r="D23" s="123">
        <v>5.8599999999999999E-2</v>
      </c>
      <c r="E23" s="221"/>
      <c r="F23" s="124" t="s">
        <v>494</v>
      </c>
      <c r="G23" s="125">
        <v>22528</v>
      </c>
      <c r="H23" s="124">
        <v>1.1599999999999999</v>
      </c>
      <c r="I23" s="221"/>
      <c r="J23" s="121">
        <v>20</v>
      </c>
      <c r="K23" s="121">
        <f>X12</f>
        <v>2039</v>
      </c>
      <c r="L23" s="122"/>
      <c r="M23" s="121"/>
      <c r="N23" s="210">
        <f t="shared" si="0"/>
        <v>0.10456410256410256</v>
      </c>
      <c r="W23" s="124">
        <v>175</v>
      </c>
      <c r="X23" s="124">
        <v>1885</v>
      </c>
      <c r="Y23" s="126">
        <v>45041</v>
      </c>
      <c r="Z23" s="124" t="s">
        <v>514</v>
      </c>
      <c r="AA23" s="124" t="s">
        <v>493</v>
      </c>
      <c r="AB23" s="124">
        <v>9.6999999999999993</v>
      </c>
      <c r="AC23" s="124" t="s">
        <v>464</v>
      </c>
      <c r="AD23" s="124">
        <v>64</v>
      </c>
    </row>
    <row r="24" spans="1:30" ht="17.25" customHeight="1" thickBot="1" x14ac:dyDescent="0.25">
      <c r="A24" s="124">
        <v>19</v>
      </c>
      <c r="B24" s="123">
        <v>2.4318461538461539E-2</v>
      </c>
      <c r="C24" s="123">
        <v>1.7870769230769232E-2</v>
      </c>
      <c r="D24" s="123">
        <v>4.2200000000000001E-2</v>
      </c>
      <c r="E24" s="221"/>
      <c r="F24" s="124" t="s">
        <v>495</v>
      </c>
      <c r="G24" s="125">
        <v>22234</v>
      </c>
      <c r="H24" s="124">
        <v>1.1399999999999999</v>
      </c>
      <c r="I24" s="221"/>
      <c r="J24" s="121">
        <v>30</v>
      </c>
      <c r="K24" s="121">
        <f>X14</f>
        <v>2020</v>
      </c>
      <c r="L24" s="122"/>
      <c r="M24" s="121"/>
      <c r="N24" s="210">
        <f t="shared" si="0"/>
        <v>0.10358974358974359</v>
      </c>
      <c r="W24" s="124">
        <v>200</v>
      </c>
      <c r="X24" s="124">
        <v>1871</v>
      </c>
      <c r="Y24" s="126">
        <v>45148</v>
      </c>
      <c r="Z24" s="124" t="s">
        <v>514</v>
      </c>
      <c r="AA24" s="124" t="s">
        <v>495</v>
      </c>
      <c r="AB24" s="124">
        <v>9.6</v>
      </c>
      <c r="AC24" s="124" t="s">
        <v>464</v>
      </c>
      <c r="AD24" s="124">
        <v>65</v>
      </c>
    </row>
    <row r="25" spans="1:30" ht="17.25" customHeight="1" thickBot="1" x14ac:dyDescent="0.25">
      <c r="A25" s="124">
        <v>20</v>
      </c>
      <c r="B25" s="123">
        <v>1.7413846153846155E-2</v>
      </c>
      <c r="C25" s="123">
        <v>1.3932307692307693E-2</v>
      </c>
      <c r="D25" s="123">
        <v>3.1399999999999997E-2</v>
      </c>
      <c r="E25" s="221"/>
      <c r="F25" s="124" t="s">
        <v>496</v>
      </c>
      <c r="G25" s="125">
        <v>22175</v>
      </c>
      <c r="H25" s="124">
        <v>1.1399999999999999</v>
      </c>
      <c r="I25" s="221"/>
      <c r="J25" s="121">
        <v>50</v>
      </c>
      <c r="K25" s="121">
        <f>X18</f>
        <v>1994</v>
      </c>
      <c r="L25" s="122"/>
      <c r="M25" s="121"/>
      <c r="N25" s="210">
        <f t="shared" si="0"/>
        <v>0.10225641025641026</v>
      </c>
    </row>
    <row r="26" spans="1:30" ht="17.25" customHeight="1" thickBot="1" x14ac:dyDescent="0.25">
      <c r="A26" s="124">
        <v>21</v>
      </c>
      <c r="B26" s="123">
        <v>1.2184615384615384E-2</v>
      </c>
      <c r="C26" s="123">
        <v>1.0584615384615383E-2</v>
      </c>
      <c r="D26" s="123">
        <v>2.2800000000000001E-2</v>
      </c>
      <c r="E26" s="221"/>
      <c r="F26" s="124" t="s">
        <v>497</v>
      </c>
      <c r="G26" s="125">
        <v>14822</v>
      </c>
      <c r="H26" s="124">
        <v>0.76</v>
      </c>
      <c r="I26" s="221"/>
      <c r="J26" s="121">
        <v>100</v>
      </c>
      <c r="K26" s="121">
        <f>X20</f>
        <v>1933</v>
      </c>
      <c r="L26" s="122"/>
      <c r="M26" s="121"/>
      <c r="N26" s="210">
        <f t="shared" si="0"/>
        <v>9.9128205128205124E-2</v>
      </c>
    </row>
    <row r="27" spans="1:30" ht="17.25" customHeight="1" thickBot="1" x14ac:dyDescent="0.25">
      <c r="A27" s="124">
        <v>22</v>
      </c>
      <c r="B27" s="123">
        <v>7.615384615384615E-3</v>
      </c>
      <c r="C27" s="123">
        <v>6.7938461538461529E-3</v>
      </c>
      <c r="D27" s="123">
        <v>1.44E-2</v>
      </c>
      <c r="E27" s="221"/>
      <c r="F27" s="221"/>
      <c r="G27" s="221"/>
      <c r="H27" s="221"/>
      <c r="I27" s="221"/>
      <c r="J27" s="121">
        <v>150</v>
      </c>
      <c r="K27" s="121">
        <f>X22</f>
        <v>1899</v>
      </c>
      <c r="L27" s="122"/>
      <c r="M27" s="121"/>
      <c r="N27" s="210">
        <f t="shared" si="0"/>
        <v>9.7384615384615389E-2</v>
      </c>
    </row>
    <row r="28" spans="1:30" ht="17.25" customHeight="1" thickBot="1" x14ac:dyDescent="0.25">
      <c r="A28" s="124">
        <v>23</v>
      </c>
      <c r="B28" s="123">
        <v>4.772307692307692E-3</v>
      </c>
      <c r="C28" s="123">
        <v>3.8399999999999997E-3</v>
      </c>
      <c r="D28" s="123">
        <v>8.6E-3</v>
      </c>
      <c r="E28" s="221"/>
      <c r="F28" s="221"/>
      <c r="G28" s="221"/>
      <c r="H28" s="221"/>
      <c r="I28" s="221"/>
      <c r="J28" s="121">
        <v>200</v>
      </c>
      <c r="K28" s="121">
        <f>X24</f>
        <v>1871</v>
      </c>
      <c r="L28" s="122"/>
      <c r="M28" s="121"/>
      <c r="N28" s="210">
        <f t="shared" si="0"/>
        <v>9.5948717948717954E-2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8E205-33BE-4F72-91CB-4BF5CC06B379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32" customWidth="1"/>
    <col min="2" max="2" width="5.75" style="132" customWidth="1"/>
    <col min="3" max="3" width="5.375" style="132" customWidth="1"/>
    <col min="4" max="4" width="5.25" style="132" customWidth="1"/>
    <col min="5" max="5" width="1.875" style="132" customWidth="1"/>
    <col min="6" max="6" width="10.625" style="132" customWidth="1"/>
    <col min="7" max="7" width="6.625" style="132" hidden="1" customWidth="1"/>
    <col min="8" max="8" width="6.5" style="132" customWidth="1"/>
    <col min="9" max="9" width="1.625" style="132" customWidth="1"/>
    <col min="10" max="10" width="6.25" style="132" customWidth="1"/>
    <col min="11" max="11" width="6" style="132" customWidth="1"/>
    <col min="12" max="13" width="6.25" style="132" hidden="1" customWidth="1"/>
    <col min="14" max="14" width="5.625" style="132" customWidth="1"/>
    <col min="15" max="15" width="4.375" style="132" customWidth="1"/>
    <col min="16" max="18" width="9" style="132"/>
    <col min="19" max="19" width="8.375" style="132" customWidth="1"/>
    <col min="20" max="20" width="11" style="132" customWidth="1"/>
    <col min="21" max="22" width="9" style="132"/>
    <col min="23" max="30" width="0" style="132" hidden="1" customWidth="1"/>
    <col min="31" max="16384" width="9" style="132"/>
  </cols>
  <sheetData>
    <row r="1" spans="1:30" ht="24" thickBot="1" x14ac:dyDescent="0.4">
      <c r="A1" s="296" t="s">
        <v>741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W1" s="139" t="s">
        <v>489</v>
      </c>
      <c r="X1" s="139" t="s">
        <v>490</v>
      </c>
      <c r="Y1" s="139" t="s">
        <v>491</v>
      </c>
      <c r="Z1" s="139" t="s">
        <v>508</v>
      </c>
      <c r="AA1" s="139" t="s">
        <v>509</v>
      </c>
      <c r="AB1" s="139" t="s">
        <v>510</v>
      </c>
      <c r="AC1" s="139" t="s">
        <v>511</v>
      </c>
      <c r="AD1" s="139" t="s">
        <v>512</v>
      </c>
    </row>
    <row r="2" spans="1:30" ht="21.75" thickBot="1" x14ac:dyDescent="0.4">
      <c r="D2" s="143" t="s">
        <v>740</v>
      </c>
      <c r="F2" s="142">
        <v>51600</v>
      </c>
      <c r="H2" s="141" t="s">
        <v>462</v>
      </c>
      <c r="W2" s="136">
        <v>1</v>
      </c>
      <c r="X2" s="136">
        <v>5572</v>
      </c>
      <c r="Y2" s="138">
        <v>45282</v>
      </c>
      <c r="Z2" s="136" t="s">
        <v>513</v>
      </c>
      <c r="AA2" s="136" t="s">
        <v>496</v>
      </c>
      <c r="AB2" s="136">
        <v>10.8</v>
      </c>
      <c r="AC2" s="136" t="s">
        <v>498</v>
      </c>
      <c r="AD2" s="136">
        <v>52</v>
      </c>
    </row>
    <row r="3" spans="1:30" ht="17.25" customHeight="1" thickBot="1" x14ac:dyDescent="0.3">
      <c r="W3" s="136">
        <v>2</v>
      </c>
      <c r="X3" s="136">
        <v>5469</v>
      </c>
      <c r="Y3" s="138">
        <v>45175</v>
      </c>
      <c r="Z3" s="136" t="s">
        <v>517</v>
      </c>
      <c r="AA3" s="136" t="s">
        <v>494</v>
      </c>
      <c r="AB3" s="136">
        <v>10.6</v>
      </c>
      <c r="AC3" s="136" t="s">
        <v>499</v>
      </c>
      <c r="AD3" s="136">
        <v>50</v>
      </c>
    </row>
    <row r="4" spans="1:30" ht="17.25" customHeight="1" thickBot="1" x14ac:dyDescent="0.3">
      <c r="A4" s="140" t="s">
        <v>463</v>
      </c>
      <c r="B4" s="140" t="s">
        <v>498</v>
      </c>
      <c r="C4" s="140" t="s">
        <v>499</v>
      </c>
      <c r="D4" s="204" t="s">
        <v>466</v>
      </c>
      <c r="E4" s="218"/>
      <c r="F4" s="139" t="s">
        <v>467</v>
      </c>
      <c r="G4" s="139" t="s">
        <v>468</v>
      </c>
      <c r="H4" s="139" t="s">
        <v>469</v>
      </c>
      <c r="I4" s="218"/>
      <c r="J4" s="321" t="s">
        <v>470</v>
      </c>
      <c r="K4" s="322"/>
      <c r="L4" s="322"/>
      <c r="M4" s="322"/>
      <c r="N4" s="323"/>
      <c r="W4" s="136">
        <v>3</v>
      </c>
      <c r="X4" s="136">
        <v>5465</v>
      </c>
      <c r="Y4" s="138">
        <v>44991</v>
      </c>
      <c r="Z4" s="136" t="s">
        <v>522</v>
      </c>
      <c r="AA4" s="136" t="s">
        <v>492</v>
      </c>
      <c r="AB4" s="136">
        <v>10.6</v>
      </c>
      <c r="AC4" s="136" t="s">
        <v>499</v>
      </c>
      <c r="AD4" s="136">
        <v>60</v>
      </c>
    </row>
    <row r="5" spans="1:30" ht="17.25" customHeight="1" thickBot="1" x14ac:dyDescent="0.3">
      <c r="A5" s="136">
        <v>0</v>
      </c>
      <c r="B5" s="135">
        <v>4.8031111111111104E-3</v>
      </c>
      <c r="C5" s="135">
        <v>3.9680000000000002E-3</v>
      </c>
      <c r="D5" s="135">
        <v>8.6999999999999994E-3</v>
      </c>
      <c r="E5" s="218"/>
      <c r="F5" s="136" t="s">
        <v>471</v>
      </c>
      <c r="G5" s="137">
        <v>52534</v>
      </c>
      <c r="H5" s="136">
        <v>1.02</v>
      </c>
      <c r="I5" s="218"/>
      <c r="J5" s="324" t="s">
        <v>472</v>
      </c>
      <c r="K5" s="325"/>
      <c r="L5" s="325"/>
      <c r="M5" s="325"/>
      <c r="N5" s="326"/>
      <c r="W5" s="136">
        <v>4</v>
      </c>
      <c r="X5" s="136">
        <v>5371</v>
      </c>
      <c r="Y5" s="138">
        <v>45120</v>
      </c>
      <c r="Z5" s="136" t="s">
        <v>514</v>
      </c>
      <c r="AA5" s="136" t="s">
        <v>495</v>
      </c>
      <c r="AB5" s="136">
        <v>10.4</v>
      </c>
      <c r="AC5" s="136" t="s">
        <v>498</v>
      </c>
      <c r="AD5" s="136">
        <v>55</v>
      </c>
    </row>
    <row r="6" spans="1:30" ht="17.25" customHeight="1" thickBot="1" x14ac:dyDescent="0.3">
      <c r="A6" s="136">
        <v>1</v>
      </c>
      <c r="B6" s="135">
        <v>3.5462222222222223E-3</v>
      </c>
      <c r="C6" s="135">
        <v>2.8657777777777779E-3</v>
      </c>
      <c r="D6" s="135">
        <v>6.4000000000000003E-3</v>
      </c>
      <c r="E6" s="218"/>
      <c r="F6" s="136" t="s">
        <v>473</v>
      </c>
      <c r="G6" s="137">
        <v>54254</v>
      </c>
      <c r="H6" s="136">
        <v>1.05</v>
      </c>
      <c r="I6" s="218"/>
      <c r="J6" s="216" t="s">
        <v>474</v>
      </c>
      <c r="K6" s="217">
        <f>LARGE((K8,K9),1)</f>
        <v>0.75768140733385037</v>
      </c>
      <c r="L6" s="218"/>
      <c r="M6" s="218"/>
      <c r="N6" s="217" t="s">
        <v>499</v>
      </c>
      <c r="W6" s="136">
        <v>5</v>
      </c>
      <c r="X6" s="136">
        <v>5335</v>
      </c>
      <c r="Y6" s="138">
        <v>45036</v>
      </c>
      <c r="Z6" s="136" t="s">
        <v>518</v>
      </c>
      <c r="AA6" s="136" t="s">
        <v>495</v>
      </c>
      <c r="AB6" s="136">
        <v>10.3</v>
      </c>
      <c r="AC6" s="136" t="s">
        <v>499</v>
      </c>
      <c r="AD6" s="136">
        <v>51</v>
      </c>
    </row>
    <row r="7" spans="1:30" ht="17.25" customHeight="1" thickBot="1" x14ac:dyDescent="0.3">
      <c r="A7" s="136">
        <v>2</v>
      </c>
      <c r="B7" s="135">
        <v>3.052444444444444E-3</v>
      </c>
      <c r="C7" s="135">
        <v>2.7004444444444446E-3</v>
      </c>
      <c r="D7" s="135">
        <v>5.7999999999999996E-3</v>
      </c>
      <c r="E7" s="218"/>
      <c r="F7" s="136" t="s">
        <v>475</v>
      </c>
      <c r="G7" s="137">
        <v>53639</v>
      </c>
      <c r="H7" s="136">
        <v>1.04</v>
      </c>
      <c r="I7" s="218"/>
      <c r="J7" s="133" t="s">
        <v>476</v>
      </c>
      <c r="K7" s="217">
        <f>LARGE((K10,K11),1)</f>
        <v>0.56045506003748868</v>
      </c>
      <c r="L7" s="218"/>
      <c r="M7" s="218"/>
      <c r="N7" s="217" t="s">
        <v>498</v>
      </c>
      <c r="W7" s="136">
        <v>6</v>
      </c>
      <c r="X7" s="136">
        <v>5056</v>
      </c>
      <c r="Y7" s="138">
        <v>45191</v>
      </c>
      <c r="Z7" s="136" t="s">
        <v>524</v>
      </c>
      <c r="AA7" s="136" t="s">
        <v>496</v>
      </c>
      <c r="AB7" s="136">
        <v>9.8000000000000007</v>
      </c>
      <c r="AC7" s="136" t="s">
        <v>499</v>
      </c>
      <c r="AD7" s="136">
        <v>63</v>
      </c>
    </row>
    <row r="8" spans="1:30" ht="17.25" customHeight="1" thickBot="1" x14ac:dyDescent="0.3">
      <c r="A8" s="136">
        <v>3</v>
      </c>
      <c r="B8" s="135">
        <v>2.1097777777777777E-3</v>
      </c>
      <c r="C8" s="135">
        <v>3.8026666666666669E-3</v>
      </c>
      <c r="D8" s="135">
        <v>6.0000000000000001E-3</v>
      </c>
      <c r="E8" s="218"/>
      <c r="F8" s="136" t="s">
        <v>477</v>
      </c>
      <c r="G8" s="137">
        <v>52735</v>
      </c>
      <c r="H8" s="136">
        <v>1.02</v>
      </c>
      <c r="I8" s="218"/>
      <c r="J8" s="218"/>
      <c r="K8" s="349">
        <f>LARGE(B11:C11,1)/(B11+C11)</f>
        <v>0.75768140733385037</v>
      </c>
      <c r="L8" s="218"/>
      <c r="M8" s="218"/>
      <c r="N8" s="218"/>
      <c r="W8" s="136">
        <v>7</v>
      </c>
      <c r="X8" s="136">
        <v>5024</v>
      </c>
      <c r="Y8" s="138">
        <v>45173</v>
      </c>
      <c r="Z8" s="136" t="s">
        <v>516</v>
      </c>
      <c r="AA8" s="136" t="s">
        <v>492</v>
      </c>
      <c r="AB8" s="136">
        <v>9.6999999999999993</v>
      </c>
      <c r="AC8" s="136" t="s">
        <v>499</v>
      </c>
      <c r="AD8" s="136">
        <v>52</v>
      </c>
    </row>
    <row r="9" spans="1:30" ht="17.25" customHeight="1" thickBot="1" x14ac:dyDescent="0.3">
      <c r="A9" s="136">
        <v>4</v>
      </c>
      <c r="B9" s="135">
        <v>3.0973333333333334E-3</v>
      </c>
      <c r="C9" s="135">
        <v>7.4400000000000004E-3</v>
      </c>
      <c r="D9" s="135">
        <v>1.06E-2</v>
      </c>
      <c r="E9" s="218"/>
      <c r="F9" s="136" t="s">
        <v>478</v>
      </c>
      <c r="G9" s="137">
        <v>51228</v>
      </c>
      <c r="H9" s="136">
        <v>0.99</v>
      </c>
      <c r="I9" s="218"/>
      <c r="J9" s="218"/>
      <c r="K9" s="349">
        <f>LARGE(B12:C12,1)/(B12+C12)</f>
        <v>0.72439968247668185</v>
      </c>
      <c r="L9" s="218"/>
      <c r="M9" s="218"/>
      <c r="N9" s="218"/>
      <c r="W9" s="136">
        <v>8</v>
      </c>
      <c r="X9" s="136">
        <v>5005</v>
      </c>
      <c r="Y9" s="138">
        <v>45120</v>
      </c>
      <c r="Z9" s="136" t="s">
        <v>517</v>
      </c>
      <c r="AA9" s="136" t="s">
        <v>495</v>
      </c>
      <c r="AB9" s="136">
        <v>9.6999999999999993</v>
      </c>
      <c r="AC9" s="136" t="s">
        <v>498</v>
      </c>
      <c r="AD9" s="136">
        <v>53</v>
      </c>
    </row>
    <row r="10" spans="1:30" ht="17.25" customHeight="1" thickBot="1" x14ac:dyDescent="0.3">
      <c r="A10" s="136">
        <v>5</v>
      </c>
      <c r="B10" s="135">
        <v>6.6884444444444448E-3</v>
      </c>
      <c r="C10" s="135">
        <v>2.1107555555555556E-2</v>
      </c>
      <c r="D10" s="135">
        <v>2.8000000000000001E-2</v>
      </c>
      <c r="E10" s="218"/>
      <c r="F10" s="136" t="s">
        <v>479</v>
      </c>
      <c r="G10" s="137">
        <v>51063</v>
      </c>
      <c r="H10" s="136">
        <v>0.99</v>
      </c>
      <c r="I10" s="218"/>
      <c r="J10" s="218"/>
      <c r="K10" s="349">
        <f>LARGE(B20:C20,1)/(B20+C20)</f>
        <v>0.53664296256540989</v>
      </c>
      <c r="L10" s="218"/>
      <c r="M10" s="218"/>
      <c r="N10" s="218"/>
      <c r="W10" s="136">
        <v>9</v>
      </c>
      <c r="X10" s="136">
        <v>4986</v>
      </c>
      <c r="Y10" s="138">
        <v>45268</v>
      </c>
      <c r="Z10" s="136" t="s">
        <v>524</v>
      </c>
      <c r="AA10" s="136" t="s">
        <v>496</v>
      </c>
      <c r="AB10" s="136">
        <v>9.6999999999999993</v>
      </c>
      <c r="AC10" s="136" t="s">
        <v>499</v>
      </c>
      <c r="AD10" s="136">
        <v>63</v>
      </c>
    </row>
    <row r="11" spans="1:30" ht="17.25" customHeight="1" thickBot="1" x14ac:dyDescent="0.3">
      <c r="A11" s="136">
        <v>6</v>
      </c>
      <c r="B11" s="135">
        <v>1.4858222222222222E-2</v>
      </c>
      <c r="C11" s="135">
        <v>4.6458666666666662E-2</v>
      </c>
      <c r="D11" s="135">
        <v>6.1699999999999998E-2</v>
      </c>
      <c r="E11" s="218"/>
      <c r="F11" s="136" t="s">
        <v>480</v>
      </c>
      <c r="G11" s="137">
        <v>49401</v>
      </c>
      <c r="H11" s="136">
        <v>0.96</v>
      </c>
      <c r="I11" s="218"/>
      <c r="J11" s="218"/>
      <c r="K11" s="349">
        <f>LARGE(B21:C21,1)/(B21+C21)</f>
        <v>0.56045506003748868</v>
      </c>
      <c r="L11" s="218"/>
      <c r="M11" s="218"/>
      <c r="N11" s="218"/>
      <c r="W11" s="136">
        <v>10</v>
      </c>
      <c r="X11" s="136">
        <v>4982</v>
      </c>
      <c r="Y11" s="138">
        <v>45267</v>
      </c>
      <c r="Z11" s="136" t="s">
        <v>524</v>
      </c>
      <c r="AA11" s="136" t="s">
        <v>495</v>
      </c>
      <c r="AB11" s="136">
        <v>9.6999999999999993</v>
      </c>
      <c r="AC11" s="136" t="s">
        <v>499</v>
      </c>
      <c r="AD11" s="136">
        <v>61</v>
      </c>
    </row>
    <row r="12" spans="1:30" ht="17.25" customHeight="1" thickBot="1" x14ac:dyDescent="0.3">
      <c r="A12" s="136">
        <v>7</v>
      </c>
      <c r="B12" s="135">
        <v>1.9751111111111112E-2</v>
      </c>
      <c r="C12" s="135">
        <v>5.1914666666666671E-2</v>
      </c>
      <c r="D12" s="135">
        <v>7.1900000000000006E-2</v>
      </c>
      <c r="E12" s="218"/>
      <c r="F12" s="136" t="s">
        <v>481</v>
      </c>
      <c r="G12" s="137">
        <v>49611</v>
      </c>
      <c r="H12" s="136">
        <v>0.96</v>
      </c>
      <c r="I12" s="218"/>
      <c r="J12" s="218"/>
      <c r="K12" s="218"/>
      <c r="L12" s="218"/>
      <c r="M12" s="218"/>
      <c r="N12" s="218"/>
      <c r="W12" s="136">
        <v>20</v>
      </c>
      <c r="X12" s="136">
        <v>4777</v>
      </c>
      <c r="Y12" s="138">
        <v>45223</v>
      </c>
      <c r="Z12" s="136" t="s">
        <v>517</v>
      </c>
      <c r="AA12" s="136" t="s">
        <v>493</v>
      </c>
      <c r="AB12" s="136">
        <v>9.3000000000000007</v>
      </c>
      <c r="AC12" s="136" t="s">
        <v>499</v>
      </c>
      <c r="AD12" s="136">
        <v>51</v>
      </c>
    </row>
    <row r="13" spans="1:30" ht="17.25" customHeight="1" thickBot="1" x14ac:dyDescent="0.3">
      <c r="A13" s="136">
        <v>8</v>
      </c>
      <c r="B13" s="135">
        <v>1.9302222222222221E-2</v>
      </c>
      <c r="C13" s="135">
        <v>4.078222222222222E-2</v>
      </c>
      <c r="D13" s="135">
        <v>6.0199999999999997E-2</v>
      </c>
      <c r="E13" s="218"/>
      <c r="F13" s="136" t="s">
        <v>482</v>
      </c>
      <c r="G13" s="137">
        <v>51760</v>
      </c>
      <c r="H13" s="136">
        <v>1</v>
      </c>
      <c r="I13" s="218"/>
      <c r="J13" s="218"/>
      <c r="K13" s="218"/>
      <c r="L13" s="218"/>
      <c r="M13" s="218"/>
      <c r="N13" s="218"/>
      <c r="W13" s="136">
        <v>25</v>
      </c>
      <c r="X13" s="136">
        <v>4734</v>
      </c>
      <c r="Y13" s="138">
        <v>45224</v>
      </c>
      <c r="Z13" s="136" t="s">
        <v>517</v>
      </c>
      <c r="AA13" s="136" t="s">
        <v>494</v>
      </c>
      <c r="AB13" s="136">
        <v>9.1999999999999993</v>
      </c>
      <c r="AC13" s="136" t="s">
        <v>499</v>
      </c>
      <c r="AD13" s="136">
        <v>50</v>
      </c>
    </row>
    <row r="14" spans="1:30" ht="17.25" customHeight="1" thickBot="1" x14ac:dyDescent="0.3">
      <c r="A14" s="136">
        <v>9</v>
      </c>
      <c r="B14" s="135">
        <v>1.9302222222222221E-2</v>
      </c>
      <c r="C14" s="135">
        <v>3.3232000000000005E-2</v>
      </c>
      <c r="D14" s="135">
        <v>5.2600000000000001E-2</v>
      </c>
      <c r="E14" s="218"/>
      <c r="F14" s="136" t="s">
        <v>483</v>
      </c>
      <c r="G14" s="137">
        <v>51899</v>
      </c>
      <c r="H14" s="136">
        <v>1.01</v>
      </c>
      <c r="I14" s="218"/>
      <c r="J14" s="218"/>
      <c r="K14" s="218"/>
      <c r="L14" s="218"/>
      <c r="M14" s="218"/>
      <c r="N14" s="218"/>
      <c r="W14" s="136">
        <v>30</v>
      </c>
      <c r="X14" s="136">
        <v>4701</v>
      </c>
      <c r="Y14" s="138">
        <v>45247</v>
      </c>
      <c r="Z14" s="136" t="s">
        <v>517</v>
      </c>
      <c r="AA14" s="136" t="s">
        <v>496</v>
      </c>
      <c r="AB14" s="136">
        <v>9.1</v>
      </c>
      <c r="AC14" s="136" t="s">
        <v>498</v>
      </c>
      <c r="AD14" s="136">
        <v>50</v>
      </c>
    </row>
    <row r="15" spans="1:30" ht="17.25" customHeight="1" thickBot="1" x14ac:dyDescent="0.3">
      <c r="A15" s="136">
        <v>10</v>
      </c>
      <c r="B15" s="135">
        <v>2.0514222222222222E-2</v>
      </c>
      <c r="C15" s="135">
        <v>3.0421333333333335E-2</v>
      </c>
      <c r="D15" s="135">
        <v>5.0999999999999997E-2</v>
      </c>
      <c r="E15" s="218"/>
      <c r="F15" s="136" t="s">
        <v>484</v>
      </c>
      <c r="G15" s="137">
        <v>51383</v>
      </c>
      <c r="H15" s="136">
        <v>1</v>
      </c>
      <c r="I15" s="218"/>
      <c r="J15" s="218"/>
      <c r="K15" s="218"/>
      <c r="L15" s="218"/>
      <c r="M15" s="218"/>
      <c r="N15" s="218"/>
      <c r="W15" s="136">
        <v>35</v>
      </c>
      <c r="X15" s="136">
        <v>4662</v>
      </c>
      <c r="Y15" s="138">
        <v>45258</v>
      </c>
      <c r="Z15" s="136" t="s">
        <v>517</v>
      </c>
      <c r="AA15" s="136" t="s">
        <v>493</v>
      </c>
      <c r="AB15" s="136">
        <v>9</v>
      </c>
      <c r="AC15" s="136" t="s">
        <v>499</v>
      </c>
      <c r="AD15" s="136">
        <v>52</v>
      </c>
    </row>
    <row r="16" spans="1:30" ht="17.25" customHeight="1" thickBot="1" x14ac:dyDescent="0.3">
      <c r="A16" s="136">
        <v>11</v>
      </c>
      <c r="B16" s="135">
        <v>2.2803555555555553E-2</v>
      </c>
      <c r="C16" s="135">
        <v>2.9539555555555555E-2</v>
      </c>
      <c r="D16" s="135">
        <v>5.2299999999999999E-2</v>
      </c>
      <c r="E16" s="218"/>
      <c r="F16" s="136" t="s">
        <v>485</v>
      </c>
      <c r="G16" s="137">
        <v>50420</v>
      </c>
      <c r="H16" s="136">
        <v>0.98</v>
      </c>
      <c r="I16" s="218"/>
      <c r="J16" s="218"/>
      <c r="K16" s="218"/>
      <c r="L16" s="218"/>
      <c r="M16" s="218"/>
      <c r="N16" s="218"/>
      <c r="W16" s="136">
        <v>40</v>
      </c>
      <c r="X16" s="136">
        <v>4597</v>
      </c>
      <c r="Y16" s="138">
        <v>45174</v>
      </c>
      <c r="Z16" s="136" t="s">
        <v>513</v>
      </c>
      <c r="AA16" s="136" t="s">
        <v>493</v>
      </c>
      <c r="AB16" s="136">
        <v>8.9</v>
      </c>
      <c r="AC16" s="136" t="s">
        <v>498</v>
      </c>
      <c r="AD16" s="136">
        <v>54</v>
      </c>
    </row>
    <row r="17" spans="1:30" ht="17.25" customHeight="1" thickBot="1" x14ac:dyDescent="0.3">
      <c r="A17" s="136">
        <v>12</v>
      </c>
      <c r="B17" s="135">
        <v>2.5586666666666667E-2</v>
      </c>
      <c r="C17" s="135">
        <v>2.9925333333333335E-2</v>
      </c>
      <c r="D17" s="135">
        <v>5.5500000000000001E-2</v>
      </c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W17" s="136">
        <v>45</v>
      </c>
      <c r="X17" s="136">
        <v>4584</v>
      </c>
      <c r="Y17" s="138">
        <v>45257</v>
      </c>
      <c r="Z17" s="136" t="s">
        <v>517</v>
      </c>
      <c r="AA17" s="136" t="s">
        <v>492</v>
      </c>
      <c r="AB17" s="136">
        <v>8.9</v>
      </c>
      <c r="AC17" s="136" t="s">
        <v>499</v>
      </c>
      <c r="AD17" s="136">
        <v>51</v>
      </c>
    </row>
    <row r="18" spans="1:30" ht="17.25" customHeight="1" thickBot="1" x14ac:dyDescent="0.3">
      <c r="A18" s="136">
        <v>13</v>
      </c>
      <c r="B18" s="135">
        <v>2.7651555555555554E-2</v>
      </c>
      <c r="C18" s="135">
        <v>3.0586666666666668E-2</v>
      </c>
      <c r="D18" s="135">
        <v>5.8200000000000002E-2</v>
      </c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W18" s="136">
        <v>50</v>
      </c>
      <c r="X18" s="136">
        <v>4565</v>
      </c>
      <c r="Y18" s="138">
        <v>45237</v>
      </c>
      <c r="Z18" s="136" t="s">
        <v>514</v>
      </c>
      <c r="AA18" s="136" t="s">
        <v>493</v>
      </c>
      <c r="AB18" s="136">
        <v>8.8000000000000007</v>
      </c>
      <c r="AC18" s="136" t="s">
        <v>498</v>
      </c>
      <c r="AD18" s="136">
        <v>52</v>
      </c>
    </row>
    <row r="19" spans="1:30" ht="17.25" customHeight="1" thickBot="1" x14ac:dyDescent="0.3">
      <c r="A19" s="136">
        <v>14</v>
      </c>
      <c r="B19" s="135">
        <v>3.0300000000000001E-2</v>
      </c>
      <c r="C19" s="135">
        <v>3.0531555555555551E-2</v>
      </c>
      <c r="D19" s="135">
        <v>6.08E-2</v>
      </c>
      <c r="E19" s="218"/>
      <c r="F19" s="139" t="s">
        <v>486</v>
      </c>
      <c r="G19" s="139" t="s">
        <v>468</v>
      </c>
      <c r="H19" s="139" t="s">
        <v>469</v>
      </c>
      <c r="I19" s="218"/>
      <c r="J19" s="297" t="s">
        <v>487</v>
      </c>
      <c r="K19" s="298"/>
      <c r="L19" s="298"/>
      <c r="M19" s="298"/>
      <c r="N19" s="299"/>
      <c r="W19" s="136">
        <v>75</v>
      </c>
      <c r="X19" s="136">
        <v>4444</v>
      </c>
      <c r="Y19" s="138">
        <v>45222</v>
      </c>
      <c r="Z19" s="136" t="s">
        <v>522</v>
      </c>
      <c r="AA19" s="136" t="s">
        <v>492</v>
      </c>
      <c r="AB19" s="136">
        <v>8.6</v>
      </c>
      <c r="AC19" s="136" t="s">
        <v>499</v>
      </c>
      <c r="AD19" s="136">
        <v>62</v>
      </c>
    </row>
    <row r="20" spans="1:30" ht="17.25" customHeight="1" thickBot="1" x14ac:dyDescent="0.3">
      <c r="A20" s="136">
        <v>15</v>
      </c>
      <c r="B20" s="135">
        <v>3.5552E-2</v>
      </c>
      <c r="C20" s="135">
        <v>3.0696888888888888E-2</v>
      </c>
      <c r="D20" s="135">
        <v>6.6100000000000006E-2</v>
      </c>
      <c r="E20" s="218"/>
      <c r="F20" s="136" t="s">
        <v>488</v>
      </c>
      <c r="G20" s="137">
        <v>39795</v>
      </c>
      <c r="H20" s="136">
        <v>0.77</v>
      </c>
      <c r="I20" s="218"/>
      <c r="J20" s="139" t="s">
        <v>489</v>
      </c>
      <c r="K20" s="139" t="s">
        <v>490</v>
      </c>
      <c r="L20" s="139" t="s">
        <v>491</v>
      </c>
      <c r="M20" s="139" t="s">
        <v>463</v>
      </c>
      <c r="N20" s="139" t="s">
        <v>472</v>
      </c>
      <c r="W20" s="136">
        <v>100</v>
      </c>
      <c r="X20" s="136">
        <v>4346</v>
      </c>
      <c r="Y20" s="138">
        <v>45153</v>
      </c>
      <c r="Z20" s="136" t="s">
        <v>513</v>
      </c>
      <c r="AA20" s="136" t="s">
        <v>493</v>
      </c>
      <c r="AB20" s="136">
        <v>8.4</v>
      </c>
      <c r="AC20" s="136" t="s">
        <v>498</v>
      </c>
      <c r="AD20" s="136">
        <v>53</v>
      </c>
    </row>
    <row r="21" spans="1:30" ht="17.25" customHeight="1" thickBot="1" x14ac:dyDescent="0.3">
      <c r="A21" s="136">
        <v>16</v>
      </c>
      <c r="B21" s="135">
        <v>4.0265333333333334E-2</v>
      </c>
      <c r="C21" s="135">
        <v>3.1578666666666665E-2</v>
      </c>
      <c r="D21" s="135">
        <v>7.17E-2</v>
      </c>
      <c r="E21" s="218"/>
      <c r="F21" s="136" t="s">
        <v>492</v>
      </c>
      <c r="G21" s="137">
        <v>52031</v>
      </c>
      <c r="H21" s="136">
        <v>1.01</v>
      </c>
      <c r="I21" s="218"/>
      <c r="J21" s="133">
        <v>5</v>
      </c>
      <c r="K21" s="133">
        <f>X6</f>
        <v>5335</v>
      </c>
      <c r="L21" s="134"/>
      <c r="M21" s="133"/>
      <c r="N21" s="209">
        <f t="shared" ref="N21:N28" si="0">K21/$F$2</f>
        <v>0.10339147286821705</v>
      </c>
      <c r="W21" s="136">
        <v>125</v>
      </c>
      <c r="X21" s="136">
        <v>4259</v>
      </c>
      <c r="Y21" s="138">
        <v>45119</v>
      </c>
      <c r="Z21" s="136" t="s">
        <v>518</v>
      </c>
      <c r="AA21" s="136" t="s">
        <v>494</v>
      </c>
      <c r="AB21" s="136">
        <v>8.3000000000000007</v>
      </c>
      <c r="AC21" s="136" t="s">
        <v>499</v>
      </c>
      <c r="AD21" s="136">
        <v>51</v>
      </c>
    </row>
    <row r="22" spans="1:30" ht="17.25" customHeight="1" thickBot="1" x14ac:dyDescent="0.3">
      <c r="A22" s="136">
        <v>17</v>
      </c>
      <c r="B22" s="135">
        <v>4.1612000000000003E-2</v>
      </c>
      <c r="C22" s="135">
        <v>3.1248000000000001E-2</v>
      </c>
      <c r="D22" s="135">
        <v>7.2700000000000001E-2</v>
      </c>
      <c r="E22" s="218"/>
      <c r="F22" s="136" t="s">
        <v>493</v>
      </c>
      <c r="G22" s="137">
        <v>53881</v>
      </c>
      <c r="H22" s="136">
        <v>1.04</v>
      </c>
      <c r="I22" s="218"/>
      <c r="J22" s="133">
        <v>10</v>
      </c>
      <c r="K22" s="133">
        <f>X11</f>
        <v>4982</v>
      </c>
      <c r="L22" s="134"/>
      <c r="M22" s="133"/>
      <c r="N22" s="209">
        <f t="shared" si="0"/>
        <v>9.6550387596899226E-2</v>
      </c>
      <c r="W22" s="136">
        <v>150</v>
      </c>
      <c r="X22" s="136">
        <v>4186</v>
      </c>
      <c r="Y22" s="138">
        <v>45138</v>
      </c>
      <c r="Z22" s="136" t="s">
        <v>520</v>
      </c>
      <c r="AA22" s="136" t="s">
        <v>492</v>
      </c>
      <c r="AB22" s="136">
        <v>8.1</v>
      </c>
      <c r="AC22" s="136" t="s">
        <v>498</v>
      </c>
      <c r="AD22" s="136">
        <v>51</v>
      </c>
    </row>
    <row r="23" spans="1:30" ht="17.25" customHeight="1" thickBot="1" x14ac:dyDescent="0.3">
      <c r="A23" s="136">
        <v>18</v>
      </c>
      <c r="B23" s="135">
        <v>3.2140444444444444E-2</v>
      </c>
      <c r="C23" s="135">
        <v>2.7390222222222222E-2</v>
      </c>
      <c r="D23" s="135">
        <v>5.9499999999999997E-2</v>
      </c>
      <c r="E23" s="218"/>
      <c r="F23" s="136" t="s">
        <v>494</v>
      </c>
      <c r="G23" s="137">
        <v>55087</v>
      </c>
      <c r="H23" s="136">
        <v>1.07</v>
      </c>
      <c r="I23" s="218"/>
      <c r="J23" s="133">
        <v>20</v>
      </c>
      <c r="K23" s="133">
        <f>X12</f>
        <v>4777</v>
      </c>
      <c r="L23" s="134"/>
      <c r="M23" s="133"/>
      <c r="N23" s="209">
        <f t="shared" si="0"/>
        <v>9.2577519379844958E-2</v>
      </c>
      <c r="W23" s="136">
        <v>175</v>
      </c>
      <c r="X23" s="136">
        <v>4087</v>
      </c>
      <c r="Y23" s="138">
        <v>45176</v>
      </c>
      <c r="Z23" s="136" t="s">
        <v>520</v>
      </c>
      <c r="AA23" s="136" t="s">
        <v>495</v>
      </c>
      <c r="AB23" s="136">
        <v>7.9</v>
      </c>
      <c r="AC23" s="136" t="s">
        <v>499</v>
      </c>
      <c r="AD23" s="136">
        <v>51</v>
      </c>
    </row>
    <row r="24" spans="1:30" ht="17.25" customHeight="1" thickBot="1" x14ac:dyDescent="0.3">
      <c r="A24" s="136">
        <v>19</v>
      </c>
      <c r="B24" s="135">
        <v>2.4195111111111112E-2</v>
      </c>
      <c r="C24" s="135">
        <v>2.127288888888889E-2</v>
      </c>
      <c r="D24" s="135">
        <v>4.5400000000000003E-2</v>
      </c>
      <c r="E24" s="218"/>
      <c r="F24" s="136" t="s">
        <v>495</v>
      </c>
      <c r="G24" s="137">
        <v>54848</v>
      </c>
      <c r="H24" s="136">
        <v>1.06</v>
      </c>
      <c r="I24" s="218"/>
      <c r="J24" s="133">
        <v>30</v>
      </c>
      <c r="K24" s="133">
        <f>X14</f>
        <v>4701</v>
      </c>
      <c r="L24" s="134"/>
      <c r="M24" s="133"/>
      <c r="N24" s="209">
        <f t="shared" si="0"/>
        <v>9.1104651162790692E-2</v>
      </c>
      <c r="W24" s="136">
        <v>200</v>
      </c>
      <c r="X24" s="136">
        <v>4003</v>
      </c>
      <c r="Y24" s="138">
        <v>45258</v>
      </c>
      <c r="Z24" s="136" t="s">
        <v>524</v>
      </c>
      <c r="AA24" s="136" t="s">
        <v>493</v>
      </c>
      <c r="AB24" s="136">
        <v>7.8</v>
      </c>
      <c r="AC24" s="136" t="s">
        <v>499</v>
      </c>
      <c r="AD24" s="136">
        <v>65</v>
      </c>
    </row>
    <row r="25" spans="1:30" ht="17.25" customHeight="1" thickBot="1" x14ac:dyDescent="0.3">
      <c r="A25" s="136">
        <v>20</v>
      </c>
      <c r="B25" s="135">
        <v>1.8628888888888889E-2</v>
      </c>
      <c r="C25" s="135">
        <v>1.5761777777777777E-2</v>
      </c>
      <c r="D25" s="135">
        <v>3.44E-2</v>
      </c>
      <c r="E25" s="218"/>
      <c r="F25" s="136" t="s">
        <v>496</v>
      </c>
      <c r="G25" s="137">
        <v>56753</v>
      </c>
      <c r="H25" s="136">
        <v>1.1000000000000001</v>
      </c>
      <c r="I25" s="218"/>
      <c r="J25" s="133">
        <v>50</v>
      </c>
      <c r="K25" s="133">
        <f>X18</f>
        <v>4565</v>
      </c>
      <c r="L25" s="134"/>
      <c r="M25" s="133"/>
      <c r="N25" s="209">
        <f t="shared" si="0"/>
        <v>8.8468992248062012E-2</v>
      </c>
    </row>
    <row r="26" spans="1:30" ht="17.25" customHeight="1" thickBot="1" x14ac:dyDescent="0.3">
      <c r="A26" s="136">
        <v>21</v>
      </c>
      <c r="B26" s="135">
        <v>1.4768444444444443E-2</v>
      </c>
      <c r="C26" s="135">
        <v>1.2234666666666668E-2</v>
      </c>
      <c r="D26" s="135">
        <v>2.7E-2</v>
      </c>
      <c r="E26" s="218"/>
      <c r="F26" s="136" t="s">
        <v>497</v>
      </c>
      <c r="G26" s="137">
        <v>48856</v>
      </c>
      <c r="H26" s="136">
        <v>0.95</v>
      </c>
      <c r="I26" s="218"/>
      <c r="J26" s="133">
        <v>100</v>
      </c>
      <c r="K26" s="133">
        <f>X20</f>
        <v>4346</v>
      </c>
      <c r="L26" s="134"/>
      <c r="M26" s="133"/>
      <c r="N26" s="209">
        <f t="shared" si="0"/>
        <v>8.4224806201550387E-2</v>
      </c>
    </row>
    <row r="27" spans="1:30" ht="17.25" customHeight="1" thickBot="1" x14ac:dyDescent="0.3">
      <c r="A27" s="136">
        <v>22</v>
      </c>
      <c r="B27" s="135">
        <v>1.086311111111111E-2</v>
      </c>
      <c r="C27" s="135">
        <v>9.2586666666666668E-3</v>
      </c>
      <c r="D27" s="135">
        <v>2.01E-2</v>
      </c>
      <c r="E27" s="218"/>
      <c r="F27" s="218"/>
      <c r="G27" s="218"/>
      <c r="H27" s="218"/>
      <c r="I27" s="218"/>
      <c r="J27" s="133">
        <v>150</v>
      </c>
      <c r="K27" s="133">
        <f>X22</f>
        <v>4186</v>
      </c>
      <c r="L27" s="134"/>
      <c r="M27" s="133"/>
      <c r="N27" s="209">
        <f t="shared" si="0"/>
        <v>8.1124031007751937E-2</v>
      </c>
    </row>
    <row r="28" spans="1:30" ht="17.25" customHeight="1" thickBot="1" x14ac:dyDescent="0.3">
      <c r="A28" s="136">
        <v>23</v>
      </c>
      <c r="B28" s="135">
        <v>7.5413333333333322E-3</v>
      </c>
      <c r="C28" s="135">
        <v>6.1724444444444439E-3</v>
      </c>
      <c r="D28" s="135">
        <v>1.37E-2</v>
      </c>
      <c r="E28" s="218"/>
      <c r="F28" s="218"/>
      <c r="G28" s="218"/>
      <c r="H28" s="218"/>
      <c r="I28" s="218"/>
      <c r="J28" s="133">
        <v>200</v>
      </c>
      <c r="K28" s="133">
        <f>X24</f>
        <v>4003</v>
      </c>
      <c r="L28" s="134"/>
      <c r="M28" s="133"/>
      <c r="N28" s="209">
        <f t="shared" si="0"/>
        <v>7.7577519379844959E-2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605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19800</v>
      </c>
      <c r="H2" s="7" t="s">
        <v>462</v>
      </c>
      <c r="W2" s="21">
        <v>1</v>
      </c>
      <c r="X2" s="21">
        <v>2380</v>
      </c>
      <c r="Y2" s="24">
        <v>44959</v>
      </c>
      <c r="Z2" s="21" t="s">
        <v>513</v>
      </c>
      <c r="AA2" s="21" t="s">
        <v>495</v>
      </c>
      <c r="AB2" s="21">
        <v>12</v>
      </c>
      <c r="AC2" s="21" t="s">
        <v>499</v>
      </c>
      <c r="AD2" s="21">
        <v>64</v>
      </c>
    </row>
    <row r="3" spans="1:30" ht="17.25" customHeight="1" thickBot="1" x14ac:dyDescent="0.25">
      <c r="W3" s="21">
        <v>2</v>
      </c>
      <c r="X3" s="21">
        <v>2367</v>
      </c>
      <c r="Y3" s="24">
        <v>44959</v>
      </c>
      <c r="Z3" s="21" t="s">
        <v>514</v>
      </c>
      <c r="AA3" s="21" t="s">
        <v>495</v>
      </c>
      <c r="AB3" s="21">
        <v>12</v>
      </c>
      <c r="AC3" s="21" t="s">
        <v>499</v>
      </c>
      <c r="AD3" s="21">
        <v>61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2344</v>
      </c>
      <c r="Y4" s="24">
        <v>45000</v>
      </c>
      <c r="Z4" s="21" t="s">
        <v>513</v>
      </c>
      <c r="AA4" s="21" t="s">
        <v>494</v>
      </c>
      <c r="AB4" s="21">
        <v>11.8</v>
      </c>
      <c r="AC4" s="21" t="s">
        <v>499</v>
      </c>
      <c r="AD4" s="21">
        <v>63</v>
      </c>
    </row>
    <row r="5" spans="1:30" ht="17.25" customHeight="1" thickBot="1" x14ac:dyDescent="0.25">
      <c r="A5" s="21">
        <v>0</v>
      </c>
      <c r="B5" s="22">
        <v>2.1282828282828282E-3</v>
      </c>
      <c r="C5" s="22">
        <v>2.4747474747474746E-3</v>
      </c>
      <c r="D5" s="22">
        <v>4.5999999999999999E-3</v>
      </c>
      <c r="E5" s="45"/>
      <c r="F5" s="21" t="s">
        <v>471</v>
      </c>
      <c r="G5" s="23">
        <v>21797</v>
      </c>
      <c r="H5" s="21">
        <v>1.1100000000000001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2309</v>
      </c>
      <c r="Y5" s="24">
        <v>44939</v>
      </c>
      <c r="Z5" s="21" t="s">
        <v>514</v>
      </c>
      <c r="AA5" s="21" t="s">
        <v>496</v>
      </c>
      <c r="AB5" s="21">
        <v>11.7</v>
      </c>
      <c r="AC5" s="21" t="s">
        <v>499</v>
      </c>
      <c r="AD5" s="21">
        <v>56</v>
      </c>
    </row>
    <row r="6" spans="1:30" ht="17.25" customHeight="1" thickBot="1" x14ac:dyDescent="0.25">
      <c r="A6" s="21">
        <v>1</v>
      </c>
      <c r="B6" s="22">
        <v>1.286868686868687E-3</v>
      </c>
      <c r="C6" s="22">
        <v>1.5656565656565658E-3</v>
      </c>
      <c r="D6" s="22">
        <v>2.8999999999999998E-3</v>
      </c>
      <c r="E6" s="45"/>
      <c r="F6" s="21" t="s">
        <v>473</v>
      </c>
      <c r="G6" s="23">
        <v>23445</v>
      </c>
      <c r="H6" s="21">
        <v>1.19</v>
      </c>
      <c r="I6" s="45"/>
      <c r="J6" s="107" t="s">
        <v>474</v>
      </c>
      <c r="K6" s="108">
        <f>LARGE((K8,K9),1)</f>
        <v>0.63321930824781458</v>
      </c>
      <c r="L6" s="45"/>
      <c r="M6" s="45"/>
      <c r="N6" s="108" t="s">
        <v>498</v>
      </c>
      <c r="W6" s="21">
        <v>5</v>
      </c>
      <c r="X6" s="21">
        <v>2305</v>
      </c>
      <c r="Y6" s="24">
        <v>44936</v>
      </c>
      <c r="Z6" s="21" t="s">
        <v>514</v>
      </c>
      <c r="AA6" s="21" t="s">
        <v>493</v>
      </c>
      <c r="AB6" s="21">
        <v>11.6</v>
      </c>
      <c r="AC6" s="21" t="s">
        <v>499</v>
      </c>
      <c r="AD6" s="21">
        <v>54</v>
      </c>
    </row>
    <row r="7" spans="1:30" ht="17.25" customHeight="1" thickBot="1" x14ac:dyDescent="0.25">
      <c r="A7" s="21">
        <v>2</v>
      </c>
      <c r="B7" s="22">
        <v>1.0393939393939394E-3</v>
      </c>
      <c r="C7" s="22">
        <v>1.0606060606060607E-3</v>
      </c>
      <c r="D7" s="22">
        <v>2.0999999999999999E-3</v>
      </c>
      <c r="E7" s="45"/>
      <c r="F7" s="21" t="s">
        <v>475</v>
      </c>
      <c r="G7" s="23">
        <v>23219</v>
      </c>
      <c r="H7" s="21">
        <v>1.18</v>
      </c>
      <c r="I7" s="45"/>
      <c r="J7" s="12" t="s">
        <v>476</v>
      </c>
      <c r="K7" s="108">
        <f>LARGE((K10,K11),1)</f>
        <v>0.5571186693889747</v>
      </c>
      <c r="L7" s="45"/>
      <c r="M7" s="45"/>
      <c r="N7" s="108" t="s">
        <v>499</v>
      </c>
      <c r="W7" s="21">
        <v>6</v>
      </c>
      <c r="X7" s="21">
        <v>2300</v>
      </c>
      <c r="Y7" s="24">
        <v>44963</v>
      </c>
      <c r="Z7" s="21" t="s">
        <v>514</v>
      </c>
      <c r="AA7" s="21" t="s">
        <v>492</v>
      </c>
      <c r="AB7" s="21">
        <v>11.6</v>
      </c>
      <c r="AC7" s="21" t="s">
        <v>499</v>
      </c>
      <c r="AD7" s="21">
        <v>53</v>
      </c>
    </row>
    <row r="8" spans="1:30" ht="17.25" customHeight="1" thickBot="1" x14ac:dyDescent="0.25">
      <c r="A8" s="21">
        <v>3</v>
      </c>
      <c r="B8" s="22">
        <v>1.1878787878787879E-3</v>
      </c>
      <c r="C8" s="22">
        <v>9.595959595959596E-4</v>
      </c>
      <c r="D8" s="22">
        <v>2.0999999999999999E-3</v>
      </c>
      <c r="E8" s="45"/>
      <c r="F8" s="21" t="s">
        <v>477</v>
      </c>
      <c r="G8" s="23">
        <v>21568</v>
      </c>
      <c r="H8" s="21">
        <v>1.1000000000000001</v>
      </c>
      <c r="I8" s="45"/>
      <c r="J8" s="45"/>
      <c r="K8" s="340">
        <f>LARGE(B11:C11,1)/(B11+C11)</f>
        <v>0.63321930824781458</v>
      </c>
      <c r="L8" s="45"/>
      <c r="M8" s="45"/>
      <c r="N8" s="45"/>
      <c r="W8" s="21">
        <v>7</v>
      </c>
      <c r="X8" s="21">
        <v>2286</v>
      </c>
      <c r="Y8" s="24">
        <v>44946</v>
      </c>
      <c r="Z8" s="21" t="s">
        <v>514</v>
      </c>
      <c r="AA8" s="21" t="s">
        <v>496</v>
      </c>
      <c r="AB8" s="21">
        <v>11.5</v>
      </c>
      <c r="AC8" s="21" t="s">
        <v>499</v>
      </c>
      <c r="AD8" s="21">
        <v>54</v>
      </c>
    </row>
    <row r="9" spans="1:30" ht="17.25" customHeight="1" thickBot="1" x14ac:dyDescent="0.25">
      <c r="A9" s="21">
        <v>4</v>
      </c>
      <c r="B9" s="22">
        <v>1.9797979797979799E-3</v>
      </c>
      <c r="C9" s="22">
        <v>1.4646464646464645E-3</v>
      </c>
      <c r="D9" s="22">
        <v>3.3999999999999998E-3</v>
      </c>
      <c r="E9" s="45"/>
      <c r="F9" s="21" t="s">
        <v>478</v>
      </c>
      <c r="G9" s="23">
        <v>19935</v>
      </c>
      <c r="H9" s="21">
        <v>1.01</v>
      </c>
      <c r="I9" s="45"/>
      <c r="J9" s="45"/>
      <c r="K9" s="340">
        <f>LARGE(B12:C12,1)/(B12+C12)</f>
        <v>0.57396184975800224</v>
      </c>
      <c r="L9" s="45"/>
      <c r="M9" s="45"/>
      <c r="N9" s="45"/>
      <c r="W9" s="21">
        <v>8</v>
      </c>
      <c r="X9" s="21">
        <v>2282</v>
      </c>
      <c r="Y9" s="24">
        <v>44971</v>
      </c>
      <c r="Z9" s="21" t="s">
        <v>513</v>
      </c>
      <c r="AA9" s="21" t="s">
        <v>493</v>
      </c>
      <c r="AB9" s="21">
        <v>11.5</v>
      </c>
      <c r="AC9" s="21" t="s">
        <v>499</v>
      </c>
      <c r="AD9" s="21">
        <v>56</v>
      </c>
    </row>
    <row r="10" spans="1:30" ht="17.25" customHeight="1" thickBot="1" x14ac:dyDescent="0.25">
      <c r="A10" s="21">
        <v>5</v>
      </c>
      <c r="B10" s="22">
        <v>5.6424242424242422E-3</v>
      </c>
      <c r="C10" s="22">
        <v>3.1818181818181819E-3</v>
      </c>
      <c r="D10" s="22">
        <v>8.8000000000000005E-3</v>
      </c>
      <c r="E10" s="45"/>
      <c r="F10" s="21" t="s">
        <v>479</v>
      </c>
      <c r="G10" s="23">
        <v>18695</v>
      </c>
      <c r="H10" s="21">
        <v>0.95</v>
      </c>
      <c r="I10" s="45"/>
      <c r="J10" s="45"/>
      <c r="K10" s="340">
        <f>LARGE(B20:C20,1)/(B20+C20)</f>
        <v>0.53096993159039085</v>
      </c>
      <c r="L10" s="45"/>
      <c r="M10" s="45"/>
      <c r="N10" s="45"/>
      <c r="W10" s="21">
        <v>9</v>
      </c>
      <c r="X10" s="21">
        <v>2268</v>
      </c>
      <c r="Y10" s="24">
        <v>44950</v>
      </c>
      <c r="Z10" s="21" t="s">
        <v>513</v>
      </c>
      <c r="AA10" s="21" t="s">
        <v>493</v>
      </c>
      <c r="AB10" s="21">
        <v>11.5</v>
      </c>
      <c r="AC10" s="21" t="s">
        <v>499</v>
      </c>
      <c r="AD10" s="21">
        <v>57</v>
      </c>
    </row>
    <row r="11" spans="1:30" ht="17.25" customHeight="1" thickBot="1" x14ac:dyDescent="0.25">
      <c r="A11" s="21">
        <v>6</v>
      </c>
      <c r="B11" s="22">
        <v>1.6828282828282831E-2</v>
      </c>
      <c r="C11" s="22">
        <v>9.7474747474747478E-3</v>
      </c>
      <c r="D11" s="22">
        <v>2.6599999999999999E-2</v>
      </c>
      <c r="E11" s="45"/>
      <c r="F11" s="21" t="s">
        <v>480</v>
      </c>
      <c r="G11" s="23">
        <v>17530</v>
      </c>
      <c r="H11" s="21">
        <v>0.89</v>
      </c>
      <c r="I11" s="45"/>
      <c r="J11" s="45"/>
      <c r="K11" s="340">
        <f>LARGE(B21:C21,1)/(B21+C21)</f>
        <v>0.5571186693889747</v>
      </c>
      <c r="L11" s="45"/>
      <c r="M11" s="45"/>
      <c r="N11" s="45"/>
      <c r="W11" s="21">
        <v>10</v>
      </c>
      <c r="X11" s="21">
        <v>2244</v>
      </c>
      <c r="Y11" s="24">
        <v>44958</v>
      </c>
      <c r="Z11" s="21" t="s">
        <v>514</v>
      </c>
      <c r="AA11" s="21" t="s">
        <v>494</v>
      </c>
      <c r="AB11" s="21">
        <v>11.3</v>
      </c>
      <c r="AC11" s="21" t="s">
        <v>499</v>
      </c>
      <c r="AD11" s="21">
        <v>58</v>
      </c>
    </row>
    <row r="12" spans="1:30" ht="17.25" customHeight="1" thickBot="1" x14ac:dyDescent="0.25">
      <c r="A12" s="21">
        <v>7</v>
      </c>
      <c r="B12" s="22">
        <v>2.8509090909090911E-2</v>
      </c>
      <c r="C12" s="22">
        <v>2.1161616161616163E-2</v>
      </c>
      <c r="D12" s="22">
        <v>4.9700000000000001E-2</v>
      </c>
      <c r="E12" s="45"/>
      <c r="F12" s="21" t="s">
        <v>481</v>
      </c>
      <c r="G12" s="23">
        <v>18265</v>
      </c>
      <c r="H12" s="21">
        <v>0.93</v>
      </c>
      <c r="I12" s="45"/>
      <c r="J12" s="45"/>
      <c r="K12" s="45"/>
      <c r="L12" s="45"/>
      <c r="M12" s="45"/>
      <c r="N12" s="45"/>
      <c r="W12" s="21">
        <v>20</v>
      </c>
      <c r="X12" s="21">
        <v>2193</v>
      </c>
      <c r="Y12" s="24">
        <v>44973</v>
      </c>
      <c r="Z12" s="21" t="s">
        <v>513</v>
      </c>
      <c r="AA12" s="21" t="s">
        <v>495</v>
      </c>
      <c r="AB12" s="21">
        <v>11.1</v>
      </c>
      <c r="AC12" s="21" t="s">
        <v>499</v>
      </c>
      <c r="AD12" s="21">
        <v>59</v>
      </c>
    </row>
    <row r="13" spans="1:30" ht="17.25" customHeight="1" thickBot="1" x14ac:dyDescent="0.25">
      <c r="A13" s="21">
        <v>8</v>
      </c>
      <c r="B13" s="22">
        <v>2.94989898989899E-2</v>
      </c>
      <c r="C13" s="22">
        <v>2.904040404040404E-2</v>
      </c>
      <c r="D13" s="22">
        <v>5.8500000000000003E-2</v>
      </c>
      <c r="E13" s="45"/>
      <c r="F13" s="21" t="s">
        <v>482</v>
      </c>
      <c r="G13" s="23">
        <v>18980</v>
      </c>
      <c r="H13" s="21">
        <v>0.96</v>
      </c>
      <c r="I13" s="45"/>
      <c r="J13" s="45"/>
      <c r="K13" s="45"/>
      <c r="L13" s="45"/>
      <c r="M13" s="45"/>
      <c r="N13" s="45"/>
      <c r="W13" s="21">
        <v>25</v>
      </c>
      <c r="X13" s="21">
        <v>2167</v>
      </c>
      <c r="Y13" s="24">
        <v>44950</v>
      </c>
      <c r="Z13" s="21" t="s">
        <v>514</v>
      </c>
      <c r="AA13" s="21" t="s">
        <v>493</v>
      </c>
      <c r="AB13" s="21">
        <v>10.9</v>
      </c>
      <c r="AC13" s="21" t="s">
        <v>499</v>
      </c>
      <c r="AD13" s="21">
        <v>58</v>
      </c>
    </row>
    <row r="14" spans="1:30" ht="17.25" customHeight="1" thickBot="1" x14ac:dyDescent="0.25">
      <c r="A14" s="21">
        <v>9</v>
      </c>
      <c r="B14" s="22">
        <v>3.42010101010101E-2</v>
      </c>
      <c r="C14" s="22">
        <v>2.984848484848485E-2</v>
      </c>
      <c r="D14" s="22">
        <v>6.4100000000000004E-2</v>
      </c>
      <c r="E14" s="45"/>
      <c r="F14" s="21" t="s">
        <v>483</v>
      </c>
      <c r="G14" s="23">
        <v>19822</v>
      </c>
      <c r="H14" s="21">
        <v>1.01</v>
      </c>
      <c r="I14" s="45"/>
      <c r="J14" s="45"/>
      <c r="K14" s="45"/>
      <c r="L14" s="45"/>
      <c r="M14" s="45"/>
      <c r="N14" s="45"/>
      <c r="W14" s="21">
        <v>30</v>
      </c>
      <c r="X14" s="21">
        <v>2162</v>
      </c>
      <c r="Y14" s="24">
        <v>44943</v>
      </c>
      <c r="Z14" s="21" t="s">
        <v>513</v>
      </c>
      <c r="AA14" s="21" t="s">
        <v>493</v>
      </c>
      <c r="AB14" s="21">
        <v>10.9</v>
      </c>
      <c r="AC14" s="21" t="s">
        <v>499</v>
      </c>
      <c r="AD14" s="21">
        <v>56</v>
      </c>
    </row>
    <row r="15" spans="1:30" ht="17.25" customHeight="1" thickBot="1" x14ac:dyDescent="0.25">
      <c r="A15" s="21">
        <v>10</v>
      </c>
      <c r="B15" s="22">
        <v>3.6378787878787879E-2</v>
      </c>
      <c r="C15" s="22">
        <v>3.1666666666666669E-2</v>
      </c>
      <c r="D15" s="22">
        <v>6.8099999999999994E-2</v>
      </c>
      <c r="E15" s="45"/>
      <c r="F15" s="21" t="s">
        <v>484</v>
      </c>
      <c r="G15" s="23"/>
      <c r="H15" s="21"/>
      <c r="I15" s="45"/>
      <c r="J15" s="45"/>
      <c r="K15" s="45"/>
      <c r="L15" s="45"/>
      <c r="M15" s="45"/>
      <c r="N15" s="45"/>
      <c r="W15" s="21">
        <v>35</v>
      </c>
      <c r="X15" s="21">
        <v>2152</v>
      </c>
      <c r="Y15" s="24">
        <v>44951</v>
      </c>
      <c r="Z15" s="21" t="s">
        <v>514</v>
      </c>
      <c r="AA15" s="21" t="s">
        <v>494</v>
      </c>
      <c r="AB15" s="21">
        <v>10.9</v>
      </c>
      <c r="AC15" s="21" t="s">
        <v>499</v>
      </c>
      <c r="AD15" s="21">
        <v>57</v>
      </c>
    </row>
    <row r="16" spans="1:30" ht="17.25" customHeight="1" thickBot="1" x14ac:dyDescent="0.25">
      <c r="A16" s="21">
        <v>11</v>
      </c>
      <c r="B16" s="22">
        <v>3.7071717171717172E-2</v>
      </c>
      <c r="C16" s="22">
        <v>3.4848484848484851E-2</v>
      </c>
      <c r="D16" s="22">
        <v>7.1900000000000006E-2</v>
      </c>
      <c r="E16" s="45"/>
      <c r="F16" s="21" t="s">
        <v>485</v>
      </c>
      <c r="G16" s="23">
        <v>19626</v>
      </c>
      <c r="H16" s="21">
        <v>1</v>
      </c>
      <c r="I16" s="45"/>
      <c r="J16" s="45"/>
      <c r="K16" s="45"/>
      <c r="L16" s="45"/>
      <c r="M16" s="45"/>
      <c r="N16" s="45"/>
      <c r="W16" s="21">
        <v>40</v>
      </c>
      <c r="X16" s="21">
        <v>2144</v>
      </c>
      <c r="Y16" s="24">
        <v>44978</v>
      </c>
      <c r="Z16" s="21" t="s">
        <v>513</v>
      </c>
      <c r="AA16" s="21" t="s">
        <v>493</v>
      </c>
      <c r="AB16" s="21">
        <v>10.8</v>
      </c>
      <c r="AC16" s="21" t="s">
        <v>499</v>
      </c>
      <c r="AD16" s="21">
        <v>58</v>
      </c>
    </row>
    <row r="17" spans="1:30" ht="17.25" customHeight="1" thickBot="1" x14ac:dyDescent="0.25">
      <c r="A17" s="21">
        <v>12</v>
      </c>
      <c r="B17" s="22">
        <v>3.7616161616161617E-2</v>
      </c>
      <c r="C17" s="22">
        <v>3.6969696969696972E-2</v>
      </c>
      <c r="D17" s="22">
        <v>7.46E-2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2133</v>
      </c>
      <c r="Y17" s="24">
        <v>44938</v>
      </c>
      <c r="Z17" s="21" t="s">
        <v>514</v>
      </c>
      <c r="AA17" s="21" t="s">
        <v>495</v>
      </c>
      <c r="AB17" s="21">
        <v>10.8</v>
      </c>
      <c r="AC17" s="21" t="s">
        <v>499</v>
      </c>
      <c r="AD17" s="21">
        <v>58</v>
      </c>
    </row>
    <row r="18" spans="1:30" ht="17.25" customHeight="1" thickBot="1" x14ac:dyDescent="0.25">
      <c r="A18" s="21">
        <v>13</v>
      </c>
      <c r="B18" s="22">
        <v>3.6972727272727275E-2</v>
      </c>
      <c r="C18" s="22">
        <v>3.7323232323232321E-2</v>
      </c>
      <c r="D18" s="22">
        <v>7.4300000000000005E-2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2123</v>
      </c>
      <c r="Y18" s="24">
        <v>44946</v>
      </c>
      <c r="Z18" s="21" t="s">
        <v>513</v>
      </c>
      <c r="AA18" s="21" t="s">
        <v>496</v>
      </c>
      <c r="AB18" s="21">
        <v>10.7</v>
      </c>
      <c r="AC18" s="21" t="s">
        <v>499</v>
      </c>
      <c r="AD18" s="21">
        <v>56</v>
      </c>
    </row>
    <row r="19" spans="1:30" ht="17.25" customHeight="1" thickBot="1" x14ac:dyDescent="0.25">
      <c r="A19" s="21">
        <v>14</v>
      </c>
      <c r="B19" s="22">
        <v>3.6180808080808077E-2</v>
      </c>
      <c r="C19" s="22">
        <v>3.727272727272727E-2</v>
      </c>
      <c r="D19" s="22">
        <v>7.3499999999999996E-2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2087</v>
      </c>
      <c r="Y19" s="24">
        <v>44978</v>
      </c>
      <c r="Z19" s="21" t="s">
        <v>514</v>
      </c>
      <c r="AA19" s="21" t="s">
        <v>493</v>
      </c>
      <c r="AB19" s="21">
        <v>10.5</v>
      </c>
      <c r="AC19" s="21" t="s">
        <v>499</v>
      </c>
      <c r="AD19" s="21">
        <v>58</v>
      </c>
    </row>
    <row r="20" spans="1:30" ht="17.25" customHeight="1" thickBot="1" x14ac:dyDescent="0.25">
      <c r="A20" s="21">
        <v>15</v>
      </c>
      <c r="B20" s="22">
        <v>3.5735353535353537E-2</v>
      </c>
      <c r="C20" s="22">
        <v>4.0454545454545451E-2</v>
      </c>
      <c r="D20" s="22">
        <v>7.6200000000000004E-2</v>
      </c>
      <c r="E20" s="45"/>
      <c r="F20" s="21" t="s">
        <v>488</v>
      </c>
      <c r="G20" s="23">
        <v>13639</v>
      </c>
      <c r="H20" s="21">
        <v>0.69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2035</v>
      </c>
      <c r="Y20" s="24">
        <v>44932</v>
      </c>
      <c r="Z20" s="21" t="s">
        <v>513</v>
      </c>
      <c r="AA20" s="21" t="s">
        <v>496</v>
      </c>
      <c r="AB20" s="21">
        <v>10.3</v>
      </c>
      <c r="AC20" s="21" t="s">
        <v>499</v>
      </c>
      <c r="AD20" s="21">
        <v>57</v>
      </c>
    </row>
    <row r="21" spans="1:30" ht="17.25" customHeight="1" thickBot="1" x14ac:dyDescent="0.25">
      <c r="A21" s="21">
        <v>16</v>
      </c>
      <c r="B21" s="22">
        <v>3.5933333333333331E-2</v>
      </c>
      <c r="C21" s="22">
        <v>4.5202020202020202E-2</v>
      </c>
      <c r="D21" s="22">
        <v>8.1100000000000005E-2</v>
      </c>
      <c r="E21" s="45"/>
      <c r="F21" s="21" t="s">
        <v>492</v>
      </c>
      <c r="G21" s="23">
        <v>20126</v>
      </c>
      <c r="H21" s="21">
        <v>1.02</v>
      </c>
      <c r="I21" s="45"/>
      <c r="J21" s="12">
        <v>5</v>
      </c>
      <c r="K21" s="12">
        <f>X6</f>
        <v>2305</v>
      </c>
      <c r="L21" s="18"/>
      <c r="M21" s="12"/>
      <c r="N21" s="114">
        <f>K21/$F$2</f>
        <v>0.11641414141414141</v>
      </c>
      <c r="W21" s="21">
        <v>125</v>
      </c>
      <c r="X21" s="21">
        <v>2004</v>
      </c>
      <c r="Y21" s="24">
        <v>45049</v>
      </c>
      <c r="Z21" s="21" t="s">
        <v>513</v>
      </c>
      <c r="AA21" s="21" t="s">
        <v>494</v>
      </c>
      <c r="AB21" s="21">
        <v>10.1</v>
      </c>
      <c r="AC21" s="21" t="s">
        <v>499</v>
      </c>
      <c r="AD21" s="21">
        <v>57</v>
      </c>
    </row>
    <row r="22" spans="1:30" ht="17.25" customHeight="1" thickBot="1" x14ac:dyDescent="0.25">
      <c r="A22" s="21">
        <v>17</v>
      </c>
      <c r="B22" s="22">
        <v>3.3805050505050505E-2</v>
      </c>
      <c r="C22" s="22">
        <v>4.4393939393939402E-2</v>
      </c>
      <c r="D22" s="22">
        <v>7.8200000000000006E-2</v>
      </c>
      <c r="E22" s="45"/>
      <c r="F22" s="21" t="s">
        <v>493</v>
      </c>
      <c r="G22" s="23">
        <v>21470</v>
      </c>
      <c r="H22" s="21">
        <v>1.0900000000000001</v>
      </c>
      <c r="I22" s="45"/>
      <c r="J22" s="12">
        <v>10</v>
      </c>
      <c r="K22" s="12">
        <f>X11</f>
        <v>2244</v>
      </c>
      <c r="L22" s="18"/>
      <c r="M22" s="12"/>
      <c r="N22" s="114">
        <f t="shared" ref="N22:N28" si="0">K22/$F$2</f>
        <v>0.11333333333333333</v>
      </c>
      <c r="W22" s="21">
        <v>150</v>
      </c>
      <c r="X22" s="21">
        <v>1984</v>
      </c>
      <c r="Y22" s="24">
        <v>45148</v>
      </c>
      <c r="Z22" s="21" t="s">
        <v>514</v>
      </c>
      <c r="AA22" s="21" t="s">
        <v>495</v>
      </c>
      <c r="AB22" s="21">
        <v>10</v>
      </c>
      <c r="AC22" s="21" t="s">
        <v>498</v>
      </c>
      <c r="AD22" s="21">
        <v>54</v>
      </c>
    </row>
    <row r="23" spans="1:30" ht="17.25" customHeight="1" thickBot="1" x14ac:dyDescent="0.25">
      <c r="A23" s="21">
        <v>18</v>
      </c>
      <c r="B23" s="22">
        <v>2.6925252525252526E-2</v>
      </c>
      <c r="C23" s="22">
        <v>3.171717171717172E-2</v>
      </c>
      <c r="D23" s="22">
        <v>5.8599999999999999E-2</v>
      </c>
      <c r="E23" s="45"/>
      <c r="F23" s="21" t="s">
        <v>494</v>
      </c>
      <c r="G23" s="23">
        <v>21950</v>
      </c>
      <c r="H23" s="21">
        <v>1.1200000000000001</v>
      </c>
      <c r="I23" s="45"/>
      <c r="J23" s="12">
        <v>20</v>
      </c>
      <c r="K23" s="12">
        <f>X12</f>
        <v>2193</v>
      </c>
      <c r="L23" s="18"/>
      <c r="M23" s="12"/>
      <c r="N23" s="114">
        <f t="shared" si="0"/>
        <v>0.11075757575757576</v>
      </c>
      <c r="W23" s="21">
        <v>175</v>
      </c>
      <c r="X23" s="21">
        <v>1966</v>
      </c>
      <c r="Y23" s="24">
        <v>44967</v>
      </c>
      <c r="Z23" s="21" t="s">
        <v>515</v>
      </c>
      <c r="AA23" s="21" t="s">
        <v>496</v>
      </c>
      <c r="AB23" s="21">
        <v>9.9</v>
      </c>
      <c r="AC23" s="21" t="s">
        <v>499</v>
      </c>
      <c r="AD23" s="21">
        <v>56</v>
      </c>
    </row>
    <row r="24" spans="1:30" ht="17.25" customHeight="1" thickBot="1" x14ac:dyDescent="0.25">
      <c r="A24" s="21">
        <v>19</v>
      </c>
      <c r="B24" s="22">
        <v>1.96989898989899E-2</v>
      </c>
      <c r="C24" s="22">
        <v>2.3232323232323233E-2</v>
      </c>
      <c r="D24" s="22">
        <v>4.2999999999999997E-2</v>
      </c>
      <c r="E24" s="45"/>
      <c r="F24" s="21" t="s">
        <v>495</v>
      </c>
      <c r="G24" s="23">
        <v>21664</v>
      </c>
      <c r="H24" s="21">
        <v>1.1000000000000001</v>
      </c>
      <c r="I24" s="45"/>
      <c r="J24" s="12">
        <v>30</v>
      </c>
      <c r="K24" s="12">
        <f>X14</f>
        <v>2162</v>
      </c>
      <c r="L24" s="18"/>
      <c r="M24" s="12"/>
      <c r="N24" s="114">
        <f t="shared" si="0"/>
        <v>0.10919191919191919</v>
      </c>
      <c r="W24" s="21">
        <v>200</v>
      </c>
      <c r="X24" s="21">
        <v>1951</v>
      </c>
      <c r="Y24" s="24">
        <v>45049</v>
      </c>
      <c r="Z24" s="21" t="s">
        <v>514</v>
      </c>
      <c r="AA24" s="21" t="s">
        <v>494</v>
      </c>
      <c r="AB24" s="21">
        <v>9.9</v>
      </c>
      <c r="AC24" s="21" t="s">
        <v>499</v>
      </c>
      <c r="AD24" s="21">
        <v>55</v>
      </c>
    </row>
    <row r="25" spans="1:30" ht="17.25" customHeight="1" thickBot="1" x14ac:dyDescent="0.25">
      <c r="A25" s="21">
        <v>20</v>
      </c>
      <c r="B25" s="22">
        <v>1.4848484848484849E-2</v>
      </c>
      <c r="C25" s="22">
        <v>1.7272727272727273E-2</v>
      </c>
      <c r="D25" s="22">
        <v>3.2099999999999997E-2</v>
      </c>
      <c r="E25" s="45"/>
      <c r="F25" s="21" t="s">
        <v>496</v>
      </c>
      <c r="G25" s="23">
        <v>22267</v>
      </c>
      <c r="H25" s="21">
        <v>1.1299999999999999</v>
      </c>
      <c r="I25" s="45"/>
      <c r="J25" s="12">
        <v>50</v>
      </c>
      <c r="K25" s="12">
        <f>X18</f>
        <v>2123</v>
      </c>
      <c r="L25" s="18"/>
      <c r="M25" s="12"/>
      <c r="N25" s="114">
        <f t="shared" si="0"/>
        <v>0.10722222222222222</v>
      </c>
    </row>
    <row r="26" spans="1:30" ht="17.25" customHeight="1" thickBot="1" x14ac:dyDescent="0.25">
      <c r="A26" s="21">
        <v>21</v>
      </c>
      <c r="B26" s="22">
        <v>1.0591919191919192E-2</v>
      </c>
      <c r="C26" s="22">
        <v>1.196969696969697E-2</v>
      </c>
      <c r="D26" s="22">
        <v>2.2599999999999999E-2</v>
      </c>
      <c r="E26" s="45"/>
      <c r="F26" s="21" t="s">
        <v>497</v>
      </c>
      <c r="G26" s="23">
        <v>16974</v>
      </c>
      <c r="H26" s="21">
        <v>0.86</v>
      </c>
      <c r="I26" s="45"/>
      <c r="J26" s="12">
        <v>100</v>
      </c>
      <c r="K26" s="12">
        <f>X20</f>
        <v>2035</v>
      </c>
      <c r="L26" s="18"/>
      <c r="M26" s="12"/>
      <c r="N26" s="114">
        <f t="shared" si="0"/>
        <v>0.10277777777777777</v>
      </c>
    </row>
    <row r="27" spans="1:30" ht="17.25" customHeight="1" thickBot="1" x14ac:dyDescent="0.25">
      <c r="A27" s="21">
        <v>22</v>
      </c>
      <c r="B27" s="22">
        <v>6.9787878787878795E-3</v>
      </c>
      <c r="C27" s="22">
        <v>7.8282828282828284E-3</v>
      </c>
      <c r="D27" s="22">
        <v>1.4800000000000001E-2</v>
      </c>
      <c r="E27" s="45"/>
      <c r="F27" s="45"/>
      <c r="G27" s="45"/>
      <c r="H27" s="45"/>
      <c r="I27" s="45"/>
      <c r="J27" s="12">
        <v>150</v>
      </c>
      <c r="K27" s="12">
        <f>X22</f>
        <v>1984</v>
      </c>
      <c r="L27" s="18"/>
      <c r="M27" s="12"/>
      <c r="N27" s="114">
        <f t="shared" si="0"/>
        <v>0.10020202020202021</v>
      </c>
    </row>
    <row r="28" spans="1:30" ht="17.25" customHeight="1" thickBot="1" x14ac:dyDescent="0.25">
      <c r="A28" s="21">
        <v>23</v>
      </c>
      <c r="B28" s="22">
        <v>3.8606060606060605E-3</v>
      </c>
      <c r="C28" s="22">
        <v>4.5454545454545452E-3</v>
      </c>
      <c r="D28" s="22">
        <v>8.3999999999999995E-3</v>
      </c>
      <c r="E28" s="45"/>
      <c r="F28" s="45"/>
      <c r="G28" s="45"/>
      <c r="H28" s="45"/>
      <c r="I28" s="45"/>
      <c r="J28" s="12">
        <v>200</v>
      </c>
      <c r="K28" s="12">
        <f>X24</f>
        <v>1951</v>
      </c>
      <c r="L28" s="18"/>
      <c r="M28" s="12"/>
      <c r="N28" s="114">
        <f t="shared" si="0"/>
        <v>9.8535353535353531E-2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606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41000</v>
      </c>
      <c r="H2" s="7" t="s">
        <v>462</v>
      </c>
      <c r="W2" s="21">
        <v>1</v>
      </c>
      <c r="X2" s="21">
        <v>4236</v>
      </c>
      <c r="Y2" s="24">
        <v>45281</v>
      </c>
      <c r="Z2" s="21" t="s">
        <v>514</v>
      </c>
      <c r="AA2" s="21" t="s">
        <v>495</v>
      </c>
      <c r="AB2" s="21">
        <v>10.3</v>
      </c>
      <c r="AC2" s="21" t="s">
        <v>499</v>
      </c>
      <c r="AD2" s="21">
        <v>53</v>
      </c>
    </row>
    <row r="3" spans="1:30" ht="17.25" customHeight="1" thickBot="1" x14ac:dyDescent="0.25">
      <c r="W3" s="21">
        <v>2</v>
      </c>
      <c r="X3" s="21">
        <v>4138</v>
      </c>
      <c r="Y3" s="24">
        <v>44952</v>
      </c>
      <c r="Z3" s="21" t="s">
        <v>513</v>
      </c>
      <c r="AA3" s="21" t="s">
        <v>495</v>
      </c>
      <c r="AB3" s="21">
        <v>10.1</v>
      </c>
      <c r="AC3" s="21" t="s">
        <v>499</v>
      </c>
      <c r="AD3" s="21">
        <v>53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4105</v>
      </c>
      <c r="Y4" s="24">
        <v>45258</v>
      </c>
      <c r="Z4" s="21" t="s">
        <v>514</v>
      </c>
      <c r="AA4" s="21" t="s">
        <v>493</v>
      </c>
      <c r="AB4" s="21">
        <v>10</v>
      </c>
      <c r="AC4" s="21" t="s">
        <v>499</v>
      </c>
      <c r="AD4" s="21">
        <v>52</v>
      </c>
    </row>
    <row r="5" spans="1:30" ht="17.25" customHeight="1" thickBot="1" x14ac:dyDescent="0.25">
      <c r="A5" s="21">
        <v>0</v>
      </c>
      <c r="B5" s="22">
        <v>1.5348780487804878E-3</v>
      </c>
      <c r="C5" s="22">
        <v>2.372926829268293E-3</v>
      </c>
      <c r="D5" s="22">
        <v>3.8999999999999998E-3</v>
      </c>
      <c r="E5" s="45"/>
      <c r="F5" s="21" t="s">
        <v>471</v>
      </c>
      <c r="G5" s="23">
        <v>42711</v>
      </c>
      <c r="H5" s="21">
        <v>1.04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4102</v>
      </c>
      <c r="Y5" s="24">
        <v>44939</v>
      </c>
      <c r="Z5" s="21" t="s">
        <v>514</v>
      </c>
      <c r="AA5" s="21" t="s">
        <v>496</v>
      </c>
      <c r="AB5" s="21">
        <v>10</v>
      </c>
      <c r="AC5" s="21" t="s">
        <v>499</v>
      </c>
      <c r="AD5" s="21">
        <v>52</v>
      </c>
    </row>
    <row r="6" spans="1:30" ht="17.25" customHeight="1" thickBot="1" x14ac:dyDescent="0.25">
      <c r="A6" s="21">
        <v>1</v>
      </c>
      <c r="B6" s="22">
        <v>9.9024390243902436E-4</v>
      </c>
      <c r="C6" s="22">
        <v>1.5146341463414634E-3</v>
      </c>
      <c r="D6" s="22">
        <v>2.5000000000000001E-3</v>
      </c>
      <c r="E6" s="45"/>
      <c r="F6" s="21" t="s">
        <v>473</v>
      </c>
      <c r="G6" s="23">
        <v>45846</v>
      </c>
      <c r="H6" s="21">
        <v>1.1200000000000001</v>
      </c>
      <c r="I6" s="45"/>
      <c r="J6" s="107" t="s">
        <v>474</v>
      </c>
      <c r="K6" s="108">
        <f>LARGE((K8,K9),1)</f>
        <v>0.61874103533707125</v>
      </c>
      <c r="L6" s="45"/>
      <c r="M6" s="45"/>
      <c r="N6" s="108" t="s">
        <v>498</v>
      </c>
      <c r="W6" s="21">
        <v>5</v>
      </c>
      <c r="X6" s="21">
        <v>4093</v>
      </c>
      <c r="Y6" s="24">
        <v>45265</v>
      </c>
      <c r="Z6" s="21" t="s">
        <v>514</v>
      </c>
      <c r="AA6" s="21" t="s">
        <v>493</v>
      </c>
      <c r="AB6" s="21">
        <v>10</v>
      </c>
      <c r="AC6" s="21" t="s">
        <v>499</v>
      </c>
      <c r="AD6" s="21">
        <v>52</v>
      </c>
    </row>
    <row r="7" spans="1:30" ht="17.25" customHeight="1" thickBot="1" x14ac:dyDescent="0.25">
      <c r="A7" s="21">
        <v>2</v>
      </c>
      <c r="B7" s="22">
        <v>8.9121951219512188E-4</v>
      </c>
      <c r="C7" s="22">
        <v>9.0878048780487796E-4</v>
      </c>
      <c r="D7" s="22">
        <v>1.8E-3</v>
      </c>
      <c r="E7" s="45"/>
      <c r="F7" s="21" t="s">
        <v>475</v>
      </c>
      <c r="G7" s="23">
        <v>45257</v>
      </c>
      <c r="H7" s="21">
        <v>1.1000000000000001</v>
      </c>
      <c r="I7" s="45"/>
      <c r="J7" s="12" t="s">
        <v>476</v>
      </c>
      <c r="K7" s="108">
        <f>LARGE((K10,K11),1)</f>
        <v>0.52720728350624613</v>
      </c>
      <c r="L7" s="45"/>
      <c r="M7" s="45"/>
      <c r="N7" s="108" t="s">
        <v>499</v>
      </c>
      <c r="W7" s="21">
        <v>6</v>
      </c>
      <c r="X7" s="21">
        <v>4087</v>
      </c>
      <c r="Y7" s="24">
        <v>44950</v>
      </c>
      <c r="Z7" s="21" t="s">
        <v>513</v>
      </c>
      <c r="AA7" s="21" t="s">
        <v>493</v>
      </c>
      <c r="AB7" s="21">
        <v>10</v>
      </c>
      <c r="AC7" s="21" t="s">
        <v>499</v>
      </c>
      <c r="AD7" s="21">
        <v>54</v>
      </c>
    </row>
    <row r="8" spans="1:30" ht="17.25" customHeight="1" thickBot="1" x14ac:dyDescent="0.25">
      <c r="A8" s="21">
        <v>3</v>
      </c>
      <c r="B8" s="22">
        <v>1.4358536585365852E-3</v>
      </c>
      <c r="C8" s="22">
        <v>7.5731707317073171E-4</v>
      </c>
      <c r="D8" s="22">
        <v>2.2000000000000001E-3</v>
      </c>
      <c r="E8" s="45"/>
      <c r="F8" s="21" t="s">
        <v>477</v>
      </c>
      <c r="G8" s="23">
        <v>42410</v>
      </c>
      <c r="H8" s="21">
        <v>1.03</v>
      </c>
      <c r="I8" s="45"/>
      <c r="J8" s="45"/>
      <c r="K8" s="340">
        <f>LARGE(B11:C11,1)/(B11+C11)</f>
        <v>0.61874103533707125</v>
      </c>
      <c r="L8" s="45"/>
      <c r="M8" s="45"/>
      <c r="N8" s="45"/>
      <c r="W8" s="21">
        <v>7</v>
      </c>
      <c r="X8" s="21">
        <v>4085</v>
      </c>
      <c r="Y8" s="24">
        <v>45239</v>
      </c>
      <c r="Z8" s="21" t="s">
        <v>514</v>
      </c>
      <c r="AA8" s="21" t="s">
        <v>495</v>
      </c>
      <c r="AB8" s="21">
        <v>10</v>
      </c>
      <c r="AC8" s="21" t="s">
        <v>499</v>
      </c>
      <c r="AD8" s="21">
        <v>53</v>
      </c>
    </row>
    <row r="9" spans="1:30" ht="17.25" customHeight="1" thickBot="1" x14ac:dyDescent="0.25">
      <c r="A9" s="21">
        <v>4</v>
      </c>
      <c r="B9" s="22">
        <v>2.6241463414634148E-3</v>
      </c>
      <c r="C9" s="22">
        <v>1.2621951219512195E-3</v>
      </c>
      <c r="D9" s="22">
        <v>3.8999999999999998E-3</v>
      </c>
      <c r="E9" s="45"/>
      <c r="F9" s="21" t="s">
        <v>478</v>
      </c>
      <c r="G9" s="23">
        <v>40431</v>
      </c>
      <c r="H9" s="21">
        <v>0.99</v>
      </c>
      <c r="I9" s="45"/>
      <c r="J9" s="45"/>
      <c r="K9" s="340">
        <f>LARGE(B12:C12,1)/(B12+C12)</f>
        <v>0.55860200564531004</v>
      </c>
      <c r="L9" s="45"/>
      <c r="M9" s="45"/>
      <c r="N9" s="45"/>
      <c r="W9" s="21">
        <v>8</v>
      </c>
      <c r="X9" s="21">
        <v>4068</v>
      </c>
      <c r="Y9" s="24">
        <v>45272</v>
      </c>
      <c r="Z9" s="21" t="s">
        <v>514</v>
      </c>
      <c r="AA9" s="21" t="s">
        <v>493</v>
      </c>
      <c r="AB9" s="21">
        <v>9.9</v>
      </c>
      <c r="AC9" s="21" t="s">
        <v>499</v>
      </c>
      <c r="AD9" s="21">
        <v>53</v>
      </c>
    </row>
    <row r="10" spans="1:30" ht="17.25" customHeight="1" thickBot="1" x14ac:dyDescent="0.25">
      <c r="A10" s="21">
        <v>5</v>
      </c>
      <c r="B10" s="22">
        <v>6.6346341463414628E-3</v>
      </c>
      <c r="C10" s="22">
        <v>3.3321951219512196E-3</v>
      </c>
      <c r="D10" s="22">
        <v>9.9000000000000008E-3</v>
      </c>
      <c r="E10" s="45"/>
      <c r="F10" s="21" t="s">
        <v>479</v>
      </c>
      <c r="G10" s="23">
        <v>37938</v>
      </c>
      <c r="H10" s="21">
        <v>0.93</v>
      </c>
      <c r="I10" s="45"/>
      <c r="J10" s="45"/>
      <c r="K10" s="340">
        <f>LARGE(B20:C20,1)/(B20+C20)</f>
        <v>0.52494599613446014</v>
      </c>
      <c r="L10" s="45"/>
      <c r="M10" s="45"/>
      <c r="N10" s="45"/>
      <c r="W10" s="21">
        <v>9</v>
      </c>
      <c r="X10" s="21">
        <v>4056</v>
      </c>
      <c r="Y10" s="24">
        <v>45260</v>
      </c>
      <c r="Z10" s="21" t="s">
        <v>513</v>
      </c>
      <c r="AA10" s="21" t="s">
        <v>495</v>
      </c>
      <c r="AB10" s="21">
        <v>9.9</v>
      </c>
      <c r="AC10" s="21" t="s">
        <v>499</v>
      </c>
      <c r="AD10" s="21">
        <v>54</v>
      </c>
    </row>
    <row r="11" spans="1:30" ht="17.25" customHeight="1" thickBot="1" x14ac:dyDescent="0.25">
      <c r="A11" s="21">
        <v>6</v>
      </c>
      <c r="B11" s="22">
        <v>1.8517560975609755E-2</v>
      </c>
      <c r="C11" s="22">
        <v>1.1410243902439025E-2</v>
      </c>
      <c r="D11" s="22">
        <v>2.9899999999999999E-2</v>
      </c>
      <c r="E11" s="45"/>
      <c r="F11" s="21" t="s">
        <v>480</v>
      </c>
      <c r="G11" s="23">
        <v>34999</v>
      </c>
      <c r="H11" s="21">
        <v>0.85</v>
      </c>
      <c r="I11" s="45"/>
      <c r="J11" s="45"/>
      <c r="K11" s="340">
        <f>LARGE(B21:C21,1)/(B21+C21)</f>
        <v>0.52720728350624613</v>
      </c>
      <c r="L11" s="45"/>
      <c r="M11" s="45"/>
      <c r="N11" s="45"/>
      <c r="W11" s="21">
        <v>10</v>
      </c>
      <c r="X11" s="21">
        <v>4052</v>
      </c>
      <c r="Y11" s="24">
        <v>45230</v>
      </c>
      <c r="Z11" s="21" t="s">
        <v>514</v>
      </c>
      <c r="AA11" s="21" t="s">
        <v>493</v>
      </c>
      <c r="AB11" s="21">
        <v>9.9</v>
      </c>
      <c r="AC11" s="21" t="s">
        <v>499</v>
      </c>
      <c r="AD11" s="21">
        <v>54</v>
      </c>
    </row>
    <row r="12" spans="1:30" ht="17.25" customHeight="1" thickBot="1" x14ac:dyDescent="0.25">
      <c r="A12" s="21">
        <v>7</v>
      </c>
      <c r="B12" s="22">
        <v>2.8816097560975612E-2</v>
      </c>
      <c r="C12" s="22">
        <v>2.2770000000000002E-2</v>
      </c>
      <c r="D12" s="22">
        <v>5.16E-2</v>
      </c>
      <c r="E12" s="45"/>
      <c r="F12" s="21" t="s">
        <v>481</v>
      </c>
      <c r="G12" s="23">
        <v>38260</v>
      </c>
      <c r="H12" s="21">
        <v>0.93</v>
      </c>
      <c r="I12" s="45"/>
      <c r="J12" s="45"/>
      <c r="K12" s="45"/>
      <c r="L12" s="45"/>
      <c r="M12" s="45"/>
      <c r="N12" s="45"/>
      <c r="W12" s="21">
        <v>20</v>
      </c>
      <c r="X12" s="21">
        <v>4020</v>
      </c>
      <c r="Y12" s="24">
        <v>45273</v>
      </c>
      <c r="Z12" s="21" t="s">
        <v>514</v>
      </c>
      <c r="AA12" s="21" t="s">
        <v>494</v>
      </c>
      <c r="AB12" s="21">
        <v>9.8000000000000007</v>
      </c>
      <c r="AC12" s="21" t="s">
        <v>499</v>
      </c>
      <c r="AD12" s="21">
        <v>52</v>
      </c>
    </row>
    <row r="13" spans="1:30" ht="17.25" customHeight="1" thickBot="1" x14ac:dyDescent="0.25">
      <c r="A13" s="21">
        <v>8</v>
      </c>
      <c r="B13" s="22">
        <v>3.0152926829268293E-2</v>
      </c>
      <c r="C13" s="22">
        <v>2.7616829268292682E-2</v>
      </c>
      <c r="D13" s="22">
        <v>5.7799999999999997E-2</v>
      </c>
      <c r="E13" s="45"/>
      <c r="F13" s="21" t="s">
        <v>482</v>
      </c>
      <c r="G13" s="23">
        <v>38798</v>
      </c>
      <c r="H13" s="21">
        <v>0.95</v>
      </c>
      <c r="I13" s="45"/>
      <c r="J13" s="45"/>
      <c r="K13" s="45"/>
      <c r="L13" s="45"/>
      <c r="M13" s="45"/>
      <c r="N13" s="45"/>
      <c r="W13" s="21">
        <v>25</v>
      </c>
      <c r="X13" s="21">
        <v>4009</v>
      </c>
      <c r="Y13" s="24">
        <v>44966</v>
      </c>
      <c r="Z13" s="21" t="s">
        <v>514</v>
      </c>
      <c r="AA13" s="21" t="s">
        <v>495</v>
      </c>
      <c r="AB13" s="21">
        <v>9.8000000000000007</v>
      </c>
      <c r="AC13" s="21" t="s">
        <v>499</v>
      </c>
      <c r="AD13" s="21">
        <v>54</v>
      </c>
    </row>
    <row r="14" spans="1:30" ht="17.25" customHeight="1" thickBot="1" x14ac:dyDescent="0.25">
      <c r="A14" s="21">
        <v>9</v>
      </c>
      <c r="B14" s="22">
        <v>3.2925609756097561E-2</v>
      </c>
      <c r="C14" s="22">
        <v>2.7616829268292682E-2</v>
      </c>
      <c r="D14" s="22">
        <v>6.0600000000000001E-2</v>
      </c>
      <c r="E14" s="45"/>
      <c r="F14" s="21" t="s">
        <v>483</v>
      </c>
      <c r="G14" s="23">
        <v>41123</v>
      </c>
      <c r="H14" s="21">
        <v>1</v>
      </c>
      <c r="I14" s="45"/>
      <c r="J14" s="45"/>
      <c r="K14" s="45"/>
      <c r="L14" s="45"/>
      <c r="M14" s="45"/>
      <c r="N14" s="45"/>
      <c r="W14" s="21">
        <v>30</v>
      </c>
      <c r="X14" s="21">
        <v>4005</v>
      </c>
      <c r="Y14" s="24">
        <v>44979</v>
      </c>
      <c r="Z14" s="21" t="s">
        <v>513</v>
      </c>
      <c r="AA14" s="21" t="s">
        <v>494</v>
      </c>
      <c r="AB14" s="21">
        <v>9.8000000000000007</v>
      </c>
      <c r="AC14" s="21" t="s">
        <v>499</v>
      </c>
      <c r="AD14" s="21">
        <v>55</v>
      </c>
    </row>
    <row r="15" spans="1:30" ht="17.25" customHeight="1" thickBot="1" x14ac:dyDescent="0.25">
      <c r="A15" s="21">
        <v>10</v>
      </c>
      <c r="B15" s="22">
        <v>3.6440975609756093E-2</v>
      </c>
      <c r="C15" s="22">
        <v>3.0191707317073168E-2</v>
      </c>
      <c r="D15" s="22">
        <v>6.6600000000000006E-2</v>
      </c>
      <c r="E15" s="45"/>
      <c r="F15" s="21" t="s">
        <v>484</v>
      </c>
      <c r="G15" s="23">
        <v>42285</v>
      </c>
      <c r="H15" s="21">
        <v>1.03</v>
      </c>
      <c r="I15" s="45"/>
      <c r="J15" s="45"/>
      <c r="K15" s="45"/>
      <c r="L15" s="45"/>
      <c r="M15" s="45"/>
      <c r="N15" s="45"/>
      <c r="W15" s="21">
        <v>35</v>
      </c>
      <c r="X15" s="21">
        <v>3995</v>
      </c>
      <c r="Y15" s="24">
        <v>44971</v>
      </c>
      <c r="Z15" s="21" t="s">
        <v>513</v>
      </c>
      <c r="AA15" s="21" t="s">
        <v>493</v>
      </c>
      <c r="AB15" s="21">
        <v>9.6999999999999993</v>
      </c>
      <c r="AC15" s="21" t="s">
        <v>499</v>
      </c>
      <c r="AD15" s="21">
        <v>53</v>
      </c>
    </row>
    <row r="16" spans="1:30" ht="17.25" customHeight="1" thickBot="1" x14ac:dyDescent="0.25">
      <c r="A16" s="21">
        <v>11</v>
      </c>
      <c r="B16" s="22">
        <v>3.8718536585365858E-2</v>
      </c>
      <c r="C16" s="22">
        <v>3.4382195121951217E-2</v>
      </c>
      <c r="D16" s="22">
        <v>7.3099999999999998E-2</v>
      </c>
      <c r="E16" s="45"/>
      <c r="F16" s="21" t="s">
        <v>485</v>
      </c>
      <c r="G16" s="23">
        <v>41475</v>
      </c>
      <c r="H16" s="21">
        <v>1.01</v>
      </c>
      <c r="I16" s="45"/>
      <c r="J16" s="45"/>
      <c r="K16" s="45"/>
      <c r="L16" s="45"/>
      <c r="M16" s="45"/>
      <c r="N16" s="45"/>
      <c r="W16" s="21">
        <v>40</v>
      </c>
      <c r="X16" s="21">
        <v>3977</v>
      </c>
      <c r="Y16" s="24">
        <v>45244</v>
      </c>
      <c r="Z16" s="21" t="s">
        <v>514</v>
      </c>
      <c r="AA16" s="21" t="s">
        <v>493</v>
      </c>
      <c r="AB16" s="21">
        <v>9.6999999999999993</v>
      </c>
      <c r="AC16" s="21" t="s">
        <v>499</v>
      </c>
      <c r="AD16" s="21">
        <v>53</v>
      </c>
    </row>
    <row r="17" spans="1:30" ht="17.25" customHeight="1" thickBot="1" x14ac:dyDescent="0.25">
      <c r="A17" s="21">
        <v>12</v>
      </c>
      <c r="B17" s="22">
        <v>3.8520487804878045E-2</v>
      </c>
      <c r="C17" s="22">
        <v>3.7815365853658529E-2</v>
      </c>
      <c r="D17" s="22">
        <v>7.6399999999999996E-2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3966</v>
      </c>
      <c r="Y17" s="24">
        <v>44959</v>
      </c>
      <c r="Z17" s="21" t="s">
        <v>518</v>
      </c>
      <c r="AA17" s="21" t="s">
        <v>495</v>
      </c>
      <c r="AB17" s="21">
        <v>9.6999999999999993</v>
      </c>
      <c r="AC17" s="21" t="s">
        <v>499</v>
      </c>
      <c r="AD17" s="21">
        <v>53</v>
      </c>
    </row>
    <row r="18" spans="1:30" ht="17.25" customHeight="1" thickBot="1" x14ac:dyDescent="0.25">
      <c r="A18" s="21">
        <v>13</v>
      </c>
      <c r="B18" s="22">
        <v>3.7431219512195121E-2</v>
      </c>
      <c r="C18" s="22">
        <v>3.8774634146341455E-2</v>
      </c>
      <c r="D18" s="22">
        <v>7.6200000000000004E-2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3955</v>
      </c>
      <c r="Y18" s="24">
        <v>45216</v>
      </c>
      <c r="Z18" s="21" t="s">
        <v>514</v>
      </c>
      <c r="AA18" s="21" t="s">
        <v>493</v>
      </c>
      <c r="AB18" s="21">
        <v>9.6</v>
      </c>
      <c r="AC18" s="21" t="s">
        <v>499</v>
      </c>
      <c r="AD18" s="21">
        <v>53</v>
      </c>
    </row>
    <row r="19" spans="1:30" ht="17.25" customHeight="1" thickBot="1" x14ac:dyDescent="0.25">
      <c r="A19" s="21">
        <v>14</v>
      </c>
      <c r="B19" s="22">
        <v>3.7282682926829271E-2</v>
      </c>
      <c r="C19" s="22">
        <v>3.9380487804878045E-2</v>
      </c>
      <c r="D19" s="22">
        <v>7.6600000000000001E-2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3921</v>
      </c>
      <c r="Y19" s="24">
        <v>45041</v>
      </c>
      <c r="Z19" s="21" t="s">
        <v>514</v>
      </c>
      <c r="AA19" s="21" t="s">
        <v>493</v>
      </c>
      <c r="AB19" s="21">
        <v>9.6</v>
      </c>
      <c r="AC19" s="21" t="s">
        <v>499</v>
      </c>
      <c r="AD19" s="21">
        <v>53</v>
      </c>
    </row>
    <row r="20" spans="1:30" ht="17.25" customHeight="1" thickBot="1" x14ac:dyDescent="0.25">
      <c r="A20" s="21">
        <v>15</v>
      </c>
      <c r="B20" s="22">
        <v>3.6688536585365854E-2</v>
      </c>
      <c r="C20" s="22">
        <v>4.054170731707317E-2</v>
      </c>
      <c r="D20" s="22">
        <v>7.7200000000000005E-2</v>
      </c>
      <c r="E20" s="45"/>
      <c r="F20" s="21" t="s">
        <v>488</v>
      </c>
      <c r="G20" s="23">
        <v>27715</v>
      </c>
      <c r="H20" s="21">
        <v>0.68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3901</v>
      </c>
      <c r="Y20" s="24">
        <v>45282</v>
      </c>
      <c r="Z20" s="21" t="s">
        <v>514</v>
      </c>
      <c r="AA20" s="21" t="s">
        <v>496</v>
      </c>
      <c r="AB20" s="21">
        <v>9.5</v>
      </c>
      <c r="AC20" s="21" t="s">
        <v>499</v>
      </c>
      <c r="AD20" s="21">
        <v>52</v>
      </c>
    </row>
    <row r="21" spans="1:30" ht="17.25" customHeight="1" thickBot="1" x14ac:dyDescent="0.25">
      <c r="A21" s="21">
        <v>16</v>
      </c>
      <c r="B21" s="22">
        <v>3.7579756097560972E-2</v>
      </c>
      <c r="C21" s="22">
        <v>4.1904878048780493E-2</v>
      </c>
      <c r="D21" s="22">
        <v>7.9500000000000001E-2</v>
      </c>
      <c r="E21" s="45"/>
      <c r="F21" s="21" t="s">
        <v>492</v>
      </c>
      <c r="G21" s="23">
        <v>42129</v>
      </c>
      <c r="H21" s="21">
        <v>1.03</v>
      </c>
      <c r="I21" s="45"/>
      <c r="J21" s="12">
        <v>5</v>
      </c>
      <c r="K21" s="12">
        <f>X6</f>
        <v>4093</v>
      </c>
      <c r="L21" s="18"/>
      <c r="M21" s="12"/>
      <c r="N21" s="114">
        <f>K21/$F$2</f>
        <v>9.9829268292682932E-2</v>
      </c>
      <c r="W21" s="21">
        <v>125</v>
      </c>
      <c r="X21" s="21">
        <v>3877</v>
      </c>
      <c r="Y21" s="24">
        <v>45261</v>
      </c>
      <c r="Z21" s="21" t="s">
        <v>514</v>
      </c>
      <c r="AA21" s="21" t="s">
        <v>496</v>
      </c>
      <c r="AB21" s="21">
        <v>9.5</v>
      </c>
      <c r="AC21" s="21" t="s">
        <v>499</v>
      </c>
      <c r="AD21" s="21">
        <v>53</v>
      </c>
    </row>
    <row r="22" spans="1:30" ht="17.25" customHeight="1" thickBot="1" x14ac:dyDescent="0.25">
      <c r="A22" s="21">
        <v>17</v>
      </c>
      <c r="B22" s="22">
        <v>3.3767317073170731E-2</v>
      </c>
      <c r="C22" s="22">
        <v>4.2258292682926829E-2</v>
      </c>
      <c r="D22" s="22">
        <v>7.5999999999999998E-2</v>
      </c>
      <c r="E22" s="45"/>
      <c r="F22" s="21" t="s">
        <v>493</v>
      </c>
      <c r="G22" s="23">
        <v>44829</v>
      </c>
      <c r="H22" s="21">
        <v>1.0900000000000001</v>
      </c>
      <c r="I22" s="45"/>
      <c r="J22" s="12">
        <v>10</v>
      </c>
      <c r="K22" s="12">
        <f>X11</f>
        <v>4052</v>
      </c>
      <c r="L22" s="18"/>
      <c r="M22" s="12"/>
      <c r="N22" s="114">
        <f t="shared" ref="N22:N28" si="0">K22/$F$2</f>
        <v>9.8829268292682931E-2</v>
      </c>
      <c r="W22" s="21">
        <v>150</v>
      </c>
      <c r="X22" s="21">
        <v>3859</v>
      </c>
      <c r="Y22" s="24">
        <v>45233</v>
      </c>
      <c r="Z22" s="21" t="s">
        <v>514</v>
      </c>
      <c r="AA22" s="21" t="s">
        <v>496</v>
      </c>
      <c r="AB22" s="21">
        <v>9.4</v>
      </c>
      <c r="AC22" s="21" t="s">
        <v>499</v>
      </c>
      <c r="AD22" s="21">
        <v>53</v>
      </c>
    </row>
    <row r="23" spans="1:30" ht="17.25" customHeight="1" thickBot="1" x14ac:dyDescent="0.25">
      <c r="A23" s="21">
        <v>18</v>
      </c>
      <c r="B23" s="22">
        <v>2.4954146341463413E-2</v>
      </c>
      <c r="C23" s="22">
        <v>3.3170487804878045E-2</v>
      </c>
      <c r="D23" s="22">
        <v>5.8200000000000002E-2</v>
      </c>
      <c r="E23" s="45"/>
      <c r="F23" s="21" t="s">
        <v>494</v>
      </c>
      <c r="G23" s="23">
        <v>46177</v>
      </c>
      <c r="H23" s="21">
        <v>1.1299999999999999</v>
      </c>
      <c r="I23" s="45"/>
      <c r="J23" s="12">
        <v>20</v>
      </c>
      <c r="K23" s="12">
        <f>X12</f>
        <v>4020</v>
      </c>
      <c r="L23" s="18"/>
      <c r="M23" s="12"/>
      <c r="N23" s="114">
        <f t="shared" si="0"/>
        <v>9.8048780487804882E-2</v>
      </c>
      <c r="W23" s="21">
        <v>175</v>
      </c>
      <c r="X23" s="21">
        <v>3839</v>
      </c>
      <c r="Y23" s="24">
        <v>45239</v>
      </c>
      <c r="Z23" s="21" t="s">
        <v>515</v>
      </c>
      <c r="AA23" s="21" t="s">
        <v>495</v>
      </c>
      <c r="AB23" s="21">
        <v>9.4</v>
      </c>
      <c r="AC23" s="21" t="s">
        <v>499</v>
      </c>
      <c r="AD23" s="21">
        <v>52</v>
      </c>
    </row>
    <row r="24" spans="1:30" ht="17.25" customHeight="1" thickBot="1" x14ac:dyDescent="0.25">
      <c r="A24" s="21">
        <v>19</v>
      </c>
      <c r="B24" s="22">
        <v>1.8071951219512192E-2</v>
      </c>
      <c r="C24" s="22">
        <v>2.4789512195121953E-2</v>
      </c>
      <c r="D24" s="22">
        <v>4.2900000000000001E-2</v>
      </c>
      <c r="E24" s="45"/>
      <c r="F24" s="21" t="s">
        <v>495</v>
      </c>
      <c r="G24" s="23">
        <v>45640</v>
      </c>
      <c r="H24" s="21">
        <v>1.1100000000000001</v>
      </c>
      <c r="I24" s="45"/>
      <c r="J24" s="12">
        <v>30</v>
      </c>
      <c r="K24" s="12">
        <f>X14</f>
        <v>4005</v>
      </c>
      <c r="L24" s="18"/>
      <c r="M24" s="12"/>
      <c r="N24" s="114">
        <f t="shared" si="0"/>
        <v>9.7682926829268296E-2</v>
      </c>
      <c r="W24" s="21">
        <v>200</v>
      </c>
      <c r="X24" s="21">
        <v>3823</v>
      </c>
      <c r="Y24" s="24">
        <v>44944</v>
      </c>
      <c r="Z24" s="21" t="s">
        <v>517</v>
      </c>
      <c r="AA24" s="21" t="s">
        <v>494</v>
      </c>
      <c r="AB24" s="21">
        <v>9.3000000000000007</v>
      </c>
      <c r="AC24" s="21" t="s">
        <v>498</v>
      </c>
      <c r="AD24" s="21">
        <v>50</v>
      </c>
    </row>
    <row r="25" spans="1:30" ht="17.25" customHeight="1" thickBot="1" x14ac:dyDescent="0.25">
      <c r="A25" s="21">
        <v>20</v>
      </c>
      <c r="B25" s="22">
        <v>1.302170731707317E-2</v>
      </c>
      <c r="C25" s="22">
        <v>1.8074634146341462E-2</v>
      </c>
      <c r="D25" s="22">
        <v>3.1099999999999999E-2</v>
      </c>
      <c r="E25" s="45"/>
      <c r="F25" s="21" t="s">
        <v>496</v>
      </c>
      <c r="G25" s="23">
        <v>46072</v>
      </c>
      <c r="H25" s="21">
        <v>1.1200000000000001</v>
      </c>
      <c r="I25" s="45"/>
      <c r="J25" s="12">
        <v>50</v>
      </c>
      <c r="K25" s="12">
        <f>X18</f>
        <v>3955</v>
      </c>
      <c r="L25" s="18"/>
      <c r="M25" s="12"/>
      <c r="N25" s="114">
        <f t="shared" si="0"/>
        <v>9.6463414634146344E-2</v>
      </c>
    </row>
    <row r="26" spans="1:30" ht="17.25" customHeight="1" thickBot="1" x14ac:dyDescent="0.25">
      <c r="A26" s="21">
        <v>21</v>
      </c>
      <c r="B26" s="22">
        <v>9.0607317073170737E-3</v>
      </c>
      <c r="C26" s="22">
        <v>1.201609756097561E-2</v>
      </c>
      <c r="D26" s="22">
        <v>2.1100000000000001E-2</v>
      </c>
      <c r="E26" s="45"/>
      <c r="F26" s="21" t="s">
        <v>497</v>
      </c>
      <c r="G26" s="23">
        <v>34432</v>
      </c>
      <c r="H26" s="21">
        <v>0.84</v>
      </c>
      <c r="I26" s="45"/>
      <c r="J26" s="12">
        <v>100</v>
      </c>
      <c r="K26" s="12">
        <f>X20</f>
        <v>3901</v>
      </c>
      <c r="L26" s="18"/>
      <c r="M26" s="12"/>
      <c r="N26" s="114">
        <f t="shared" si="0"/>
        <v>9.5146341463414635E-2</v>
      </c>
    </row>
    <row r="27" spans="1:30" ht="17.25" customHeight="1" thickBot="1" x14ac:dyDescent="0.25">
      <c r="A27" s="21">
        <v>22</v>
      </c>
      <c r="B27" s="22">
        <v>5.9414634146341466E-3</v>
      </c>
      <c r="C27" s="22">
        <v>7.47219512195122E-3</v>
      </c>
      <c r="D27" s="22">
        <v>1.34E-2</v>
      </c>
      <c r="E27" s="45"/>
      <c r="F27" s="45"/>
      <c r="G27" s="45"/>
      <c r="H27" s="45"/>
      <c r="I27" s="45"/>
      <c r="J27" s="12">
        <v>150</v>
      </c>
      <c r="K27" s="12">
        <f>X22</f>
        <v>3859</v>
      </c>
      <c r="L27" s="18"/>
      <c r="M27" s="12"/>
      <c r="N27" s="114">
        <f t="shared" si="0"/>
        <v>9.4121951219512195E-2</v>
      </c>
    </row>
    <row r="28" spans="1:30" ht="17.25" customHeight="1" thickBot="1" x14ac:dyDescent="0.25">
      <c r="A28" s="21">
        <v>23</v>
      </c>
      <c r="B28" s="22">
        <v>3.1192682926829266E-3</v>
      </c>
      <c r="C28" s="22">
        <v>4.392439024390243E-3</v>
      </c>
      <c r="D28" s="22">
        <v>7.4999999999999997E-3</v>
      </c>
      <c r="E28" s="45"/>
      <c r="F28" s="45"/>
      <c r="G28" s="45"/>
      <c r="H28" s="45"/>
      <c r="I28" s="45"/>
      <c r="J28" s="12">
        <v>200</v>
      </c>
      <c r="K28" s="12">
        <f>X24</f>
        <v>3823</v>
      </c>
      <c r="L28" s="18"/>
      <c r="M28" s="12"/>
      <c r="N28" s="114">
        <f t="shared" si="0"/>
        <v>9.324390243902439E-2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AD29"/>
  <sheetViews>
    <sheetView zoomScaleNormal="100" zoomScaleSheetLayoutView="100" workbookViewId="0">
      <selection activeCell="K12" sqref="K12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250" t="s">
        <v>607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53"/>
      <c r="B2" s="28"/>
      <c r="C2" s="28"/>
      <c r="D2" s="54" t="s">
        <v>621</v>
      </c>
      <c r="E2" s="28"/>
      <c r="F2" s="6">
        <v>29800</v>
      </c>
      <c r="G2" s="28"/>
      <c r="H2" s="55" t="s">
        <v>462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56"/>
      <c r="W2" s="21">
        <v>1</v>
      </c>
      <c r="X2" s="21">
        <v>2759</v>
      </c>
      <c r="Y2" s="24">
        <v>44302</v>
      </c>
      <c r="Z2" s="21" t="s">
        <v>514</v>
      </c>
      <c r="AA2" s="21" t="s">
        <v>496</v>
      </c>
      <c r="AB2" s="21">
        <v>9.3000000000000007</v>
      </c>
      <c r="AC2" s="21" t="s">
        <v>498</v>
      </c>
      <c r="AD2" s="21">
        <v>50</v>
      </c>
    </row>
    <row r="3" spans="1:30" ht="15.75" customHeight="1" thickBot="1" x14ac:dyDescent="0.25">
      <c r="A3" s="5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56"/>
      <c r="W3" s="21">
        <v>2</v>
      </c>
      <c r="X3" s="21">
        <v>2734</v>
      </c>
      <c r="Y3" s="24">
        <v>44343</v>
      </c>
      <c r="Z3" s="21" t="s">
        <v>513</v>
      </c>
      <c r="AA3" s="21" t="s">
        <v>495</v>
      </c>
      <c r="AB3" s="21">
        <v>9.1999999999999993</v>
      </c>
      <c r="AC3" s="21" t="s">
        <v>498</v>
      </c>
      <c r="AD3" s="21">
        <v>52</v>
      </c>
    </row>
    <row r="4" spans="1:30" ht="15.75" customHeight="1" thickBot="1" x14ac:dyDescent="0.25">
      <c r="A4" s="8" t="s">
        <v>463</v>
      </c>
      <c r="B4" s="50" t="s">
        <v>498</v>
      </c>
      <c r="C4" s="51" t="s">
        <v>499</v>
      </c>
      <c r="D4" s="10" t="s">
        <v>466</v>
      </c>
      <c r="E4" s="46"/>
      <c r="F4" s="11" t="s">
        <v>467</v>
      </c>
      <c r="G4" s="11" t="s">
        <v>468</v>
      </c>
      <c r="H4" s="11" t="s">
        <v>469</v>
      </c>
      <c r="I4" s="46"/>
      <c r="J4" s="253" t="s">
        <v>470</v>
      </c>
      <c r="K4" s="254"/>
      <c r="L4" s="254"/>
      <c r="M4" s="254"/>
      <c r="N4" s="255"/>
      <c r="O4" s="28"/>
      <c r="P4" s="28"/>
      <c r="Q4" s="28"/>
      <c r="R4" s="28"/>
      <c r="S4" s="28"/>
      <c r="T4" s="28"/>
      <c r="U4" s="56"/>
      <c r="W4" s="21">
        <v>3</v>
      </c>
      <c r="X4" s="21">
        <v>2732</v>
      </c>
      <c r="Y4" s="24">
        <v>44263</v>
      </c>
      <c r="Z4" s="21" t="s">
        <v>514</v>
      </c>
      <c r="AA4" s="21" t="s">
        <v>492</v>
      </c>
      <c r="AB4" s="21">
        <v>9.1999999999999993</v>
      </c>
      <c r="AC4" s="21" t="s">
        <v>498</v>
      </c>
      <c r="AD4" s="21">
        <v>50</v>
      </c>
    </row>
    <row r="5" spans="1:30" ht="15.75" customHeight="1" thickBot="1" x14ac:dyDescent="0.25">
      <c r="A5" s="21">
        <v>0</v>
      </c>
      <c r="B5" s="22">
        <v>5.8630872483221479E-3</v>
      </c>
      <c r="C5" s="22">
        <v>5.813422818791947E-3</v>
      </c>
      <c r="D5" s="22">
        <v>1.17E-2</v>
      </c>
      <c r="E5" s="46"/>
      <c r="F5" s="21" t="s">
        <v>471</v>
      </c>
      <c r="G5" s="23">
        <v>26960</v>
      </c>
      <c r="H5" s="21">
        <v>0.91</v>
      </c>
      <c r="I5" s="46"/>
      <c r="J5" s="243" t="s">
        <v>472</v>
      </c>
      <c r="K5" s="244"/>
      <c r="L5" s="244"/>
      <c r="M5" s="244"/>
      <c r="N5" s="245"/>
      <c r="O5" s="28"/>
      <c r="P5" s="28"/>
      <c r="Q5" s="28"/>
      <c r="R5" s="28"/>
      <c r="S5" s="28"/>
      <c r="T5" s="28"/>
      <c r="U5" s="56"/>
      <c r="W5" s="21">
        <v>4</v>
      </c>
      <c r="X5" s="21">
        <v>2729</v>
      </c>
      <c r="Y5" s="24">
        <v>44281</v>
      </c>
      <c r="Z5" s="21" t="s">
        <v>515</v>
      </c>
      <c r="AA5" s="21" t="s">
        <v>496</v>
      </c>
      <c r="AB5" s="21">
        <v>9.1999999999999993</v>
      </c>
      <c r="AC5" s="21" t="s">
        <v>498</v>
      </c>
      <c r="AD5" s="21">
        <v>50</v>
      </c>
    </row>
    <row r="6" spans="1:30" ht="15.75" customHeight="1" thickBot="1" x14ac:dyDescent="0.25">
      <c r="A6" s="21">
        <v>1</v>
      </c>
      <c r="B6" s="22">
        <v>4.4496644295302021E-3</v>
      </c>
      <c r="C6" s="22">
        <v>3.8120805369127519E-3</v>
      </c>
      <c r="D6" s="22">
        <v>8.3000000000000001E-3</v>
      </c>
      <c r="E6" s="46"/>
      <c r="F6" s="21" t="s">
        <v>473</v>
      </c>
      <c r="G6" s="23">
        <v>29760</v>
      </c>
      <c r="H6" s="21">
        <v>1</v>
      </c>
      <c r="I6" s="46"/>
      <c r="J6" s="47" t="s">
        <v>474</v>
      </c>
      <c r="K6" s="48">
        <f>LARGE((K8,K9),1)</f>
        <v>0.54998527793705154</v>
      </c>
      <c r="L6" s="46"/>
      <c r="M6" s="46"/>
      <c r="N6" s="48" t="s">
        <v>499</v>
      </c>
      <c r="O6" s="28"/>
      <c r="P6" s="28"/>
      <c r="Q6" s="28"/>
      <c r="R6" s="28"/>
      <c r="S6" s="28"/>
      <c r="T6" s="28"/>
      <c r="U6" s="56"/>
      <c r="W6" s="21">
        <v>5</v>
      </c>
      <c r="X6" s="21">
        <v>2726</v>
      </c>
      <c r="Y6" s="24">
        <v>44258</v>
      </c>
      <c r="Z6" s="21" t="s">
        <v>513</v>
      </c>
      <c r="AA6" s="21" t="s">
        <v>494</v>
      </c>
      <c r="AB6" s="21">
        <v>9.1</v>
      </c>
      <c r="AC6" s="21" t="s">
        <v>498</v>
      </c>
      <c r="AD6" s="21">
        <v>50</v>
      </c>
    </row>
    <row r="7" spans="1:30" ht="15.75" customHeight="1" thickBot="1" x14ac:dyDescent="0.25">
      <c r="A7" s="21">
        <v>2</v>
      </c>
      <c r="B7" s="22">
        <v>4.3973154362416103E-3</v>
      </c>
      <c r="C7" s="22">
        <v>3.0973154362416108E-3</v>
      </c>
      <c r="D7" s="22">
        <v>7.4999999999999997E-3</v>
      </c>
      <c r="E7" s="46"/>
      <c r="F7" s="21" t="s">
        <v>475</v>
      </c>
      <c r="G7" s="23">
        <v>31308</v>
      </c>
      <c r="H7" s="21">
        <v>1.05</v>
      </c>
      <c r="I7" s="46"/>
      <c r="J7" s="21" t="s">
        <v>476</v>
      </c>
      <c r="K7" s="48">
        <f>LARGE((K10,K11),1)</f>
        <v>0.56552884197094055</v>
      </c>
      <c r="L7" s="46"/>
      <c r="M7" s="46"/>
      <c r="N7" s="48" t="s">
        <v>498</v>
      </c>
      <c r="O7" s="28"/>
      <c r="P7" s="28"/>
      <c r="Q7" s="28"/>
      <c r="R7" s="28"/>
      <c r="S7" s="28"/>
      <c r="T7" s="28"/>
      <c r="U7" s="56"/>
      <c r="W7" s="21">
        <v>6</v>
      </c>
      <c r="X7" s="21">
        <v>2706</v>
      </c>
      <c r="Y7" s="24">
        <v>44246</v>
      </c>
      <c r="Z7" s="21" t="s">
        <v>513</v>
      </c>
      <c r="AA7" s="21" t="s">
        <v>496</v>
      </c>
      <c r="AB7" s="21">
        <v>9.1</v>
      </c>
      <c r="AC7" s="21" t="s">
        <v>498</v>
      </c>
      <c r="AD7" s="21">
        <v>50</v>
      </c>
    </row>
    <row r="8" spans="1:30" ht="15.75" customHeight="1" thickBot="1" x14ac:dyDescent="0.25">
      <c r="A8" s="21">
        <v>3</v>
      </c>
      <c r="B8" s="22">
        <v>3.1932885906040273E-3</v>
      </c>
      <c r="C8" s="22">
        <v>2.3825503355704696E-3</v>
      </c>
      <c r="D8" s="22">
        <v>5.5999999999999999E-3</v>
      </c>
      <c r="E8" s="46"/>
      <c r="F8" s="21" t="s">
        <v>477</v>
      </c>
      <c r="G8" s="23">
        <v>31049</v>
      </c>
      <c r="H8" s="21">
        <v>1.04</v>
      </c>
      <c r="I8" s="46"/>
      <c r="J8" s="46"/>
      <c r="K8" s="52">
        <f>LARGE(B11:C11,1)/(B11+C11)</f>
        <v>0.54998527793705154</v>
      </c>
      <c r="L8" s="46"/>
      <c r="M8" s="46"/>
      <c r="N8" s="46"/>
      <c r="O8" s="28"/>
      <c r="P8" s="28"/>
      <c r="Q8" s="28"/>
      <c r="R8" s="28"/>
      <c r="S8" s="28"/>
      <c r="T8" s="28"/>
      <c r="U8" s="56"/>
      <c r="W8" s="21">
        <v>7</v>
      </c>
      <c r="X8" s="21">
        <v>2705</v>
      </c>
      <c r="Y8" s="24">
        <v>44301</v>
      </c>
      <c r="Z8" s="21" t="s">
        <v>513</v>
      </c>
      <c r="AA8" s="21" t="s">
        <v>495</v>
      </c>
      <c r="AB8" s="21">
        <v>9.1</v>
      </c>
      <c r="AC8" s="21" t="s">
        <v>498</v>
      </c>
      <c r="AD8" s="21">
        <v>52</v>
      </c>
    </row>
    <row r="9" spans="1:30" ht="15.75" customHeight="1" thickBot="1" x14ac:dyDescent="0.25">
      <c r="A9" s="21">
        <v>4</v>
      </c>
      <c r="B9" s="22">
        <v>5.287248322147651E-3</v>
      </c>
      <c r="C9" s="22">
        <v>3.5738255033557049E-3</v>
      </c>
      <c r="D9" s="22">
        <v>8.8000000000000005E-3</v>
      </c>
      <c r="E9" s="46"/>
      <c r="F9" s="21" t="s">
        <v>478</v>
      </c>
      <c r="G9" s="23">
        <v>29989</v>
      </c>
      <c r="H9" s="21">
        <v>1.01</v>
      </c>
      <c r="I9" s="46"/>
      <c r="J9" s="46"/>
      <c r="K9" s="52">
        <f>LARGE(B12:C12,1)/(B12+C12)</f>
        <v>0.51335038363171359</v>
      </c>
      <c r="L9" s="46"/>
      <c r="M9" s="46"/>
      <c r="N9" s="46"/>
      <c r="O9" s="28"/>
      <c r="P9" s="28"/>
      <c r="Q9" s="28"/>
      <c r="R9" s="28"/>
      <c r="S9" s="28"/>
      <c r="T9" s="28"/>
      <c r="U9" s="56"/>
      <c r="W9" s="21">
        <v>8</v>
      </c>
      <c r="X9" s="21">
        <v>2705</v>
      </c>
      <c r="Y9" s="24">
        <v>44323</v>
      </c>
      <c r="Z9" s="21" t="s">
        <v>514</v>
      </c>
      <c r="AA9" s="21" t="s">
        <v>496</v>
      </c>
      <c r="AB9" s="21">
        <v>9.1</v>
      </c>
      <c r="AC9" s="21" t="s">
        <v>498</v>
      </c>
      <c r="AD9" s="21">
        <v>54</v>
      </c>
    </row>
    <row r="10" spans="1:30" ht="15.75" customHeight="1" thickBot="1" x14ac:dyDescent="0.25">
      <c r="A10" s="21">
        <v>5</v>
      </c>
      <c r="B10" s="22">
        <v>1.1150335570469797E-2</v>
      </c>
      <c r="C10" s="22">
        <v>7.4812080536912741E-3</v>
      </c>
      <c r="D10" s="22">
        <v>1.8700000000000001E-2</v>
      </c>
      <c r="E10" s="46"/>
      <c r="F10" s="21" t="s">
        <v>479</v>
      </c>
      <c r="G10" s="23">
        <v>29433</v>
      </c>
      <c r="H10" s="21">
        <v>0.99</v>
      </c>
      <c r="I10" s="46"/>
      <c r="J10" s="46"/>
      <c r="K10" s="52">
        <f>LARGE(B20:C20,1)/(B20+C20)</f>
        <v>0.53469332192446806</v>
      </c>
      <c r="L10" s="46"/>
      <c r="M10" s="46"/>
      <c r="N10" s="46"/>
      <c r="O10" s="28"/>
      <c r="P10" s="28"/>
      <c r="Q10" s="28"/>
      <c r="R10" s="28"/>
      <c r="S10" s="28"/>
      <c r="T10" s="28"/>
      <c r="U10" s="56"/>
      <c r="W10" s="21">
        <v>9</v>
      </c>
      <c r="X10" s="21">
        <v>2701</v>
      </c>
      <c r="Y10" s="24">
        <v>44315</v>
      </c>
      <c r="Z10" s="21" t="s">
        <v>513</v>
      </c>
      <c r="AA10" s="21" t="s">
        <v>495</v>
      </c>
      <c r="AB10" s="21">
        <v>9.1</v>
      </c>
      <c r="AC10" s="21" t="s">
        <v>498</v>
      </c>
      <c r="AD10" s="21">
        <v>52</v>
      </c>
    </row>
    <row r="11" spans="1:30" ht="15.75" customHeight="1" thickBot="1" x14ac:dyDescent="0.25">
      <c r="A11" s="21">
        <v>6</v>
      </c>
      <c r="B11" s="22">
        <v>2.3818791946308725E-2</v>
      </c>
      <c r="C11" s="22">
        <v>1.9489261744966443E-2</v>
      </c>
      <c r="D11" s="22">
        <v>4.3299999999999998E-2</v>
      </c>
      <c r="E11" s="46"/>
      <c r="F11" s="21" t="s">
        <v>480</v>
      </c>
      <c r="G11" s="23">
        <v>26784</v>
      </c>
      <c r="H11" s="21"/>
      <c r="I11" s="46"/>
      <c r="J11" s="46"/>
      <c r="K11" s="52">
        <f>LARGE(B21:C21,1)/(B21+C21)</f>
        <v>0.56552884197094055</v>
      </c>
      <c r="L11" s="46"/>
      <c r="M11" s="46"/>
      <c r="N11" s="46"/>
      <c r="O11" s="28"/>
      <c r="P11" s="28"/>
      <c r="Q11" s="28"/>
      <c r="R11" s="28"/>
      <c r="S11" s="28"/>
      <c r="T11" s="28"/>
      <c r="U11" s="56"/>
      <c r="W11" s="21">
        <v>10</v>
      </c>
      <c r="X11" s="21">
        <v>2693</v>
      </c>
      <c r="Y11" s="24">
        <v>44277</v>
      </c>
      <c r="Z11" s="21" t="s">
        <v>514</v>
      </c>
      <c r="AA11" s="21" t="s">
        <v>492</v>
      </c>
      <c r="AB11" s="21">
        <v>9</v>
      </c>
      <c r="AC11" s="21" t="s">
        <v>498</v>
      </c>
      <c r="AD11" s="21">
        <v>52</v>
      </c>
    </row>
    <row r="12" spans="1:30" ht="15.75" customHeight="1" thickBot="1" x14ac:dyDescent="0.25">
      <c r="A12" s="21">
        <v>7</v>
      </c>
      <c r="B12" s="22">
        <v>3.031006711409396E-2</v>
      </c>
      <c r="C12" s="22">
        <v>2.8733557046979864E-2</v>
      </c>
      <c r="D12" s="22">
        <v>5.8999999999999997E-2</v>
      </c>
      <c r="E12" s="46"/>
      <c r="F12" s="21" t="s">
        <v>481</v>
      </c>
      <c r="G12" s="23">
        <v>26225</v>
      </c>
      <c r="H12" s="21"/>
      <c r="I12" s="46"/>
      <c r="J12" s="46"/>
      <c r="K12" s="46"/>
      <c r="L12" s="46"/>
      <c r="M12" s="46"/>
      <c r="N12" s="46"/>
      <c r="O12" s="28"/>
      <c r="P12" s="28"/>
      <c r="Q12" s="28"/>
      <c r="R12" s="28"/>
      <c r="S12" s="28"/>
      <c r="T12" s="28"/>
      <c r="U12" s="56"/>
      <c r="W12" s="21">
        <v>20</v>
      </c>
      <c r="X12" s="21">
        <v>2655</v>
      </c>
      <c r="Y12" s="24">
        <v>44307</v>
      </c>
      <c r="Z12" s="21" t="s">
        <v>513</v>
      </c>
      <c r="AA12" s="21" t="s">
        <v>494</v>
      </c>
      <c r="AB12" s="21">
        <v>8.9</v>
      </c>
      <c r="AC12" s="21" t="s">
        <v>498</v>
      </c>
      <c r="AD12" s="21">
        <v>50</v>
      </c>
    </row>
    <row r="13" spans="1:30" ht="15.75" customHeight="1" thickBot="1" x14ac:dyDescent="0.25">
      <c r="A13" s="21">
        <v>8</v>
      </c>
      <c r="B13" s="22">
        <v>2.9158389261744966E-2</v>
      </c>
      <c r="C13" s="22">
        <v>2.8781208053691276E-2</v>
      </c>
      <c r="D13" s="22">
        <v>5.79E-2</v>
      </c>
      <c r="E13" s="46"/>
      <c r="F13" s="21" t="s">
        <v>482</v>
      </c>
      <c r="G13" s="23">
        <v>27184</v>
      </c>
      <c r="H13" s="21"/>
      <c r="I13" s="46"/>
      <c r="J13" s="46"/>
      <c r="K13" s="46"/>
      <c r="L13" s="46"/>
      <c r="M13" s="46"/>
      <c r="N13" s="46"/>
      <c r="O13" s="28"/>
      <c r="P13" s="28"/>
      <c r="Q13" s="28"/>
      <c r="R13" s="28"/>
      <c r="S13" s="28"/>
      <c r="T13" s="28"/>
      <c r="U13" s="56"/>
      <c r="W13" s="21">
        <v>25</v>
      </c>
      <c r="X13" s="21">
        <v>2636</v>
      </c>
      <c r="Y13" s="24">
        <v>44302</v>
      </c>
      <c r="Z13" s="21" t="s">
        <v>515</v>
      </c>
      <c r="AA13" s="21" t="s">
        <v>496</v>
      </c>
      <c r="AB13" s="21">
        <v>8.8000000000000007</v>
      </c>
      <c r="AC13" s="21" t="s">
        <v>498</v>
      </c>
      <c r="AD13" s="21">
        <v>51</v>
      </c>
    </row>
    <row r="14" spans="1:30" ht="15.75" customHeight="1" thickBot="1" x14ac:dyDescent="0.25">
      <c r="A14" s="21">
        <v>9</v>
      </c>
      <c r="B14" s="22">
        <v>2.7169127516778524E-2</v>
      </c>
      <c r="C14" s="22">
        <v>2.654161073825503E-2</v>
      </c>
      <c r="D14" s="22">
        <v>5.3699999999999998E-2</v>
      </c>
      <c r="E14" s="46"/>
      <c r="F14" s="21" t="s">
        <v>483</v>
      </c>
      <c r="G14" s="23">
        <v>28165</v>
      </c>
      <c r="H14" s="21"/>
      <c r="I14" s="46"/>
      <c r="J14" s="46"/>
      <c r="K14" s="46"/>
      <c r="L14" s="46"/>
      <c r="M14" s="46"/>
      <c r="N14" s="46"/>
      <c r="O14" s="28"/>
      <c r="P14" s="28"/>
      <c r="Q14" s="28"/>
      <c r="R14" s="28"/>
      <c r="S14" s="28"/>
      <c r="T14" s="28"/>
      <c r="U14" s="56"/>
      <c r="W14" s="21">
        <v>30</v>
      </c>
      <c r="X14" s="21">
        <v>2619</v>
      </c>
      <c r="Y14" s="24">
        <v>44271</v>
      </c>
      <c r="Z14" s="21" t="s">
        <v>515</v>
      </c>
      <c r="AA14" s="21" t="s">
        <v>493</v>
      </c>
      <c r="AB14" s="21">
        <v>8.8000000000000007</v>
      </c>
      <c r="AC14" s="21" t="s">
        <v>499</v>
      </c>
      <c r="AD14" s="21">
        <v>51</v>
      </c>
    </row>
    <row r="15" spans="1:30" ht="15.75" customHeight="1" thickBot="1" x14ac:dyDescent="0.25">
      <c r="A15" s="21">
        <v>10</v>
      </c>
      <c r="B15" s="22">
        <v>2.8582550335570469E-2</v>
      </c>
      <c r="C15" s="22">
        <v>2.7685234899328857E-2</v>
      </c>
      <c r="D15" s="22">
        <v>5.62E-2</v>
      </c>
      <c r="E15" s="46"/>
      <c r="F15" s="21" t="s">
        <v>484</v>
      </c>
      <c r="G15" s="23">
        <v>26328</v>
      </c>
      <c r="H15" s="21"/>
      <c r="I15" s="46"/>
      <c r="J15" s="46"/>
      <c r="K15" s="46"/>
      <c r="L15" s="46"/>
      <c r="M15" s="46"/>
      <c r="N15" s="46"/>
      <c r="O15" s="28"/>
      <c r="P15" s="28"/>
      <c r="Q15" s="28"/>
      <c r="R15" s="28"/>
      <c r="S15" s="28"/>
      <c r="T15" s="28"/>
      <c r="U15" s="56"/>
      <c r="W15" s="21">
        <v>35</v>
      </c>
      <c r="X15" s="21">
        <v>2612</v>
      </c>
      <c r="Y15" s="24">
        <v>44309</v>
      </c>
      <c r="Z15" s="21" t="s">
        <v>524</v>
      </c>
      <c r="AA15" s="21" t="s">
        <v>496</v>
      </c>
      <c r="AB15" s="21">
        <v>8.8000000000000007</v>
      </c>
      <c r="AC15" s="21" t="s">
        <v>499</v>
      </c>
      <c r="AD15" s="21">
        <v>51</v>
      </c>
    </row>
    <row r="16" spans="1:30" ht="15.75" customHeight="1" thickBot="1" x14ac:dyDescent="0.25">
      <c r="A16" s="21">
        <v>11</v>
      </c>
      <c r="B16" s="22">
        <v>3.0100671140939596E-2</v>
      </c>
      <c r="C16" s="22">
        <v>2.9591275167785237E-2</v>
      </c>
      <c r="D16" s="22">
        <v>5.9700000000000003E-2</v>
      </c>
      <c r="E16" s="46"/>
      <c r="F16" s="21" t="s">
        <v>485</v>
      </c>
      <c r="G16" s="23">
        <v>26930</v>
      </c>
      <c r="H16" s="21"/>
      <c r="I16" s="46"/>
      <c r="J16" s="46"/>
      <c r="K16" s="46"/>
      <c r="L16" s="46"/>
      <c r="M16" s="46"/>
      <c r="N16" s="46"/>
      <c r="O16" s="28"/>
      <c r="P16" s="28"/>
      <c r="Q16" s="28"/>
      <c r="R16" s="28"/>
      <c r="S16" s="28"/>
      <c r="T16" s="28"/>
      <c r="U16" s="56"/>
      <c r="W16" s="21">
        <v>40</v>
      </c>
      <c r="X16" s="21">
        <v>2594</v>
      </c>
      <c r="Y16" s="24">
        <v>44265</v>
      </c>
      <c r="Z16" s="21" t="s">
        <v>524</v>
      </c>
      <c r="AA16" s="21" t="s">
        <v>494</v>
      </c>
      <c r="AB16" s="21">
        <v>8.6999999999999993</v>
      </c>
      <c r="AC16" s="21" t="s">
        <v>498</v>
      </c>
      <c r="AD16" s="21">
        <v>51</v>
      </c>
    </row>
    <row r="17" spans="1:30" ht="15.75" customHeight="1" thickBot="1" x14ac:dyDescent="0.25">
      <c r="A17" s="21">
        <v>12</v>
      </c>
      <c r="B17" s="22">
        <v>3.2089932885906038E-2</v>
      </c>
      <c r="C17" s="22">
        <v>3.1068456375838924E-2</v>
      </c>
      <c r="D17" s="22">
        <v>6.3100000000000003E-2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28"/>
      <c r="P17" s="28"/>
      <c r="Q17" s="28"/>
      <c r="R17" s="28"/>
      <c r="S17" s="28"/>
      <c r="T17" s="28"/>
      <c r="U17" s="56"/>
      <c r="W17" s="21">
        <v>45</v>
      </c>
      <c r="X17" s="21">
        <v>2582</v>
      </c>
      <c r="Y17" s="24">
        <v>44263</v>
      </c>
      <c r="Z17" s="21" t="s">
        <v>513</v>
      </c>
      <c r="AA17" s="21" t="s">
        <v>492</v>
      </c>
      <c r="AB17" s="21">
        <v>8.6999999999999993</v>
      </c>
      <c r="AC17" s="21" t="s">
        <v>498</v>
      </c>
      <c r="AD17" s="21">
        <v>52</v>
      </c>
    </row>
    <row r="18" spans="1:30" ht="15.75" customHeight="1" thickBot="1" x14ac:dyDescent="0.25">
      <c r="A18" s="21">
        <v>13</v>
      </c>
      <c r="B18" s="22">
        <v>3.2404026845637583E-2</v>
      </c>
      <c r="C18" s="22">
        <v>3.1259060402684564E-2</v>
      </c>
      <c r="D18" s="22">
        <v>6.3700000000000007E-2</v>
      </c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8"/>
      <c r="P18" s="28"/>
      <c r="Q18" s="28"/>
      <c r="R18" s="28"/>
      <c r="S18" s="28"/>
      <c r="T18" s="28"/>
      <c r="U18" s="56"/>
      <c r="W18" s="21">
        <v>50</v>
      </c>
      <c r="X18" s="21">
        <v>2572</v>
      </c>
      <c r="Y18" s="24">
        <v>44243</v>
      </c>
      <c r="Z18" s="21" t="s">
        <v>513</v>
      </c>
      <c r="AA18" s="21" t="s">
        <v>493</v>
      </c>
      <c r="AB18" s="21">
        <v>8.6</v>
      </c>
      <c r="AC18" s="21" t="s">
        <v>498</v>
      </c>
      <c r="AD18" s="21">
        <v>51</v>
      </c>
    </row>
    <row r="19" spans="1:30" ht="15.75" customHeight="1" thickBot="1" x14ac:dyDescent="0.25">
      <c r="A19" s="21">
        <v>14</v>
      </c>
      <c r="B19" s="22">
        <v>3.4602684563758389E-2</v>
      </c>
      <c r="C19" s="22">
        <v>3.2355033557046983E-2</v>
      </c>
      <c r="D19" s="22">
        <v>6.7000000000000004E-2</v>
      </c>
      <c r="E19" s="46"/>
      <c r="F19" s="11" t="s">
        <v>486</v>
      </c>
      <c r="G19" s="11" t="s">
        <v>468</v>
      </c>
      <c r="H19" s="11" t="s">
        <v>469</v>
      </c>
      <c r="I19" s="46"/>
      <c r="J19" s="256" t="s">
        <v>487</v>
      </c>
      <c r="K19" s="257"/>
      <c r="L19" s="257"/>
      <c r="M19" s="257"/>
      <c r="N19" s="258"/>
      <c r="O19" s="28"/>
      <c r="P19" s="28"/>
      <c r="Q19" s="28"/>
      <c r="R19" s="28"/>
      <c r="S19" s="28"/>
      <c r="T19" s="28"/>
      <c r="U19" s="56"/>
      <c r="W19" s="21">
        <v>75</v>
      </c>
      <c r="X19" s="21">
        <v>2547</v>
      </c>
      <c r="Y19" s="24">
        <v>44295</v>
      </c>
      <c r="Z19" s="21" t="s">
        <v>513</v>
      </c>
      <c r="AA19" s="21" t="s">
        <v>496</v>
      </c>
      <c r="AB19" s="21">
        <v>8.5</v>
      </c>
      <c r="AC19" s="21" t="s">
        <v>498</v>
      </c>
      <c r="AD19" s="21">
        <v>52</v>
      </c>
    </row>
    <row r="20" spans="1:30" ht="15.75" customHeight="1" thickBot="1" x14ac:dyDescent="0.25">
      <c r="A20" s="21">
        <v>15</v>
      </c>
      <c r="B20" s="22">
        <v>3.6906040268456376E-2</v>
      </c>
      <c r="C20" s="22">
        <v>3.2116778523489938E-2</v>
      </c>
      <c r="D20" s="22">
        <v>6.9000000000000006E-2</v>
      </c>
      <c r="E20" s="46"/>
      <c r="F20" s="21" t="s">
        <v>488</v>
      </c>
      <c r="G20" s="23">
        <v>22172</v>
      </c>
      <c r="H20" s="21">
        <v>0.74</v>
      </c>
      <c r="I20" s="46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8"/>
      <c r="P20" s="28"/>
      <c r="Q20" s="28"/>
      <c r="R20" s="28"/>
      <c r="S20" s="28"/>
      <c r="T20" s="28"/>
      <c r="U20" s="56"/>
      <c r="W20" s="21">
        <v>100</v>
      </c>
      <c r="X20" s="21">
        <v>2501</v>
      </c>
      <c r="Y20" s="24">
        <v>44309</v>
      </c>
      <c r="Z20" s="21" t="s">
        <v>514</v>
      </c>
      <c r="AA20" s="21" t="s">
        <v>496</v>
      </c>
      <c r="AB20" s="21">
        <v>8.4</v>
      </c>
      <c r="AC20" s="21" t="s">
        <v>498</v>
      </c>
      <c r="AD20" s="21">
        <v>56</v>
      </c>
    </row>
    <row r="21" spans="1:30" ht="15.75" customHeight="1" thickBot="1" x14ac:dyDescent="0.25">
      <c r="A21" s="21">
        <v>16</v>
      </c>
      <c r="B21" s="22">
        <v>3.9261744966442955E-2</v>
      </c>
      <c r="C21" s="22">
        <v>3.0163087248322146E-2</v>
      </c>
      <c r="D21" s="22">
        <v>6.9500000000000006E-2</v>
      </c>
      <c r="E21" s="46"/>
      <c r="F21" s="21" t="s">
        <v>492</v>
      </c>
      <c r="G21" s="23">
        <v>30469</v>
      </c>
      <c r="H21" s="21">
        <v>1.02</v>
      </c>
      <c r="I21" s="46"/>
      <c r="J21" s="21">
        <v>5</v>
      </c>
      <c r="K21" s="21">
        <f>X6</f>
        <v>2726</v>
      </c>
      <c r="L21" s="24"/>
      <c r="M21" s="21"/>
      <c r="N21" s="49">
        <f>K21/$F$2</f>
        <v>9.1476510067114089E-2</v>
      </c>
      <c r="O21" s="28"/>
      <c r="P21" s="28"/>
      <c r="Q21" s="28"/>
      <c r="R21" s="28"/>
      <c r="S21" s="28"/>
      <c r="T21" s="28"/>
      <c r="U21" s="56"/>
      <c r="W21" s="21">
        <v>125</v>
      </c>
      <c r="X21" s="21">
        <v>2461</v>
      </c>
      <c r="Y21" s="24">
        <v>44299</v>
      </c>
      <c r="Z21" s="21" t="s">
        <v>514</v>
      </c>
      <c r="AA21" s="21" t="s">
        <v>493</v>
      </c>
      <c r="AB21" s="21">
        <v>8.3000000000000007</v>
      </c>
      <c r="AC21" s="21" t="s">
        <v>498</v>
      </c>
      <c r="AD21" s="21">
        <v>55</v>
      </c>
    </row>
    <row r="22" spans="1:30" ht="15.75" customHeight="1" thickBot="1" x14ac:dyDescent="0.25">
      <c r="A22" s="21">
        <v>17</v>
      </c>
      <c r="B22" s="22">
        <v>3.8738255033557045E-2</v>
      </c>
      <c r="C22" s="22">
        <v>2.9591275167785237E-2</v>
      </c>
      <c r="D22" s="22">
        <v>6.83E-2</v>
      </c>
      <c r="E22" s="46"/>
      <c r="F22" s="21" t="s">
        <v>493</v>
      </c>
      <c r="G22" s="23">
        <v>31506</v>
      </c>
      <c r="H22" s="21">
        <v>1.06</v>
      </c>
      <c r="I22" s="46"/>
      <c r="J22" s="21">
        <v>10</v>
      </c>
      <c r="K22" s="21">
        <f>X11</f>
        <v>2693</v>
      </c>
      <c r="L22" s="24"/>
      <c r="M22" s="21"/>
      <c r="N22" s="49">
        <f t="shared" ref="N22:N28" si="0">K22/$F$2</f>
        <v>9.036912751677853E-2</v>
      </c>
      <c r="O22" s="28"/>
      <c r="P22" s="28"/>
      <c r="Q22" s="28"/>
      <c r="R22" s="28"/>
      <c r="S22" s="28"/>
      <c r="T22" s="28"/>
      <c r="U22" s="56"/>
      <c r="W22" s="21">
        <v>150</v>
      </c>
      <c r="X22" s="21">
        <v>2423</v>
      </c>
      <c r="Y22" s="24">
        <v>44280</v>
      </c>
      <c r="Z22" s="21" t="s">
        <v>515</v>
      </c>
      <c r="AA22" s="21" t="s">
        <v>495</v>
      </c>
      <c r="AB22" s="21">
        <v>8.1</v>
      </c>
      <c r="AC22" s="21" t="s">
        <v>498</v>
      </c>
      <c r="AD22" s="21">
        <v>53</v>
      </c>
    </row>
    <row r="23" spans="1:30" ht="15.75" customHeight="1" thickBot="1" x14ac:dyDescent="0.25">
      <c r="A23" s="21">
        <v>18</v>
      </c>
      <c r="B23" s="22">
        <v>2.7902013422818794E-2</v>
      </c>
      <c r="C23" s="22">
        <v>2.7542281879194632E-2</v>
      </c>
      <c r="D23" s="22">
        <v>5.5399999999999998E-2</v>
      </c>
      <c r="E23" s="46"/>
      <c r="F23" s="21" t="s">
        <v>494</v>
      </c>
      <c r="G23" s="23">
        <v>31594</v>
      </c>
      <c r="H23" s="21">
        <v>1.06</v>
      </c>
      <c r="I23" s="46"/>
      <c r="J23" s="21">
        <v>20</v>
      </c>
      <c r="K23" s="21">
        <f>X12</f>
        <v>2655</v>
      </c>
      <c r="L23" s="24"/>
      <c r="M23" s="21"/>
      <c r="N23" s="49">
        <f t="shared" si="0"/>
        <v>8.9093959731543618E-2</v>
      </c>
      <c r="O23" s="28"/>
      <c r="P23" s="28"/>
      <c r="Q23" s="28"/>
      <c r="R23" s="28"/>
      <c r="S23" s="28"/>
      <c r="T23" s="28"/>
      <c r="U23" s="56"/>
      <c r="W23" s="21">
        <v>175</v>
      </c>
      <c r="X23" s="21">
        <v>2401</v>
      </c>
      <c r="Y23" s="24">
        <v>44375</v>
      </c>
      <c r="Z23" s="21" t="s">
        <v>524</v>
      </c>
      <c r="AA23" s="21" t="s">
        <v>492</v>
      </c>
      <c r="AB23" s="21">
        <v>8.1</v>
      </c>
      <c r="AC23" s="21" t="s">
        <v>499</v>
      </c>
      <c r="AD23" s="21">
        <v>52</v>
      </c>
    </row>
    <row r="24" spans="1:30" ht="15.75" customHeight="1" thickBot="1" x14ac:dyDescent="0.25">
      <c r="A24" s="21">
        <v>19</v>
      </c>
      <c r="B24" s="22">
        <v>2.2353020134228189E-2</v>
      </c>
      <c r="C24" s="22">
        <v>2.2062416107382552E-2</v>
      </c>
      <c r="D24" s="22">
        <v>4.4400000000000002E-2</v>
      </c>
      <c r="E24" s="46"/>
      <c r="F24" s="21" t="s">
        <v>495</v>
      </c>
      <c r="G24" s="23">
        <v>31935</v>
      </c>
      <c r="H24" s="21">
        <v>1.07</v>
      </c>
      <c r="I24" s="46"/>
      <c r="J24" s="21">
        <v>30</v>
      </c>
      <c r="K24" s="21">
        <f>X14</f>
        <v>2619</v>
      </c>
      <c r="L24" s="24"/>
      <c r="M24" s="21"/>
      <c r="N24" s="49">
        <f t="shared" si="0"/>
        <v>8.7885906040268455E-2</v>
      </c>
      <c r="O24" s="28"/>
      <c r="P24" s="28"/>
      <c r="Q24" s="28"/>
      <c r="R24" s="28"/>
      <c r="S24" s="28"/>
      <c r="T24" s="28"/>
      <c r="U24" s="56"/>
      <c r="W24" s="21">
        <v>200</v>
      </c>
      <c r="X24" s="21">
        <v>2375</v>
      </c>
      <c r="Y24" s="24">
        <v>44363</v>
      </c>
      <c r="Z24" s="21" t="s">
        <v>514</v>
      </c>
      <c r="AA24" s="21" t="s">
        <v>494</v>
      </c>
      <c r="AB24" s="21">
        <v>8</v>
      </c>
      <c r="AC24" s="21" t="s">
        <v>498</v>
      </c>
      <c r="AD24" s="21">
        <v>55</v>
      </c>
    </row>
    <row r="25" spans="1:30" ht="15.75" customHeight="1" thickBot="1" x14ac:dyDescent="0.25">
      <c r="A25" s="21">
        <v>20</v>
      </c>
      <c r="B25" s="22">
        <v>1.8688590604026847E-2</v>
      </c>
      <c r="C25" s="22">
        <v>1.8107382550335571E-2</v>
      </c>
      <c r="D25" s="22">
        <v>3.6799999999999999E-2</v>
      </c>
      <c r="E25" s="46"/>
      <c r="F25" s="21" t="s">
        <v>496</v>
      </c>
      <c r="G25" s="23">
        <v>33809</v>
      </c>
      <c r="H25" s="21">
        <v>1.1399999999999999</v>
      </c>
      <c r="I25" s="46"/>
      <c r="J25" s="21">
        <v>50</v>
      </c>
      <c r="K25" s="21">
        <f>X18</f>
        <v>2572</v>
      </c>
      <c r="L25" s="24"/>
      <c r="M25" s="21"/>
      <c r="N25" s="49">
        <f t="shared" si="0"/>
        <v>8.6308724832214759E-2</v>
      </c>
      <c r="O25" s="28"/>
      <c r="P25" s="28"/>
      <c r="Q25" s="28"/>
      <c r="R25" s="28"/>
      <c r="S25" s="28"/>
      <c r="T25" s="28"/>
      <c r="U25" s="56"/>
    </row>
    <row r="26" spans="1:30" ht="15.75" customHeight="1" thickBot="1" x14ac:dyDescent="0.25">
      <c r="A26" s="21">
        <v>21</v>
      </c>
      <c r="B26" s="22">
        <v>1.5861744966442954E-2</v>
      </c>
      <c r="C26" s="22">
        <v>1.4628859060402684E-2</v>
      </c>
      <c r="D26" s="22">
        <v>3.0499999999999999E-2</v>
      </c>
      <c r="E26" s="46"/>
      <c r="F26" s="21" t="s">
        <v>497</v>
      </c>
      <c r="G26" s="23">
        <v>27182</v>
      </c>
      <c r="H26" s="21">
        <v>0.91</v>
      </c>
      <c r="I26" s="46"/>
      <c r="J26" s="21">
        <v>100</v>
      </c>
      <c r="K26" s="21">
        <f>X20</f>
        <v>2501</v>
      </c>
      <c r="L26" s="24"/>
      <c r="M26" s="21"/>
      <c r="N26" s="49">
        <f t="shared" si="0"/>
        <v>8.3926174496644301E-2</v>
      </c>
      <c r="O26" s="28"/>
      <c r="P26" s="28"/>
      <c r="Q26" s="28"/>
      <c r="R26" s="28"/>
      <c r="S26" s="28"/>
      <c r="T26" s="28"/>
      <c r="U26" s="56"/>
    </row>
    <row r="27" spans="1:30" ht="15.75" customHeight="1" thickBot="1" x14ac:dyDescent="0.25">
      <c r="A27" s="21">
        <v>22</v>
      </c>
      <c r="B27" s="22">
        <v>1.2249664429530202E-2</v>
      </c>
      <c r="C27" s="22">
        <v>1.1769798657718121E-2</v>
      </c>
      <c r="D27" s="22">
        <v>2.4E-2</v>
      </c>
      <c r="E27" s="46"/>
      <c r="F27" s="46"/>
      <c r="G27" s="46"/>
      <c r="H27" s="46"/>
      <c r="I27" s="46"/>
      <c r="J27" s="21">
        <v>150</v>
      </c>
      <c r="K27" s="21">
        <f>X22</f>
        <v>2423</v>
      </c>
      <c r="L27" s="24"/>
      <c r="M27" s="21"/>
      <c r="N27" s="49">
        <f t="shared" si="0"/>
        <v>8.1308724832214768E-2</v>
      </c>
      <c r="O27" s="28"/>
      <c r="P27" s="28"/>
      <c r="Q27" s="28"/>
      <c r="R27" s="28"/>
      <c r="S27" s="28"/>
      <c r="T27" s="28"/>
      <c r="U27" s="56"/>
    </row>
    <row r="28" spans="1:30" ht="15.75" customHeight="1" thickBot="1" x14ac:dyDescent="0.25">
      <c r="A28" s="21">
        <v>23</v>
      </c>
      <c r="B28" s="22">
        <v>8.8469798657718115E-3</v>
      </c>
      <c r="C28" s="22">
        <v>8.7677852348993276E-3</v>
      </c>
      <c r="D28" s="22">
        <v>1.5599999999999999E-2</v>
      </c>
      <c r="E28" s="46"/>
      <c r="F28" s="46"/>
      <c r="G28" s="46"/>
      <c r="H28" s="46"/>
      <c r="I28" s="46"/>
      <c r="J28" s="21">
        <v>200</v>
      </c>
      <c r="K28" s="21">
        <f>X24</f>
        <v>2375</v>
      </c>
      <c r="L28" s="24"/>
      <c r="M28" s="21"/>
      <c r="N28" s="49">
        <f t="shared" si="0"/>
        <v>7.9697986577181204E-2</v>
      </c>
      <c r="O28" s="28"/>
      <c r="P28" s="28"/>
      <c r="Q28" s="28"/>
      <c r="R28" s="28"/>
      <c r="S28" s="28"/>
      <c r="T28" s="28"/>
      <c r="U28" s="56"/>
    </row>
    <row r="29" spans="1:30" ht="15.75" customHeight="1" thickBot="1" x14ac:dyDescent="0.2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9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D1E32-3DA2-43CC-A04D-282D6A53A130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44" customWidth="1"/>
    <col min="2" max="2" width="5.75" style="144" customWidth="1"/>
    <col min="3" max="3" width="5.375" style="144" customWidth="1"/>
    <col min="4" max="4" width="5.25" style="144" customWidth="1"/>
    <col min="5" max="5" width="1.875" style="144" customWidth="1"/>
    <col min="6" max="6" width="10.625" style="144" customWidth="1"/>
    <col min="7" max="7" width="6.625" style="144" hidden="1" customWidth="1"/>
    <col min="8" max="8" width="6.5" style="144" customWidth="1"/>
    <col min="9" max="9" width="1.625" style="144" customWidth="1"/>
    <col min="10" max="10" width="6.25" style="144" customWidth="1"/>
    <col min="11" max="11" width="6" style="144" customWidth="1"/>
    <col min="12" max="13" width="6.25" style="144" hidden="1" customWidth="1"/>
    <col min="14" max="14" width="5.625" style="144" customWidth="1"/>
    <col min="15" max="15" width="4.375" style="144" customWidth="1"/>
    <col min="16" max="18" width="9" style="144"/>
    <col min="19" max="19" width="8.375" style="144" customWidth="1"/>
    <col min="20" max="20" width="11" style="144" customWidth="1"/>
    <col min="21" max="22" width="9" style="144"/>
    <col min="23" max="30" width="0" style="144" hidden="1" customWidth="1"/>
    <col min="31" max="16384" width="9" style="144"/>
  </cols>
  <sheetData>
    <row r="1" spans="1:30" ht="24" thickBot="1" x14ac:dyDescent="0.4">
      <c r="A1" s="300" t="s">
        <v>742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W1" s="145" t="s">
        <v>489</v>
      </c>
      <c r="X1" s="145" t="s">
        <v>490</v>
      </c>
      <c r="Y1" s="145" t="s">
        <v>491</v>
      </c>
      <c r="Z1" s="145" t="s">
        <v>508</v>
      </c>
      <c r="AA1" s="145" t="s">
        <v>509</v>
      </c>
      <c r="AB1" s="145" t="s">
        <v>510</v>
      </c>
      <c r="AC1" s="145" t="s">
        <v>511</v>
      </c>
      <c r="AD1" s="145" t="s">
        <v>512</v>
      </c>
    </row>
    <row r="2" spans="1:30" ht="21" x14ac:dyDescent="0.35">
      <c r="D2" s="146" t="s">
        <v>737</v>
      </c>
      <c r="F2" s="147">
        <v>59500</v>
      </c>
      <c r="H2" s="148" t="s">
        <v>462</v>
      </c>
      <c r="W2" s="198">
        <v>1</v>
      </c>
      <c r="X2" s="198">
        <v>6132</v>
      </c>
      <c r="Y2" s="199">
        <v>44988</v>
      </c>
      <c r="Z2" s="198" t="s">
        <v>514</v>
      </c>
      <c r="AA2" s="198" t="s">
        <v>496</v>
      </c>
      <c r="AB2" s="198">
        <v>10.3</v>
      </c>
      <c r="AC2" s="198" t="s">
        <v>498</v>
      </c>
      <c r="AD2" s="198">
        <v>59</v>
      </c>
    </row>
    <row r="3" spans="1:30" ht="17.25" customHeight="1" thickBot="1" x14ac:dyDescent="0.3">
      <c r="W3" s="198">
        <v>2</v>
      </c>
      <c r="X3" s="198">
        <v>6066</v>
      </c>
      <c r="Y3" s="199">
        <v>44995</v>
      </c>
      <c r="Z3" s="198" t="s">
        <v>515</v>
      </c>
      <c r="AA3" s="198" t="s">
        <v>496</v>
      </c>
      <c r="AB3" s="198">
        <v>10.199999999999999</v>
      </c>
      <c r="AC3" s="198" t="s">
        <v>498</v>
      </c>
      <c r="AD3" s="198">
        <v>56</v>
      </c>
    </row>
    <row r="4" spans="1:30" ht="17.25" customHeight="1" thickBot="1" x14ac:dyDescent="0.3">
      <c r="A4" s="150" t="s">
        <v>463</v>
      </c>
      <c r="B4" s="150" t="s">
        <v>498</v>
      </c>
      <c r="C4" s="150" t="s">
        <v>499</v>
      </c>
      <c r="D4" s="203" t="s">
        <v>466</v>
      </c>
      <c r="E4" s="215"/>
      <c r="F4" s="145" t="s">
        <v>467</v>
      </c>
      <c r="G4" s="145" t="s">
        <v>468</v>
      </c>
      <c r="H4" s="145" t="s">
        <v>469</v>
      </c>
      <c r="I4" s="215"/>
      <c r="J4" s="315" t="s">
        <v>470</v>
      </c>
      <c r="K4" s="316"/>
      <c r="L4" s="316"/>
      <c r="M4" s="316"/>
      <c r="N4" s="317"/>
      <c r="W4" s="198">
        <v>3</v>
      </c>
      <c r="X4" s="198">
        <v>6003</v>
      </c>
      <c r="Y4" s="199">
        <v>45035</v>
      </c>
      <c r="Z4" s="198" t="s">
        <v>514</v>
      </c>
      <c r="AA4" s="198" t="s">
        <v>494</v>
      </c>
      <c r="AB4" s="198">
        <v>10.1</v>
      </c>
      <c r="AC4" s="198" t="s">
        <v>498</v>
      </c>
      <c r="AD4" s="198">
        <v>61</v>
      </c>
    </row>
    <row r="5" spans="1:30" ht="17.25" customHeight="1" thickBot="1" x14ac:dyDescent="0.3">
      <c r="A5" s="149">
        <v>0</v>
      </c>
      <c r="B5" s="151">
        <v>4.5472268907563026E-3</v>
      </c>
      <c r="C5" s="151">
        <v>2.6899159663865543E-3</v>
      </c>
      <c r="D5" s="151">
        <v>7.1999999999999998E-3</v>
      </c>
      <c r="E5" s="215"/>
      <c r="F5" s="149" t="s">
        <v>471</v>
      </c>
      <c r="G5" s="152">
        <v>59619</v>
      </c>
      <c r="H5" s="149">
        <v>1</v>
      </c>
      <c r="I5" s="215"/>
      <c r="J5" s="318" t="s">
        <v>472</v>
      </c>
      <c r="K5" s="319"/>
      <c r="L5" s="319"/>
      <c r="M5" s="319"/>
      <c r="N5" s="320"/>
      <c r="W5" s="198">
        <v>4</v>
      </c>
      <c r="X5" s="198">
        <v>5775</v>
      </c>
      <c r="Y5" s="199">
        <v>44992</v>
      </c>
      <c r="Z5" s="198" t="s">
        <v>515</v>
      </c>
      <c r="AA5" s="198" t="s">
        <v>493</v>
      </c>
      <c r="AB5" s="198">
        <v>9.6999999999999993</v>
      </c>
      <c r="AC5" s="198" t="s">
        <v>498</v>
      </c>
      <c r="AD5" s="198">
        <v>58</v>
      </c>
    </row>
    <row r="6" spans="1:30" ht="17.25" customHeight="1" thickBot="1" x14ac:dyDescent="0.3">
      <c r="A6" s="149">
        <v>1</v>
      </c>
      <c r="B6" s="151">
        <v>2.8100840336134454E-3</v>
      </c>
      <c r="C6" s="151">
        <v>1.8584873949579832E-3</v>
      </c>
      <c r="D6" s="151">
        <v>4.7000000000000002E-3</v>
      </c>
      <c r="E6" s="215"/>
      <c r="F6" s="149" t="s">
        <v>473</v>
      </c>
      <c r="G6" s="152">
        <v>61642</v>
      </c>
      <c r="H6" s="149">
        <v>1.04</v>
      </c>
      <c r="I6" s="215"/>
      <c r="J6" s="213" t="s">
        <v>474</v>
      </c>
      <c r="K6" s="214">
        <f>LARGE((K8,K9),1)</f>
        <v>0.73221572213510089</v>
      </c>
      <c r="L6" s="215"/>
      <c r="M6" s="215"/>
      <c r="N6" s="214" t="s">
        <v>499</v>
      </c>
      <c r="W6" s="198">
        <v>5</v>
      </c>
      <c r="X6" s="198">
        <v>5696</v>
      </c>
      <c r="Y6" s="199">
        <v>44994</v>
      </c>
      <c r="Z6" s="198" t="s">
        <v>515</v>
      </c>
      <c r="AA6" s="198" t="s">
        <v>495</v>
      </c>
      <c r="AB6" s="198">
        <v>9.6</v>
      </c>
      <c r="AC6" s="198" t="s">
        <v>498</v>
      </c>
      <c r="AD6" s="198">
        <v>58</v>
      </c>
    </row>
    <row r="7" spans="1:30" ht="17.25" customHeight="1" thickBot="1" x14ac:dyDescent="0.3">
      <c r="A7" s="149">
        <v>2</v>
      </c>
      <c r="B7" s="151">
        <v>2.2480672268907565E-3</v>
      </c>
      <c r="C7" s="151">
        <v>1.4672268907563026E-3</v>
      </c>
      <c r="D7" s="151">
        <v>3.7000000000000002E-3</v>
      </c>
      <c r="E7" s="215"/>
      <c r="F7" s="149" t="s">
        <v>475</v>
      </c>
      <c r="G7" s="152">
        <v>62949</v>
      </c>
      <c r="H7" s="149">
        <v>1.06</v>
      </c>
      <c r="I7" s="215"/>
      <c r="J7" s="153" t="s">
        <v>476</v>
      </c>
      <c r="K7" s="214">
        <f>LARGE((K10,K11),1)</f>
        <v>0.59574803624396722</v>
      </c>
      <c r="L7" s="215"/>
      <c r="M7" s="215"/>
      <c r="N7" s="214" t="s">
        <v>498</v>
      </c>
      <c r="W7" s="198">
        <v>6</v>
      </c>
      <c r="X7" s="198">
        <v>5641</v>
      </c>
      <c r="Y7" s="199">
        <v>44991</v>
      </c>
      <c r="Z7" s="198" t="s">
        <v>515</v>
      </c>
      <c r="AA7" s="198" t="s">
        <v>492</v>
      </c>
      <c r="AB7" s="198">
        <v>9.5</v>
      </c>
      <c r="AC7" s="198" t="s">
        <v>498</v>
      </c>
      <c r="AD7" s="198">
        <v>57</v>
      </c>
    </row>
    <row r="8" spans="1:30" ht="17.25" customHeight="1" thickBot="1" x14ac:dyDescent="0.3">
      <c r="A8" s="149">
        <v>3</v>
      </c>
      <c r="B8" s="151">
        <v>1.4816806722689074E-3</v>
      </c>
      <c r="C8" s="151">
        <v>2.2497478991596637E-3</v>
      </c>
      <c r="D8" s="151">
        <v>3.7000000000000002E-3</v>
      </c>
      <c r="E8" s="215"/>
      <c r="F8" s="149" t="s">
        <v>477</v>
      </c>
      <c r="G8" s="152">
        <v>61002</v>
      </c>
      <c r="H8" s="149">
        <v>1.03</v>
      </c>
      <c r="I8" s="215"/>
      <c r="J8" s="215"/>
      <c r="K8" s="348">
        <f>LARGE(B11:C11,1)/(B11+C11)</f>
        <v>0.73221572213510089</v>
      </c>
      <c r="L8" s="215"/>
      <c r="M8" s="215"/>
      <c r="N8" s="215"/>
      <c r="W8" s="198">
        <v>7</v>
      </c>
      <c r="X8" s="198">
        <v>5632</v>
      </c>
      <c r="Y8" s="199">
        <v>45120</v>
      </c>
      <c r="Z8" s="198" t="s">
        <v>514</v>
      </c>
      <c r="AA8" s="198" t="s">
        <v>495</v>
      </c>
      <c r="AB8" s="198">
        <v>9.5</v>
      </c>
      <c r="AC8" s="198" t="s">
        <v>498</v>
      </c>
      <c r="AD8" s="198">
        <v>62</v>
      </c>
    </row>
    <row r="9" spans="1:30" ht="17.25" customHeight="1" thickBot="1" x14ac:dyDescent="0.3">
      <c r="A9" s="149">
        <v>4</v>
      </c>
      <c r="B9" s="151">
        <v>1.9926050420168064E-3</v>
      </c>
      <c r="C9" s="151">
        <v>5.2820168067226891E-3</v>
      </c>
      <c r="D9" s="151">
        <v>7.3000000000000001E-3</v>
      </c>
      <c r="E9" s="215"/>
      <c r="F9" s="149" t="s">
        <v>478</v>
      </c>
      <c r="G9" s="152">
        <v>59742</v>
      </c>
      <c r="H9" s="149">
        <v>1</v>
      </c>
      <c r="I9" s="215"/>
      <c r="J9" s="215"/>
      <c r="K9" s="348">
        <f>LARGE(B12:C12,1)/(B12+C12)</f>
        <v>0.6298701298701298</v>
      </c>
      <c r="L9" s="215"/>
      <c r="M9" s="215"/>
      <c r="N9" s="215"/>
      <c r="W9" s="198">
        <v>8</v>
      </c>
      <c r="X9" s="198">
        <v>5454</v>
      </c>
      <c r="Y9" s="199">
        <v>45020</v>
      </c>
      <c r="Z9" s="198" t="s">
        <v>515</v>
      </c>
      <c r="AA9" s="198" t="s">
        <v>493</v>
      </c>
      <c r="AB9" s="198">
        <v>9.1999999999999993</v>
      </c>
      <c r="AC9" s="198" t="s">
        <v>498</v>
      </c>
      <c r="AD9" s="198">
        <v>58</v>
      </c>
    </row>
    <row r="10" spans="1:30" ht="17.25" customHeight="1" thickBot="1" x14ac:dyDescent="0.3">
      <c r="A10" s="149">
        <v>5</v>
      </c>
      <c r="B10" s="151">
        <v>4.3939495798319328E-3</v>
      </c>
      <c r="C10" s="151">
        <v>1.5748235294117646E-2</v>
      </c>
      <c r="D10" s="151">
        <v>2.01E-2</v>
      </c>
      <c r="E10" s="215"/>
      <c r="F10" s="149" t="s">
        <v>479</v>
      </c>
      <c r="G10" s="152">
        <v>59133</v>
      </c>
      <c r="H10" s="149">
        <v>0.99</v>
      </c>
      <c r="I10" s="215"/>
      <c r="J10" s="215"/>
      <c r="K10" s="348">
        <f>LARGE(B20:C20,1)/(B20+C20)</f>
        <v>0.57727182096977869</v>
      </c>
      <c r="L10" s="215"/>
      <c r="M10" s="215"/>
      <c r="N10" s="215"/>
      <c r="W10" s="198">
        <v>9</v>
      </c>
      <c r="X10" s="198">
        <v>5371</v>
      </c>
      <c r="Y10" s="199">
        <v>44996</v>
      </c>
      <c r="Z10" s="198" t="s">
        <v>515</v>
      </c>
      <c r="AA10" s="198" t="s">
        <v>497</v>
      </c>
      <c r="AB10" s="198">
        <v>9</v>
      </c>
      <c r="AC10" s="198" t="s">
        <v>498</v>
      </c>
      <c r="AD10" s="198">
        <v>56</v>
      </c>
    </row>
    <row r="11" spans="1:30" ht="17.25" customHeight="1" thickBot="1" x14ac:dyDescent="0.3">
      <c r="A11" s="149">
        <v>6</v>
      </c>
      <c r="B11" s="151">
        <v>1.1393613445378151E-2</v>
      </c>
      <c r="C11" s="151">
        <v>3.1154117647058829E-2</v>
      </c>
      <c r="D11" s="151">
        <v>4.2500000000000003E-2</v>
      </c>
      <c r="E11" s="215"/>
      <c r="F11" s="149" t="s">
        <v>480</v>
      </c>
      <c r="G11" s="152">
        <v>56844</v>
      </c>
      <c r="H11" s="149">
        <v>0.96</v>
      </c>
      <c r="I11" s="215"/>
      <c r="J11" s="215"/>
      <c r="K11" s="348">
        <f>LARGE(B21:C21,1)/(B21+C21)</f>
        <v>0.59574803624396722</v>
      </c>
      <c r="L11" s="215"/>
      <c r="M11" s="215"/>
      <c r="N11" s="215"/>
      <c r="W11" s="198">
        <v>10</v>
      </c>
      <c r="X11" s="198">
        <v>5358</v>
      </c>
      <c r="Y11" s="199">
        <v>45222</v>
      </c>
      <c r="Z11" s="198" t="s">
        <v>517</v>
      </c>
      <c r="AA11" s="198" t="s">
        <v>492</v>
      </c>
      <c r="AB11" s="198">
        <v>9</v>
      </c>
      <c r="AC11" s="198" t="s">
        <v>498</v>
      </c>
      <c r="AD11" s="198">
        <v>53</v>
      </c>
    </row>
    <row r="12" spans="1:30" ht="17.25" customHeight="1" thickBot="1" x14ac:dyDescent="0.3">
      <c r="A12" s="149">
        <v>7</v>
      </c>
      <c r="B12" s="151">
        <v>1.7013781512605044E-2</v>
      </c>
      <c r="C12" s="151">
        <v>2.8953277310924369E-2</v>
      </c>
      <c r="D12" s="151">
        <v>4.5999999999999999E-2</v>
      </c>
      <c r="E12" s="215"/>
      <c r="F12" s="149" t="s">
        <v>481</v>
      </c>
      <c r="G12" s="152">
        <v>57815</v>
      </c>
      <c r="H12" s="149">
        <v>0.97</v>
      </c>
      <c r="I12" s="215"/>
      <c r="J12" s="215"/>
      <c r="K12" s="215"/>
      <c r="L12" s="215"/>
      <c r="M12" s="215"/>
      <c r="N12" s="215"/>
      <c r="W12" s="198">
        <v>20</v>
      </c>
      <c r="X12" s="198">
        <v>5100</v>
      </c>
      <c r="Y12" s="199">
        <v>45281</v>
      </c>
      <c r="Z12" s="198" t="s">
        <v>513</v>
      </c>
      <c r="AA12" s="198" t="s">
        <v>495</v>
      </c>
      <c r="AB12" s="198">
        <v>8.6</v>
      </c>
      <c r="AC12" s="198" t="s">
        <v>498</v>
      </c>
      <c r="AD12" s="198">
        <v>59</v>
      </c>
    </row>
    <row r="13" spans="1:30" ht="17.25" customHeight="1" thickBot="1" x14ac:dyDescent="0.3">
      <c r="A13" s="149">
        <v>8</v>
      </c>
      <c r="B13" s="151">
        <v>1.8137815126050418E-2</v>
      </c>
      <c r="C13" s="151">
        <v>2.8366386554621852E-2</v>
      </c>
      <c r="D13" s="151">
        <v>4.65E-2</v>
      </c>
      <c r="E13" s="215"/>
      <c r="F13" s="149" t="s">
        <v>482</v>
      </c>
      <c r="G13" s="152">
        <v>57508</v>
      </c>
      <c r="H13" s="149">
        <v>0.97</v>
      </c>
      <c r="I13" s="215"/>
      <c r="J13" s="215"/>
      <c r="K13" s="215"/>
      <c r="L13" s="215"/>
      <c r="M13" s="215"/>
      <c r="N13" s="215"/>
      <c r="W13" s="198">
        <v>25</v>
      </c>
      <c r="X13" s="198">
        <v>5078</v>
      </c>
      <c r="Y13" s="199">
        <v>45272</v>
      </c>
      <c r="Z13" s="198" t="s">
        <v>513</v>
      </c>
      <c r="AA13" s="198" t="s">
        <v>493</v>
      </c>
      <c r="AB13" s="198">
        <v>8.5</v>
      </c>
      <c r="AC13" s="198" t="s">
        <v>498</v>
      </c>
      <c r="AD13" s="198">
        <v>60</v>
      </c>
    </row>
    <row r="14" spans="1:30" ht="17.25" customHeight="1" thickBot="1" x14ac:dyDescent="0.3">
      <c r="A14" s="149">
        <v>9</v>
      </c>
      <c r="B14" s="151">
        <v>2.0028235294117649E-2</v>
      </c>
      <c r="C14" s="151">
        <v>3.3306050420168064E-2</v>
      </c>
      <c r="D14" s="151">
        <v>5.33E-2</v>
      </c>
      <c r="E14" s="215"/>
      <c r="F14" s="149" t="s">
        <v>483</v>
      </c>
      <c r="G14" s="152">
        <v>58418</v>
      </c>
      <c r="H14" s="149">
        <v>0.98</v>
      </c>
      <c r="I14" s="215"/>
      <c r="J14" s="215"/>
      <c r="K14" s="215"/>
      <c r="L14" s="215"/>
      <c r="M14" s="215"/>
      <c r="N14" s="215"/>
      <c r="W14" s="198">
        <v>30</v>
      </c>
      <c r="X14" s="198">
        <v>5049</v>
      </c>
      <c r="Y14" s="199">
        <v>45047</v>
      </c>
      <c r="Z14" s="198" t="s">
        <v>513</v>
      </c>
      <c r="AA14" s="198" t="s">
        <v>492</v>
      </c>
      <c r="AB14" s="198">
        <v>8.5</v>
      </c>
      <c r="AC14" s="198" t="s">
        <v>498</v>
      </c>
      <c r="AD14" s="198">
        <v>62</v>
      </c>
    </row>
    <row r="15" spans="1:30" ht="17.25" customHeight="1" thickBot="1" x14ac:dyDescent="0.3">
      <c r="A15" s="149">
        <v>10</v>
      </c>
      <c r="B15" s="151">
        <v>2.4013445378151258E-2</v>
      </c>
      <c r="C15" s="151">
        <v>3.4822184873949578E-2</v>
      </c>
      <c r="D15" s="151">
        <v>5.8799999999999998E-2</v>
      </c>
      <c r="E15" s="215"/>
      <c r="F15" s="149" t="s">
        <v>484</v>
      </c>
      <c r="G15" s="152">
        <v>58768</v>
      </c>
      <c r="H15" s="149">
        <v>0.99</v>
      </c>
      <c r="I15" s="215"/>
      <c r="J15" s="215"/>
      <c r="K15" s="215"/>
      <c r="L15" s="215"/>
      <c r="M15" s="215"/>
      <c r="N15" s="215"/>
      <c r="W15" s="198">
        <v>35</v>
      </c>
      <c r="X15" s="198">
        <v>5029</v>
      </c>
      <c r="Y15" s="199">
        <v>45065</v>
      </c>
      <c r="Z15" s="198" t="s">
        <v>513</v>
      </c>
      <c r="AA15" s="198" t="s">
        <v>496</v>
      </c>
      <c r="AB15" s="198">
        <v>8.5</v>
      </c>
      <c r="AC15" s="198" t="s">
        <v>498</v>
      </c>
      <c r="AD15" s="198">
        <v>60</v>
      </c>
    </row>
    <row r="16" spans="1:30" ht="17.25" customHeight="1" thickBot="1" x14ac:dyDescent="0.3">
      <c r="A16" s="149">
        <v>11</v>
      </c>
      <c r="B16" s="151">
        <v>2.8765042016806724E-2</v>
      </c>
      <c r="C16" s="151">
        <v>3.3354957983193274E-2</v>
      </c>
      <c r="D16" s="151">
        <v>6.2100000000000002E-2</v>
      </c>
      <c r="E16" s="215"/>
      <c r="F16" s="149" t="s">
        <v>485</v>
      </c>
      <c r="G16" s="152">
        <v>59888</v>
      </c>
      <c r="H16" s="149">
        <v>1.01</v>
      </c>
      <c r="I16" s="215"/>
      <c r="J16" s="215"/>
      <c r="K16" s="215"/>
      <c r="L16" s="215"/>
      <c r="M16" s="215"/>
      <c r="N16" s="215"/>
      <c r="W16" s="198">
        <v>40</v>
      </c>
      <c r="X16" s="198">
        <v>5011</v>
      </c>
      <c r="Y16" s="199">
        <v>45028</v>
      </c>
      <c r="Z16" s="198" t="s">
        <v>513</v>
      </c>
      <c r="AA16" s="198" t="s">
        <v>494</v>
      </c>
      <c r="AB16" s="198">
        <v>8.4</v>
      </c>
      <c r="AC16" s="198" t="s">
        <v>498</v>
      </c>
      <c r="AD16" s="198">
        <v>61</v>
      </c>
    </row>
    <row r="17" spans="1:30" ht="17.25" customHeight="1" thickBot="1" x14ac:dyDescent="0.3">
      <c r="A17" s="149">
        <v>12</v>
      </c>
      <c r="B17" s="151">
        <v>3.3158991596638654E-2</v>
      </c>
      <c r="C17" s="151">
        <v>3.3012605042016807E-2</v>
      </c>
      <c r="D17" s="151">
        <v>6.6199999999999995E-2</v>
      </c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W17" s="198">
        <v>45</v>
      </c>
      <c r="X17" s="198">
        <v>5005</v>
      </c>
      <c r="Y17" s="199">
        <v>45275</v>
      </c>
      <c r="Z17" s="198" t="s">
        <v>514</v>
      </c>
      <c r="AA17" s="198" t="s">
        <v>496</v>
      </c>
      <c r="AB17" s="198">
        <v>8.4</v>
      </c>
      <c r="AC17" s="198" t="s">
        <v>498</v>
      </c>
      <c r="AD17" s="198">
        <v>58</v>
      </c>
    </row>
    <row r="18" spans="1:30" ht="17.25" customHeight="1" thickBot="1" x14ac:dyDescent="0.3">
      <c r="A18" s="149">
        <v>13</v>
      </c>
      <c r="B18" s="151">
        <v>3.5049411764705878E-2</v>
      </c>
      <c r="C18" s="151">
        <v>3.2034453781512609E-2</v>
      </c>
      <c r="D18" s="151">
        <v>6.7100000000000007E-2</v>
      </c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W18" s="198">
        <v>50</v>
      </c>
      <c r="X18" s="198">
        <v>4994</v>
      </c>
      <c r="Y18" s="199">
        <v>44938</v>
      </c>
      <c r="Z18" s="198" t="s">
        <v>513</v>
      </c>
      <c r="AA18" s="198" t="s">
        <v>495</v>
      </c>
      <c r="AB18" s="198">
        <v>8.4</v>
      </c>
      <c r="AC18" s="198" t="s">
        <v>498</v>
      </c>
      <c r="AD18" s="198">
        <v>62</v>
      </c>
    </row>
    <row r="19" spans="1:30" ht="17.25" customHeight="1" thickBot="1" x14ac:dyDescent="0.3">
      <c r="A19" s="149">
        <v>14</v>
      </c>
      <c r="B19" s="151">
        <v>3.7246386554621855E-2</v>
      </c>
      <c r="C19" s="151">
        <v>3.1692100840336135E-2</v>
      </c>
      <c r="D19" s="151">
        <v>6.8900000000000003E-2</v>
      </c>
      <c r="E19" s="215"/>
      <c r="F19" s="145" t="s">
        <v>486</v>
      </c>
      <c r="G19" s="145" t="s">
        <v>468</v>
      </c>
      <c r="H19" s="145" t="s">
        <v>469</v>
      </c>
      <c r="I19" s="215"/>
      <c r="J19" s="301" t="s">
        <v>487</v>
      </c>
      <c r="K19" s="302"/>
      <c r="L19" s="302"/>
      <c r="M19" s="302"/>
      <c r="N19" s="303"/>
      <c r="W19" s="198">
        <v>75</v>
      </c>
      <c r="X19" s="198">
        <v>4938</v>
      </c>
      <c r="Y19" s="199">
        <v>45243</v>
      </c>
      <c r="Z19" s="198" t="s">
        <v>513</v>
      </c>
      <c r="AA19" s="198" t="s">
        <v>492</v>
      </c>
      <c r="AB19" s="198">
        <v>8.3000000000000007</v>
      </c>
      <c r="AC19" s="198" t="s">
        <v>498</v>
      </c>
      <c r="AD19" s="198">
        <v>62</v>
      </c>
    </row>
    <row r="20" spans="1:30" ht="17.25" customHeight="1" thickBot="1" x14ac:dyDescent="0.3">
      <c r="A20" s="149">
        <v>15</v>
      </c>
      <c r="B20" s="151">
        <v>4.0873949579831932E-2</v>
      </c>
      <c r="C20" s="151">
        <v>2.9931428571428567E-2</v>
      </c>
      <c r="D20" s="151">
        <v>7.0800000000000002E-2</v>
      </c>
      <c r="E20" s="215"/>
      <c r="F20" s="149" t="s">
        <v>488</v>
      </c>
      <c r="G20" s="152">
        <v>48359</v>
      </c>
      <c r="H20" s="149">
        <v>0.81</v>
      </c>
      <c r="I20" s="215"/>
      <c r="J20" s="145" t="s">
        <v>489</v>
      </c>
      <c r="K20" s="145" t="s">
        <v>490</v>
      </c>
      <c r="L20" s="145" t="s">
        <v>491</v>
      </c>
      <c r="M20" s="145" t="s">
        <v>463</v>
      </c>
      <c r="N20" s="145" t="s">
        <v>472</v>
      </c>
      <c r="W20" s="198">
        <v>100</v>
      </c>
      <c r="X20" s="198">
        <v>4901</v>
      </c>
      <c r="Y20" s="199">
        <v>44964</v>
      </c>
      <c r="Z20" s="198" t="s">
        <v>513</v>
      </c>
      <c r="AA20" s="198" t="s">
        <v>493</v>
      </c>
      <c r="AB20" s="198">
        <v>8.1999999999999993</v>
      </c>
      <c r="AC20" s="198" t="s">
        <v>498</v>
      </c>
      <c r="AD20" s="198">
        <v>62</v>
      </c>
    </row>
    <row r="21" spans="1:30" ht="17.25" customHeight="1" thickBot="1" x14ac:dyDescent="0.3">
      <c r="A21" s="149">
        <v>16</v>
      </c>
      <c r="B21" s="151">
        <v>4.317310924369748E-2</v>
      </c>
      <c r="C21" s="151">
        <v>2.9295630252100843E-2</v>
      </c>
      <c r="D21" s="151">
        <v>7.2499999999999995E-2</v>
      </c>
      <c r="E21" s="215"/>
      <c r="F21" s="149" t="s">
        <v>492</v>
      </c>
      <c r="G21" s="152">
        <v>59921</v>
      </c>
      <c r="H21" s="149">
        <v>1.01</v>
      </c>
      <c r="I21" s="215"/>
      <c r="J21" s="153">
        <v>5</v>
      </c>
      <c r="K21" s="153">
        <f>X6</f>
        <v>5696</v>
      </c>
      <c r="L21" s="154"/>
      <c r="M21" s="153"/>
      <c r="N21" s="208">
        <f>K21/$F$2</f>
        <v>9.5731092436974793E-2</v>
      </c>
      <c r="W21" s="198">
        <v>125</v>
      </c>
      <c r="X21" s="198">
        <v>4855</v>
      </c>
      <c r="Y21" s="199">
        <v>44939</v>
      </c>
      <c r="Z21" s="198" t="s">
        <v>514</v>
      </c>
      <c r="AA21" s="198" t="s">
        <v>496</v>
      </c>
      <c r="AB21" s="198">
        <v>8.1999999999999993</v>
      </c>
      <c r="AC21" s="198" t="s">
        <v>498</v>
      </c>
      <c r="AD21" s="198">
        <v>60</v>
      </c>
    </row>
    <row r="22" spans="1:30" ht="17.25" customHeight="1" thickBot="1" x14ac:dyDescent="0.3">
      <c r="A22" s="149">
        <v>17</v>
      </c>
      <c r="B22" s="151">
        <v>4.4297142857142854E-2</v>
      </c>
      <c r="C22" s="151">
        <v>2.8757647058823527E-2</v>
      </c>
      <c r="D22" s="151">
        <v>7.3099999999999998E-2</v>
      </c>
      <c r="E22" s="215"/>
      <c r="F22" s="149" t="s">
        <v>493</v>
      </c>
      <c r="G22" s="152">
        <v>60653</v>
      </c>
      <c r="H22" s="149">
        <v>1.02</v>
      </c>
      <c r="I22" s="215"/>
      <c r="J22" s="153">
        <v>10</v>
      </c>
      <c r="K22" s="153">
        <f>X11</f>
        <v>5358</v>
      </c>
      <c r="L22" s="154"/>
      <c r="M22" s="153"/>
      <c r="N22" s="208">
        <f t="shared" ref="N22:N28" si="0">K22/$F$2</f>
        <v>9.0050420168067233E-2</v>
      </c>
      <c r="W22" s="198">
        <v>150</v>
      </c>
      <c r="X22" s="198">
        <v>4816</v>
      </c>
      <c r="Y22" s="199">
        <v>45216</v>
      </c>
      <c r="Z22" s="198" t="s">
        <v>513</v>
      </c>
      <c r="AA22" s="198" t="s">
        <v>493</v>
      </c>
      <c r="AB22" s="198">
        <v>8.1</v>
      </c>
      <c r="AC22" s="198" t="s">
        <v>498</v>
      </c>
      <c r="AD22" s="198">
        <v>61</v>
      </c>
    </row>
    <row r="23" spans="1:30" ht="17.25" customHeight="1" thickBot="1" x14ac:dyDescent="0.3">
      <c r="A23" s="149">
        <v>18</v>
      </c>
      <c r="B23" s="151">
        <v>3.8268235294117645E-2</v>
      </c>
      <c r="C23" s="151">
        <v>2.5774285714285715E-2</v>
      </c>
      <c r="D23" s="151">
        <v>6.4000000000000001E-2</v>
      </c>
      <c r="E23" s="215"/>
      <c r="F23" s="149" t="s">
        <v>494</v>
      </c>
      <c r="G23" s="152">
        <v>61767</v>
      </c>
      <c r="H23" s="149">
        <v>1.04</v>
      </c>
      <c r="I23" s="215"/>
      <c r="J23" s="153">
        <v>20</v>
      </c>
      <c r="K23" s="153">
        <f>X12</f>
        <v>5100</v>
      </c>
      <c r="L23" s="154"/>
      <c r="M23" s="153"/>
      <c r="N23" s="208">
        <f t="shared" si="0"/>
        <v>8.5714285714285715E-2</v>
      </c>
      <c r="W23" s="198">
        <v>175</v>
      </c>
      <c r="X23" s="198">
        <v>4778</v>
      </c>
      <c r="Y23" s="199">
        <v>44959</v>
      </c>
      <c r="Z23" s="198" t="s">
        <v>513</v>
      </c>
      <c r="AA23" s="198" t="s">
        <v>495</v>
      </c>
      <c r="AB23" s="198">
        <v>8</v>
      </c>
      <c r="AC23" s="198" t="s">
        <v>498</v>
      </c>
      <c r="AD23" s="198">
        <v>61</v>
      </c>
    </row>
    <row r="24" spans="1:30" ht="17.25" customHeight="1" thickBot="1" x14ac:dyDescent="0.3">
      <c r="A24" s="149">
        <v>19</v>
      </c>
      <c r="B24" s="151">
        <v>3.1677310924369748E-2</v>
      </c>
      <c r="C24" s="151">
        <v>2.0638991596638654E-2</v>
      </c>
      <c r="D24" s="151">
        <v>5.2299999999999999E-2</v>
      </c>
      <c r="E24" s="215"/>
      <c r="F24" s="149" t="s">
        <v>495</v>
      </c>
      <c r="G24" s="152">
        <v>61855</v>
      </c>
      <c r="H24" s="149">
        <v>1.04</v>
      </c>
      <c r="I24" s="215"/>
      <c r="J24" s="153">
        <v>30</v>
      </c>
      <c r="K24" s="153">
        <f>X14</f>
        <v>5049</v>
      </c>
      <c r="L24" s="154"/>
      <c r="M24" s="153"/>
      <c r="N24" s="208">
        <f t="shared" si="0"/>
        <v>8.4857142857142853E-2</v>
      </c>
      <c r="W24" s="198">
        <v>200</v>
      </c>
      <c r="X24" s="198">
        <v>4754</v>
      </c>
      <c r="Y24" s="199">
        <v>45264</v>
      </c>
      <c r="Z24" s="198" t="s">
        <v>513</v>
      </c>
      <c r="AA24" s="198" t="s">
        <v>492</v>
      </c>
      <c r="AB24" s="198">
        <v>8</v>
      </c>
      <c r="AC24" s="198" t="s">
        <v>498</v>
      </c>
      <c r="AD24" s="198">
        <v>62</v>
      </c>
    </row>
    <row r="25" spans="1:30" ht="17.25" customHeight="1" thickBot="1" x14ac:dyDescent="0.3">
      <c r="A25" s="149">
        <v>20</v>
      </c>
      <c r="B25" s="151">
        <v>2.6363697478991598E-2</v>
      </c>
      <c r="C25" s="151">
        <v>1.5454789915966388E-2</v>
      </c>
      <c r="D25" s="151">
        <v>4.1799999999999997E-2</v>
      </c>
      <c r="E25" s="215"/>
      <c r="F25" s="149" t="s">
        <v>496</v>
      </c>
      <c r="G25" s="152">
        <v>65496</v>
      </c>
      <c r="H25" s="149">
        <v>1.1000000000000001</v>
      </c>
      <c r="I25" s="215"/>
      <c r="J25" s="153">
        <v>50</v>
      </c>
      <c r="K25" s="153">
        <f>X18</f>
        <v>4994</v>
      </c>
      <c r="L25" s="154"/>
      <c r="M25" s="153"/>
      <c r="N25" s="208">
        <f t="shared" si="0"/>
        <v>8.39327731092437E-2</v>
      </c>
      <c r="W25"/>
      <c r="X25"/>
      <c r="Y25"/>
      <c r="Z25"/>
      <c r="AA25"/>
      <c r="AB25"/>
      <c r="AC25"/>
      <c r="AD25"/>
    </row>
    <row r="26" spans="1:30" ht="17.25" customHeight="1" thickBot="1" x14ac:dyDescent="0.3">
      <c r="A26" s="149">
        <v>21</v>
      </c>
      <c r="B26" s="151">
        <v>2.0692436974789917E-2</v>
      </c>
      <c r="C26" s="151">
        <v>1.1248739495798318E-2</v>
      </c>
      <c r="D26" s="151">
        <v>3.1899999999999998E-2</v>
      </c>
      <c r="E26" s="215"/>
      <c r="F26" s="149" t="s">
        <v>497</v>
      </c>
      <c r="G26" s="152">
        <v>58315</v>
      </c>
      <c r="H26" s="149">
        <v>0.98</v>
      </c>
      <c r="I26" s="215"/>
      <c r="J26" s="153">
        <v>100</v>
      </c>
      <c r="K26" s="153">
        <f>X20</f>
        <v>4901</v>
      </c>
      <c r="L26" s="154"/>
      <c r="M26" s="153"/>
      <c r="N26" s="208">
        <f t="shared" si="0"/>
        <v>8.236974789915967E-2</v>
      </c>
    </row>
    <row r="27" spans="1:30" ht="17.25" customHeight="1" thickBot="1" x14ac:dyDescent="0.3">
      <c r="A27" s="149">
        <v>22</v>
      </c>
      <c r="B27" s="151">
        <v>1.4050420168067226E-2</v>
      </c>
      <c r="C27" s="151">
        <v>7.5317647058823524E-3</v>
      </c>
      <c r="D27" s="151">
        <v>2.1600000000000001E-2</v>
      </c>
      <c r="E27" s="215"/>
      <c r="F27" s="215"/>
      <c r="G27" s="215"/>
      <c r="H27" s="215"/>
      <c r="I27" s="215"/>
      <c r="J27" s="153">
        <v>150</v>
      </c>
      <c r="K27" s="153">
        <f>X22</f>
        <v>4816</v>
      </c>
      <c r="L27" s="154"/>
      <c r="M27" s="153"/>
      <c r="N27" s="208">
        <f t="shared" si="0"/>
        <v>8.0941176470588239E-2</v>
      </c>
    </row>
    <row r="28" spans="1:30" ht="17.25" customHeight="1" thickBot="1" x14ac:dyDescent="0.3">
      <c r="A28" s="149">
        <v>23</v>
      </c>
      <c r="B28" s="151">
        <v>9.1966386554621846E-3</v>
      </c>
      <c r="C28" s="151">
        <v>4.4994957983193274E-3</v>
      </c>
      <c r="D28" s="151">
        <v>1.37E-2</v>
      </c>
      <c r="E28" s="215"/>
      <c r="F28" s="215"/>
      <c r="G28" s="215"/>
      <c r="H28" s="215"/>
      <c r="I28" s="215"/>
      <c r="J28" s="153">
        <v>200</v>
      </c>
      <c r="K28" s="153">
        <f>X24</f>
        <v>4754</v>
      </c>
      <c r="L28" s="154"/>
      <c r="M28" s="153"/>
      <c r="N28" s="208">
        <f t="shared" si="0"/>
        <v>7.9899159663865543E-2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579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50400</v>
      </c>
      <c r="H2" s="7" t="s">
        <v>462</v>
      </c>
      <c r="W2" s="21">
        <v>1</v>
      </c>
      <c r="X2" s="21">
        <v>6265</v>
      </c>
      <c r="Y2" s="24">
        <v>44957</v>
      </c>
      <c r="Z2" s="21" t="s">
        <v>515</v>
      </c>
      <c r="AA2" s="21" t="s">
        <v>493</v>
      </c>
      <c r="AB2" s="21">
        <v>12.4</v>
      </c>
      <c r="AC2" s="21" t="s">
        <v>464</v>
      </c>
      <c r="AD2" s="21">
        <v>57</v>
      </c>
    </row>
    <row r="3" spans="1:30" ht="17.25" customHeight="1" thickBot="1" x14ac:dyDescent="0.25">
      <c r="W3" s="21">
        <v>2</v>
      </c>
      <c r="X3" s="21">
        <v>6258</v>
      </c>
      <c r="Y3" s="24">
        <v>45015</v>
      </c>
      <c r="Z3" s="21" t="s">
        <v>515</v>
      </c>
      <c r="AA3" s="21" t="s">
        <v>495</v>
      </c>
      <c r="AB3" s="21">
        <v>12.4</v>
      </c>
      <c r="AC3" s="21" t="s">
        <v>464</v>
      </c>
      <c r="AD3" s="21">
        <v>58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5897</v>
      </c>
      <c r="Y4" s="24">
        <v>44956</v>
      </c>
      <c r="Z4" s="21" t="s">
        <v>515</v>
      </c>
      <c r="AA4" s="21" t="s">
        <v>492</v>
      </c>
      <c r="AB4" s="21">
        <v>11.7</v>
      </c>
      <c r="AC4" s="21" t="s">
        <v>464</v>
      </c>
      <c r="AD4" s="21">
        <v>59</v>
      </c>
    </row>
    <row r="5" spans="1:30" ht="17.25" customHeight="1" thickBot="1" x14ac:dyDescent="0.25">
      <c r="A5" s="21">
        <v>0</v>
      </c>
      <c r="B5" s="22">
        <v>2.3035714285714283E-3</v>
      </c>
      <c r="C5" s="22">
        <v>1.3666666666666666E-3</v>
      </c>
      <c r="D5" s="22">
        <v>3.7000000000000002E-3</v>
      </c>
      <c r="E5" s="45"/>
      <c r="F5" s="21" t="s">
        <v>471</v>
      </c>
      <c r="G5" s="23">
        <v>56697</v>
      </c>
      <c r="H5" s="21">
        <v>1.1200000000000001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5538</v>
      </c>
      <c r="Y5" s="24">
        <v>44959</v>
      </c>
      <c r="Z5" s="21" t="s">
        <v>519</v>
      </c>
      <c r="AA5" s="21" t="s">
        <v>495</v>
      </c>
      <c r="AB5" s="21">
        <v>11</v>
      </c>
      <c r="AC5" s="21" t="s">
        <v>465</v>
      </c>
      <c r="AD5" s="21">
        <v>53</v>
      </c>
    </row>
    <row r="6" spans="1:30" ht="17.25" customHeight="1" thickBot="1" x14ac:dyDescent="0.25">
      <c r="A6" s="21">
        <v>1</v>
      </c>
      <c r="B6" s="22">
        <v>1.4333333333333333E-3</v>
      </c>
      <c r="C6" s="22">
        <v>8.7857142857142865E-4</v>
      </c>
      <c r="D6" s="22">
        <v>2.3E-3</v>
      </c>
      <c r="E6" s="45"/>
      <c r="F6" s="21" t="s">
        <v>473</v>
      </c>
      <c r="G6" s="23">
        <v>59969</v>
      </c>
      <c r="H6" s="21">
        <v>1.19</v>
      </c>
      <c r="I6" s="45"/>
      <c r="J6" s="107" t="s">
        <v>474</v>
      </c>
      <c r="K6" s="108">
        <f>LARGE((K8,K9),1)</f>
        <v>0.70367962553634111</v>
      </c>
      <c r="L6" s="45"/>
      <c r="M6" s="45"/>
      <c r="N6" s="108" t="s">
        <v>465</v>
      </c>
      <c r="W6" s="21">
        <v>5</v>
      </c>
      <c r="X6" s="21">
        <v>5436</v>
      </c>
      <c r="Y6" s="24">
        <v>45280</v>
      </c>
      <c r="Z6" s="21" t="s">
        <v>516</v>
      </c>
      <c r="AA6" s="21" t="s">
        <v>494</v>
      </c>
      <c r="AB6" s="21">
        <v>10.8</v>
      </c>
      <c r="AC6" s="21" t="s">
        <v>464</v>
      </c>
      <c r="AD6" s="21">
        <v>52</v>
      </c>
    </row>
    <row r="7" spans="1:30" ht="17.25" customHeight="1" thickBot="1" x14ac:dyDescent="0.25">
      <c r="A7" s="21">
        <v>2</v>
      </c>
      <c r="B7" s="22">
        <v>1.1773809523809523E-3</v>
      </c>
      <c r="C7" s="22">
        <v>6.8333333333333332E-4</v>
      </c>
      <c r="D7" s="22">
        <v>1.9E-3</v>
      </c>
      <c r="E7" s="45"/>
      <c r="F7" s="21" t="s">
        <v>475</v>
      </c>
      <c r="G7" s="23">
        <v>59936</v>
      </c>
      <c r="H7" s="21">
        <v>1.18</v>
      </c>
      <c r="I7" s="45"/>
      <c r="J7" s="12" t="s">
        <v>476</v>
      </c>
      <c r="K7" s="108">
        <f>LARGE((K10,K11),1)</f>
        <v>0.58889704084128158</v>
      </c>
      <c r="L7" s="45"/>
      <c r="M7" s="45"/>
      <c r="N7" s="108" t="s">
        <v>464</v>
      </c>
      <c r="W7" s="21">
        <v>6</v>
      </c>
      <c r="X7" s="21">
        <v>5408</v>
      </c>
      <c r="Y7" s="24">
        <v>45140</v>
      </c>
      <c r="Z7" s="21" t="s">
        <v>516</v>
      </c>
      <c r="AA7" s="21" t="s">
        <v>494</v>
      </c>
      <c r="AB7" s="21">
        <v>10.7</v>
      </c>
      <c r="AC7" s="21" t="s">
        <v>464</v>
      </c>
      <c r="AD7" s="21">
        <v>52</v>
      </c>
    </row>
    <row r="8" spans="1:30" ht="17.25" customHeight="1" thickBot="1" x14ac:dyDescent="0.25">
      <c r="A8" s="21">
        <v>3</v>
      </c>
      <c r="B8" s="22">
        <v>6.6547619047619051E-4</v>
      </c>
      <c r="C8" s="22">
        <v>7.321428571428571E-4</v>
      </c>
      <c r="D8" s="22">
        <v>1.4E-3</v>
      </c>
      <c r="E8" s="45"/>
      <c r="F8" s="21" t="s">
        <v>477</v>
      </c>
      <c r="G8" s="23">
        <v>54981</v>
      </c>
      <c r="H8" s="21">
        <v>1.0900000000000001</v>
      </c>
      <c r="I8" s="45"/>
      <c r="J8" s="45"/>
      <c r="K8" s="340">
        <f>LARGE(B11:C11,1)/(B11+C11)</f>
        <v>0.70367962553634111</v>
      </c>
      <c r="L8" s="45"/>
      <c r="M8" s="45"/>
      <c r="N8" s="45"/>
      <c r="W8" s="21">
        <v>7</v>
      </c>
      <c r="X8" s="21">
        <v>5254</v>
      </c>
      <c r="Y8" s="24">
        <v>44979</v>
      </c>
      <c r="Z8" s="21" t="s">
        <v>514</v>
      </c>
      <c r="AA8" s="21" t="s">
        <v>494</v>
      </c>
      <c r="AB8" s="21">
        <v>10.4</v>
      </c>
      <c r="AC8" s="21" t="s">
        <v>464</v>
      </c>
      <c r="AD8" s="21">
        <v>56</v>
      </c>
    </row>
    <row r="9" spans="1:30" ht="17.25" customHeight="1" thickBot="1" x14ac:dyDescent="0.25">
      <c r="A9" s="21">
        <v>4</v>
      </c>
      <c r="B9" s="22">
        <v>9.7261904761904768E-4</v>
      </c>
      <c r="C9" s="22">
        <v>1.7083333333333334E-3</v>
      </c>
      <c r="D9" s="22">
        <v>2.5999999999999999E-3</v>
      </c>
      <c r="E9" s="45"/>
      <c r="F9" s="21" t="s">
        <v>478</v>
      </c>
      <c r="G9" s="23">
        <v>48425</v>
      </c>
      <c r="H9" s="21">
        <v>0.96</v>
      </c>
      <c r="I9" s="45"/>
      <c r="J9" s="45"/>
      <c r="K9" s="340">
        <f>LARGE(B12:C12,1)/(B12+C12)</f>
        <v>0.65131272848122301</v>
      </c>
      <c r="L9" s="45"/>
      <c r="M9" s="45"/>
      <c r="N9" s="45"/>
      <c r="W9" s="21">
        <v>8</v>
      </c>
      <c r="X9" s="21">
        <v>5212</v>
      </c>
      <c r="Y9" s="24">
        <v>44953</v>
      </c>
      <c r="Z9" s="21" t="s">
        <v>514</v>
      </c>
      <c r="AA9" s="21" t="s">
        <v>496</v>
      </c>
      <c r="AB9" s="21">
        <v>10.3</v>
      </c>
      <c r="AC9" s="21" t="s">
        <v>464</v>
      </c>
      <c r="AD9" s="21">
        <v>60</v>
      </c>
    </row>
    <row r="10" spans="1:30" ht="17.25" customHeight="1" thickBot="1" x14ac:dyDescent="0.25">
      <c r="A10" s="21">
        <v>5</v>
      </c>
      <c r="B10" s="22">
        <v>2.7642857142857143E-3</v>
      </c>
      <c r="C10" s="22">
        <v>5.5154761904761896E-3</v>
      </c>
      <c r="D10" s="22">
        <v>8.3000000000000001E-3</v>
      </c>
      <c r="E10" s="45"/>
      <c r="F10" s="21" t="s">
        <v>479</v>
      </c>
      <c r="G10" s="23">
        <v>44458</v>
      </c>
      <c r="H10" s="21">
        <v>0.88</v>
      </c>
      <c r="I10" s="45"/>
      <c r="J10" s="45"/>
      <c r="K10" s="340">
        <f>LARGE(B20:C20,1)/(B20+C20)</f>
        <v>0.57474337040205314</v>
      </c>
      <c r="L10" s="45"/>
      <c r="M10" s="45"/>
      <c r="N10" s="45"/>
      <c r="W10" s="21">
        <v>9</v>
      </c>
      <c r="X10" s="21">
        <v>5202</v>
      </c>
      <c r="Y10" s="24">
        <v>44946</v>
      </c>
      <c r="Z10" s="21" t="s">
        <v>515</v>
      </c>
      <c r="AA10" s="21" t="s">
        <v>496</v>
      </c>
      <c r="AB10" s="21">
        <v>10.3</v>
      </c>
      <c r="AC10" s="21" t="s">
        <v>464</v>
      </c>
      <c r="AD10" s="21">
        <v>59</v>
      </c>
    </row>
    <row r="11" spans="1:30" ht="17.25" customHeight="1" thickBot="1" x14ac:dyDescent="0.25">
      <c r="A11" s="21">
        <v>6</v>
      </c>
      <c r="B11" s="22">
        <v>8.1392857142857152E-3</v>
      </c>
      <c r="C11" s="22">
        <v>1.9328571428571431E-2</v>
      </c>
      <c r="D11" s="22">
        <v>2.7400000000000001E-2</v>
      </c>
      <c r="E11" s="45"/>
      <c r="F11" s="21" t="s">
        <v>480</v>
      </c>
      <c r="G11" s="23">
        <v>41726</v>
      </c>
      <c r="H11" s="21">
        <v>0.82</v>
      </c>
      <c r="I11" s="45"/>
      <c r="J11" s="45"/>
      <c r="K11" s="340">
        <f>LARGE(B21:C21,1)/(B21+C21)</f>
        <v>0.58889704084128158</v>
      </c>
      <c r="L11" s="45"/>
      <c r="M11" s="45"/>
      <c r="N11" s="45"/>
      <c r="W11" s="21">
        <v>10</v>
      </c>
      <c r="X11" s="21">
        <v>5201</v>
      </c>
      <c r="Y11" s="24">
        <v>45023</v>
      </c>
      <c r="Z11" s="21" t="s">
        <v>517</v>
      </c>
      <c r="AA11" s="21" t="s">
        <v>496</v>
      </c>
      <c r="AB11" s="21">
        <v>10.3</v>
      </c>
      <c r="AC11" s="21" t="s">
        <v>464</v>
      </c>
      <c r="AD11" s="21">
        <v>52</v>
      </c>
    </row>
    <row r="12" spans="1:30" ht="17.25" customHeight="1" thickBot="1" x14ac:dyDescent="0.25">
      <c r="A12" s="21">
        <v>7</v>
      </c>
      <c r="B12" s="22">
        <v>1.8735714285714286E-2</v>
      </c>
      <c r="C12" s="22">
        <v>3.4996428571428567E-2</v>
      </c>
      <c r="D12" s="22">
        <v>5.3699999999999998E-2</v>
      </c>
      <c r="E12" s="45"/>
      <c r="F12" s="21" t="s">
        <v>481</v>
      </c>
      <c r="G12" s="23">
        <v>44102</v>
      </c>
      <c r="H12" s="21">
        <v>0.87</v>
      </c>
      <c r="I12" s="45"/>
      <c r="J12" s="45"/>
      <c r="K12" s="45"/>
      <c r="L12" s="45"/>
      <c r="M12" s="45"/>
      <c r="N12" s="45"/>
      <c r="W12" s="21">
        <v>20</v>
      </c>
      <c r="X12" s="21">
        <v>5111</v>
      </c>
      <c r="Y12" s="24">
        <v>44988</v>
      </c>
      <c r="Z12" s="21" t="s">
        <v>515</v>
      </c>
      <c r="AA12" s="21" t="s">
        <v>496</v>
      </c>
      <c r="AB12" s="21">
        <v>10.1</v>
      </c>
      <c r="AC12" s="21" t="s">
        <v>464</v>
      </c>
      <c r="AD12" s="21">
        <v>59</v>
      </c>
    </row>
    <row r="13" spans="1:30" ht="17.25" customHeight="1" thickBot="1" x14ac:dyDescent="0.25">
      <c r="A13" s="21">
        <v>8</v>
      </c>
      <c r="B13" s="22">
        <v>2.5236904761904759E-2</v>
      </c>
      <c r="C13" s="22">
        <v>3.9291666666666669E-2</v>
      </c>
      <c r="D13" s="22">
        <v>6.4500000000000002E-2</v>
      </c>
      <c r="E13" s="45"/>
      <c r="F13" s="21" t="s">
        <v>482</v>
      </c>
      <c r="G13" s="23">
        <v>44245</v>
      </c>
      <c r="H13" s="21">
        <v>0.87</v>
      </c>
      <c r="I13" s="45"/>
      <c r="J13" s="45"/>
      <c r="K13" s="45"/>
      <c r="L13" s="45"/>
      <c r="M13" s="45"/>
      <c r="N13" s="45"/>
      <c r="W13" s="21">
        <v>25</v>
      </c>
      <c r="X13" s="21">
        <v>5091</v>
      </c>
      <c r="Y13" s="24">
        <v>45000</v>
      </c>
      <c r="Z13" s="21" t="s">
        <v>515</v>
      </c>
      <c r="AA13" s="21" t="s">
        <v>494</v>
      </c>
      <c r="AB13" s="21">
        <v>10.1</v>
      </c>
      <c r="AC13" s="21" t="s">
        <v>464</v>
      </c>
      <c r="AD13" s="21">
        <v>58</v>
      </c>
    </row>
    <row r="14" spans="1:30" ht="17.25" customHeight="1" thickBot="1" x14ac:dyDescent="0.25">
      <c r="A14" s="21">
        <v>9</v>
      </c>
      <c r="B14" s="22">
        <v>2.7335714285714286E-2</v>
      </c>
      <c r="C14" s="22">
        <v>3.6655952380952379E-2</v>
      </c>
      <c r="D14" s="22">
        <v>6.4000000000000001E-2</v>
      </c>
      <c r="E14" s="45"/>
      <c r="F14" s="21" t="s">
        <v>483</v>
      </c>
      <c r="G14" s="23">
        <v>48589</v>
      </c>
      <c r="H14" s="21">
        <v>0.96</v>
      </c>
      <c r="I14" s="45"/>
      <c r="J14" s="45"/>
      <c r="K14" s="45"/>
      <c r="L14" s="45"/>
      <c r="M14" s="45"/>
      <c r="N14" s="45"/>
      <c r="W14" s="21">
        <v>30</v>
      </c>
      <c r="X14" s="21">
        <v>5070</v>
      </c>
      <c r="Y14" s="24">
        <v>44970</v>
      </c>
      <c r="Z14" s="21" t="s">
        <v>515</v>
      </c>
      <c r="AA14" s="21" t="s">
        <v>492</v>
      </c>
      <c r="AB14" s="21">
        <v>10.1</v>
      </c>
      <c r="AC14" s="21" t="s">
        <v>464</v>
      </c>
      <c r="AD14" s="21">
        <v>59</v>
      </c>
    </row>
    <row r="15" spans="1:30" ht="17.25" customHeight="1" thickBot="1" x14ac:dyDescent="0.25">
      <c r="A15" s="21">
        <v>10</v>
      </c>
      <c r="B15" s="22">
        <v>3.2250000000000001E-2</v>
      </c>
      <c r="C15" s="22">
        <v>3.4996428571428567E-2</v>
      </c>
      <c r="D15" s="22">
        <v>6.7299999999999999E-2</v>
      </c>
      <c r="E15" s="45"/>
      <c r="F15" s="21" t="s">
        <v>484</v>
      </c>
      <c r="G15" s="23">
        <v>52104</v>
      </c>
      <c r="H15" s="21">
        <v>1.03</v>
      </c>
      <c r="I15" s="45"/>
      <c r="J15" s="45"/>
      <c r="K15" s="45"/>
      <c r="L15" s="45"/>
      <c r="M15" s="45"/>
      <c r="N15" s="45"/>
      <c r="W15" s="21">
        <v>35</v>
      </c>
      <c r="X15" s="21">
        <v>5062</v>
      </c>
      <c r="Y15" s="24">
        <v>45289</v>
      </c>
      <c r="Z15" s="21" t="s">
        <v>515</v>
      </c>
      <c r="AA15" s="21" t="s">
        <v>496</v>
      </c>
      <c r="AB15" s="21">
        <v>10</v>
      </c>
      <c r="AC15" s="21" t="s">
        <v>464</v>
      </c>
      <c r="AD15" s="21">
        <v>57</v>
      </c>
    </row>
    <row r="16" spans="1:30" ht="17.25" customHeight="1" thickBot="1" x14ac:dyDescent="0.25">
      <c r="A16" s="21">
        <v>11</v>
      </c>
      <c r="B16" s="22">
        <v>3.5884523809523811E-2</v>
      </c>
      <c r="C16" s="22">
        <v>3.6411904761904763E-2</v>
      </c>
      <c r="D16" s="22">
        <v>7.2300000000000003E-2</v>
      </c>
      <c r="E16" s="45"/>
      <c r="F16" s="21" t="s">
        <v>485</v>
      </c>
      <c r="G16" s="23">
        <v>51323</v>
      </c>
      <c r="H16" s="21">
        <v>1.01</v>
      </c>
      <c r="I16" s="45"/>
      <c r="J16" s="45"/>
      <c r="K16" s="45"/>
      <c r="L16" s="45"/>
      <c r="M16" s="45"/>
      <c r="N16" s="45"/>
      <c r="W16" s="21">
        <v>40</v>
      </c>
      <c r="X16" s="21">
        <v>5050</v>
      </c>
      <c r="Y16" s="24">
        <v>44986</v>
      </c>
      <c r="Z16" s="21" t="s">
        <v>513</v>
      </c>
      <c r="AA16" s="21" t="s">
        <v>494</v>
      </c>
      <c r="AB16" s="21">
        <v>10</v>
      </c>
      <c r="AC16" s="21" t="s">
        <v>464</v>
      </c>
      <c r="AD16" s="21">
        <v>56</v>
      </c>
    </row>
    <row r="17" spans="1:30" ht="17.25" customHeight="1" thickBot="1" x14ac:dyDescent="0.25">
      <c r="A17" s="21">
        <v>12</v>
      </c>
      <c r="B17" s="22">
        <v>3.9467857142857145E-2</v>
      </c>
      <c r="C17" s="22">
        <v>3.6460714285714291E-2</v>
      </c>
      <c r="D17" s="22">
        <v>7.5999999999999998E-2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5040</v>
      </c>
      <c r="Y17" s="24">
        <v>44960</v>
      </c>
      <c r="Z17" s="21" t="s">
        <v>514</v>
      </c>
      <c r="AA17" s="21" t="s">
        <v>496</v>
      </c>
      <c r="AB17" s="21">
        <v>10</v>
      </c>
      <c r="AC17" s="21" t="s">
        <v>464</v>
      </c>
      <c r="AD17" s="21">
        <v>58</v>
      </c>
    </row>
    <row r="18" spans="1:30" ht="17.25" customHeight="1" thickBot="1" x14ac:dyDescent="0.25">
      <c r="A18" s="21">
        <v>13</v>
      </c>
      <c r="B18" s="22">
        <v>3.9416666666666662E-2</v>
      </c>
      <c r="C18" s="22">
        <v>3.4849999999999999E-2</v>
      </c>
      <c r="D18" s="22">
        <v>7.4300000000000005E-2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5028</v>
      </c>
      <c r="Y18" s="24">
        <v>44978</v>
      </c>
      <c r="Z18" s="21" t="s">
        <v>515</v>
      </c>
      <c r="AA18" s="21" t="s">
        <v>493</v>
      </c>
      <c r="AB18" s="21">
        <v>10</v>
      </c>
      <c r="AC18" s="21" t="s">
        <v>464</v>
      </c>
      <c r="AD18" s="21">
        <v>59</v>
      </c>
    </row>
    <row r="19" spans="1:30" ht="17.25" customHeight="1" thickBot="1" x14ac:dyDescent="0.25">
      <c r="A19" s="21">
        <v>14</v>
      </c>
      <c r="B19" s="22">
        <v>4.0747619047619053E-2</v>
      </c>
      <c r="C19" s="22">
        <v>3.3678571428571433E-2</v>
      </c>
      <c r="D19" s="22">
        <v>7.4399999999999994E-2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4971</v>
      </c>
      <c r="Y19" s="24">
        <v>45001</v>
      </c>
      <c r="Z19" s="21" t="s">
        <v>514</v>
      </c>
      <c r="AA19" s="21" t="s">
        <v>495</v>
      </c>
      <c r="AB19" s="21">
        <v>9.9</v>
      </c>
      <c r="AC19" s="21" t="s">
        <v>464</v>
      </c>
      <c r="AD19" s="21">
        <v>59</v>
      </c>
    </row>
    <row r="20" spans="1:30" ht="17.25" customHeight="1" thickBot="1" x14ac:dyDescent="0.25">
      <c r="A20" s="21">
        <v>15</v>
      </c>
      <c r="B20" s="22">
        <v>4.4791666666666667E-2</v>
      </c>
      <c r="C20" s="22">
        <v>3.3141666666666666E-2</v>
      </c>
      <c r="D20" s="22">
        <v>7.7899999999999997E-2</v>
      </c>
      <c r="E20" s="45"/>
      <c r="F20" s="21" t="s">
        <v>488</v>
      </c>
      <c r="G20" s="23">
        <v>34817</v>
      </c>
      <c r="H20" s="21">
        <v>0.69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4930</v>
      </c>
      <c r="Y20" s="24">
        <v>44960</v>
      </c>
      <c r="Z20" s="21" t="s">
        <v>515</v>
      </c>
      <c r="AA20" s="21" t="s">
        <v>496</v>
      </c>
      <c r="AB20" s="21">
        <v>9.8000000000000007</v>
      </c>
      <c r="AC20" s="21" t="s">
        <v>464</v>
      </c>
      <c r="AD20" s="21">
        <v>57</v>
      </c>
    </row>
    <row r="21" spans="1:30" ht="17.25" customHeight="1" thickBot="1" x14ac:dyDescent="0.25">
      <c r="A21" s="21">
        <v>16</v>
      </c>
      <c r="B21" s="22">
        <v>4.5866666666666667E-2</v>
      </c>
      <c r="C21" s="22">
        <v>3.2019047619047621E-2</v>
      </c>
      <c r="D21" s="22">
        <v>7.7899999999999997E-2</v>
      </c>
      <c r="E21" s="45"/>
      <c r="F21" s="21" t="s">
        <v>492</v>
      </c>
      <c r="G21" s="23">
        <v>51721</v>
      </c>
      <c r="H21" s="21">
        <v>1.02</v>
      </c>
      <c r="I21" s="45"/>
      <c r="J21" s="12">
        <v>5</v>
      </c>
      <c r="K21" s="12">
        <f>X6</f>
        <v>5436</v>
      </c>
      <c r="L21" s="18"/>
      <c r="M21" s="12"/>
      <c r="N21" s="114">
        <f>K21/$F$2</f>
        <v>0.10785714285714286</v>
      </c>
      <c r="W21" s="21">
        <v>125</v>
      </c>
      <c r="X21" s="21">
        <v>4888</v>
      </c>
      <c r="Y21" s="24">
        <v>45013</v>
      </c>
      <c r="Z21" s="21" t="s">
        <v>516</v>
      </c>
      <c r="AA21" s="21" t="s">
        <v>493</v>
      </c>
      <c r="AB21" s="21">
        <v>9.6999999999999993</v>
      </c>
      <c r="AC21" s="21" t="s">
        <v>464</v>
      </c>
      <c r="AD21" s="21">
        <v>51</v>
      </c>
    </row>
    <row r="22" spans="1:30" ht="17.25" customHeight="1" thickBot="1" x14ac:dyDescent="0.25">
      <c r="A22" s="21">
        <v>17</v>
      </c>
      <c r="B22" s="22">
        <v>4.3409523809523815E-2</v>
      </c>
      <c r="C22" s="22">
        <v>3.1921428571428573E-2</v>
      </c>
      <c r="D22" s="22">
        <v>7.5399999999999995E-2</v>
      </c>
      <c r="E22" s="45"/>
      <c r="F22" s="21" t="s">
        <v>493</v>
      </c>
      <c r="G22" s="23">
        <v>54995</v>
      </c>
      <c r="H22" s="21">
        <v>1.0900000000000001</v>
      </c>
      <c r="I22" s="45"/>
      <c r="J22" s="12">
        <v>10</v>
      </c>
      <c r="K22" s="12">
        <f>X11</f>
        <v>5201</v>
      </c>
      <c r="L22" s="18"/>
      <c r="M22" s="12"/>
      <c r="N22" s="114">
        <f t="shared" ref="N22:N28" si="0">K22/$F$2</f>
        <v>0.10319444444444445</v>
      </c>
      <c r="W22" s="21">
        <v>150</v>
      </c>
      <c r="X22" s="21">
        <v>4862</v>
      </c>
      <c r="Y22" s="24">
        <v>44935</v>
      </c>
      <c r="Z22" s="21" t="s">
        <v>515</v>
      </c>
      <c r="AA22" s="21" t="s">
        <v>492</v>
      </c>
      <c r="AB22" s="21">
        <v>9.6</v>
      </c>
      <c r="AC22" s="21" t="s">
        <v>464</v>
      </c>
      <c r="AD22" s="21">
        <v>58</v>
      </c>
    </row>
    <row r="23" spans="1:30" ht="17.25" customHeight="1" thickBot="1" x14ac:dyDescent="0.25">
      <c r="A23" s="21">
        <v>18</v>
      </c>
      <c r="B23" s="22">
        <v>3.2454761904761903E-2</v>
      </c>
      <c r="C23" s="22">
        <v>2.489285714285714E-2</v>
      </c>
      <c r="D23" s="22">
        <v>5.74E-2</v>
      </c>
      <c r="E23" s="45"/>
      <c r="F23" s="21" t="s">
        <v>494</v>
      </c>
      <c r="G23" s="23">
        <v>56036</v>
      </c>
      <c r="H23" s="21">
        <v>1.1100000000000001</v>
      </c>
      <c r="I23" s="45"/>
      <c r="J23" s="12">
        <v>20</v>
      </c>
      <c r="K23" s="12">
        <f>X12</f>
        <v>5111</v>
      </c>
      <c r="L23" s="18"/>
      <c r="M23" s="12"/>
      <c r="N23" s="114">
        <f t="shared" si="0"/>
        <v>0.10140873015873016</v>
      </c>
      <c r="W23" s="21">
        <v>175</v>
      </c>
      <c r="X23" s="21">
        <v>4840</v>
      </c>
      <c r="Y23" s="24">
        <v>44945</v>
      </c>
      <c r="Z23" s="21" t="s">
        <v>517</v>
      </c>
      <c r="AA23" s="21" t="s">
        <v>495</v>
      </c>
      <c r="AB23" s="21">
        <v>9.6</v>
      </c>
      <c r="AC23" s="21" t="s">
        <v>464</v>
      </c>
      <c r="AD23" s="21">
        <v>55</v>
      </c>
    </row>
    <row r="24" spans="1:30" ht="17.25" customHeight="1" thickBot="1" x14ac:dyDescent="0.25">
      <c r="A24" s="21">
        <v>19</v>
      </c>
      <c r="B24" s="22">
        <v>2.2984523809523812E-2</v>
      </c>
      <c r="C24" s="22">
        <v>1.7669047619047622E-2</v>
      </c>
      <c r="D24" s="22">
        <v>4.07E-2</v>
      </c>
      <c r="E24" s="45"/>
      <c r="F24" s="21" t="s">
        <v>495</v>
      </c>
      <c r="G24" s="23">
        <v>55570</v>
      </c>
      <c r="H24" s="21">
        <v>1.1000000000000001</v>
      </c>
      <c r="I24" s="45"/>
      <c r="J24" s="12">
        <v>30</v>
      </c>
      <c r="K24" s="12">
        <f>X14</f>
        <v>5070</v>
      </c>
      <c r="L24" s="18"/>
      <c r="M24" s="12"/>
      <c r="N24" s="114">
        <f t="shared" si="0"/>
        <v>0.1005952380952381</v>
      </c>
      <c r="W24" s="21">
        <v>200</v>
      </c>
      <c r="X24" s="21">
        <v>4824</v>
      </c>
      <c r="Y24" s="24">
        <v>44943</v>
      </c>
      <c r="Z24" s="21" t="s">
        <v>514</v>
      </c>
      <c r="AA24" s="21" t="s">
        <v>493</v>
      </c>
      <c r="AB24" s="21">
        <v>9.6</v>
      </c>
      <c r="AC24" s="21" t="s">
        <v>464</v>
      </c>
      <c r="AD24" s="21">
        <v>60</v>
      </c>
    </row>
    <row r="25" spans="1:30" ht="17.25" customHeight="1" thickBot="1" x14ac:dyDescent="0.25">
      <c r="A25" s="21">
        <v>20</v>
      </c>
      <c r="B25" s="22">
        <v>1.8735714285714286E-2</v>
      </c>
      <c r="C25" s="22">
        <v>1.2788095238095237E-2</v>
      </c>
      <c r="D25" s="22">
        <v>3.15E-2</v>
      </c>
      <c r="E25" s="45"/>
      <c r="F25" s="21" t="s">
        <v>496</v>
      </c>
      <c r="G25" s="23">
        <v>56647</v>
      </c>
      <c r="H25" s="21">
        <v>1.1200000000000001</v>
      </c>
      <c r="I25" s="45"/>
      <c r="J25" s="12">
        <v>50</v>
      </c>
      <c r="K25" s="12">
        <f>X18</f>
        <v>5028</v>
      </c>
      <c r="L25" s="18"/>
      <c r="M25" s="12"/>
      <c r="N25" s="114">
        <f t="shared" si="0"/>
        <v>9.976190476190476E-2</v>
      </c>
    </row>
    <row r="26" spans="1:30" ht="17.25" customHeight="1" thickBot="1" x14ac:dyDescent="0.25">
      <c r="A26" s="21">
        <v>21</v>
      </c>
      <c r="B26" s="22">
        <v>1.4026190476190477E-2</v>
      </c>
      <c r="C26" s="22">
        <v>9.566666666666666E-3</v>
      </c>
      <c r="D26" s="22">
        <v>2.3599999999999999E-2</v>
      </c>
      <c r="E26" s="45"/>
      <c r="F26" s="21" t="s">
        <v>497</v>
      </c>
      <c r="G26" s="23">
        <v>43927</v>
      </c>
      <c r="H26" s="21">
        <v>0.87</v>
      </c>
      <c r="I26" s="45"/>
      <c r="J26" s="12">
        <v>100</v>
      </c>
      <c r="K26" s="12">
        <f>X20</f>
        <v>4930</v>
      </c>
      <c r="L26" s="18"/>
      <c r="M26" s="12"/>
      <c r="N26" s="114">
        <f t="shared" si="0"/>
        <v>9.7817460317460317E-2</v>
      </c>
    </row>
    <row r="27" spans="1:30" ht="17.25" customHeight="1" thickBot="1" x14ac:dyDescent="0.25">
      <c r="A27" s="21">
        <v>22</v>
      </c>
      <c r="B27" s="22">
        <v>8.6E-3</v>
      </c>
      <c r="C27" s="22">
        <v>5.710714285714286E-3</v>
      </c>
      <c r="D27" s="22">
        <v>1.43E-2</v>
      </c>
      <c r="E27" s="45"/>
      <c r="F27" s="45"/>
      <c r="G27" s="45"/>
      <c r="H27" s="45"/>
      <c r="I27" s="45"/>
      <c r="J27" s="12">
        <v>150</v>
      </c>
      <c r="K27" s="12">
        <f>X22</f>
        <v>4862</v>
      </c>
      <c r="L27" s="18"/>
      <c r="M27" s="12"/>
      <c r="N27" s="114">
        <f t="shared" si="0"/>
        <v>9.6468253968253967E-2</v>
      </c>
    </row>
    <row r="28" spans="1:30" ht="17.25" customHeight="1" thickBot="1" x14ac:dyDescent="0.25">
      <c r="A28" s="21">
        <v>23</v>
      </c>
      <c r="B28" s="22">
        <v>4.5047619047619055E-3</v>
      </c>
      <c r="C28" s="22">
        <v>2.7333333333333333E-3</v>
      </c>
      <c r="D28" s="22">
        <v>7.3000000000000001E-3</v>
      </c>
      <c r="E28" s="45"/>
      <c r="F28" s="45"/>
      <c r="G28" s="45"/>
      <c r="H28" s="45"/>
      <c r="I28" s="45"/>
      <c r="J28" s="12">
        <v>200</v>
      </c>
      <c r="K28" s="12">
        <f>X24</f>
        <v>4824</v>
      </c>
      <c r="L28" s="18"/>
      <c r="M28" s="12"/>
      <c r="N28" s="114">
        <f t="shared" si="0"/>
        <v>9.571428571428571E-2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4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3.25" customHeight="1" thickBot="1" x14ac:dyDescent="0.4">
      <c r="A1" s="229" t="s">
        <v>568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737</v>
      </c>
      <c r="F2" s="6">
        <v>21400</v>
      </c>
      <c r="H2" s="7" t="s">
        <v>462</v>
      </c>
      <c r="W2" s="21">
        <v>1</v>
      </c>
      <c r="X2" s="21">
        <v>2618</v>
      </c>
      <c r="Y2" s="24">
        <v>44982</v>
      </c>
      <c r="Z2" s="21" t="s">
        <v>524</v>
      </c>
      <c r="AA2" s="21" t="s">
        <v>497</v>
      </c>
      <c r="AB2" s="21">
        <v>12.2</v>
      </c>
      <c r="AC2" s="21" t="s">
        <v>498</v>
      </c>
      <c r="AD2" s="21">
        <v>52</v>
      </c>
    </row>
    <row r="3" spans="1:30" ht="17.25" customHeight="1" thickBot="1" x14ac:dyDescent="0.25">
      <c r="W3" s="21">
        <v>2</v>
      </c>
      <c r="X3" s="21">
        <v>2565</v>
      </c>
      <c r="Y3" s="24">
        <v>45287</v>
      </c>
      <c r="Z3" s="21" t="s">
        <v>518</v>
      </c>
      <c r="AA3" s="21" t="s">
        <v>494</v>
      </c>
      <c r="AB3" s="21">
        <v>12</v>
      </c>
      <c r="AC3" s="21" t="s">
        <v>499</v>
      </c>
      <c r="AD3" s="21">
        <v>57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2532</v>
      </c>
      <c r="Y4" s="24">
        <v>45287</v>
      </c>
      <c r="Z4" s="21" t="s">
        <v>514</v>
      </c>
      <c r="AA4" s="21" t="s">
        <v>494</v>
      </c>
      <c r="AB4" s="21">
        <v>11.8</v>
      </c>
      <c r="AC4" s="21" t="s">
        <v>498</v>
      </c>
      <c r="AD4" s="21">
        <v>56</v>
      </c>
    </row>
    <row r="5" spans="1:30" ht="17.25" customHeight="1" thickBot="1" x14ac:dyDescent="0.25">
      <c r="A5" s="21">
        <v>0</v>
      </c>
      <c r="B5" s="22">
        <v>2.1752336448598131E-3</v>
      </c>
      <c r="C5" s="22">
        <v>3.114018691588785E-3</v>
      </c>
      <c r="D5" s="22">
        <v>5.3E-3</v>
      </c>
      <c r="E5" s="45"/>
      <c r="F5" s="21" t="s">
        <v>471</v>
      </c>
      <c r="G5" s="23">
        <v>22801</v>
      </c>
      <c r="H5" s="21">
        <v>1.08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2524</v>
      </c>
      <c r="Y5" s="24">
        <v>44974</v>
      </c>
      <c r="Z5" s="21" t="s">
        <v>518</v>
      </c>
      <c r="AA5" s="21" t="s">
        <v>496</v>
      </c>
      <c r="AB5" s="21">
        <v>11.8</v>
      </c>
      <c r="AC5" s="21" t="s">
        <v>499</v>
      </c>
      <c r="AD5" s="21">
        <v>50</v>
      </c>
    </row>
    <row r="6" spans="1:30" ht="17.25" customHeight="1" thickBot="1" x14ac:dyDescent="0.25">
      <c r="A6" s="21">
        <v>1</v>
      </c>
      <c r="B6" s="22">
        <v>1.1098130841121496E-3</v>
      </c>
      <c r="C6" s="22">
        <v>1.6126168224299064E-3</v>
      </c>
      <c r="D6" s="22">
        <v>2.7000000000000001E-3</v>
      </c>
      <c r="E6" s="45"/>
      <c r="F6" s="21" t="s">
        <v>473</v>
      </c>
      <c r="G6" s="23">
        <v>29206</v>
      </c>
      <c r="H6" s="21">
        <v>1.38</v>
      </c>
      <c r="I6" s="45"/>
      <c r="J6" s="107" t="s">
        <v>474</v>
      </c>
      <c r="K6" s="108">
        <f>LARGE((K8,K9),1)</f>
        <v>0.69705107332874572</v>
      </c>
      <c r="L6" s="45"/>
      <c r="M6" s="45"/>
      <c r="N6" s="108" t="s">
        <v>499</v>
      </c>
      <c r="W6" s="21">
        <v>5</v>
      </c>
      <c r="X6" s="21">
        <v>2495</v>
      </c>
      <c r="Y6" s="24">
        <v>44975</v>
      </c>
      <c r="Z6" s="21" t="s">
        <v>524</v>
      </c>
      <c r="AA6" s="21" t="s">
        <v>497</v>
      </c>
      <c r="AB6" s="21">
        <v>11.7</v>
      </c>
      <c r="AC6" s="21" t="s">
        <v>499</v>
      </c>
      <c r="AD6" s="21">
        <v>51</v>
      </c>
    </row>
    <row r="7" spans="1:30" ht="17.25" customHeight="1" thickBot="1" x14ac:dyDescent="0.25">
      <c r="A7" s="21">
        <v>2</v>
      </c>
      <c r="B7" s="22">
        <v>6.6588785046728968E-4</v>
      </c>
      <c r="C7" s="22">
        <v>1.0009345794392522E-3</v>
      </c>
      <c r="D7" s="22">
        <v>1.6000000000000001E-3</v>
      </c>
      <c r="E7" s="45"/>
      <c r="F7" s="21" t="s">
        <v>475</v>
      </c>
      <c r="G7" s="23"/>
      <c r="H7" s="21"/>
      <c r="I7" s="45"/>
      <c r="J7" s="12" t="s">
        <v>476</v>
      </c>
      <c r="K7" s="108">
        <f>LARGE((K10,K11),1)</f>
        <v>0.52348792732488647</v>
      </c>
      <c r="L7" s="45"/>
      <c r="M7" s="45"/>
      <c r="N7" s="108" t="s">
        <v>498</v>
      </c>
      <c r="W7" s="21">
        <v>6</v>
      </c>
      <c r="X7" s="21">
        <v>2495</v>
      </c>
      <c r="Y7" s="24">
        <v>44979</v>
      </c>
      <c r="Z7" s="21" t="s">
        <v>518</v>
      </c>
      <c r="AA7" s="21" t="s">
        <v>494</v>
      </c>
      <c r="AB7" s="21">
        <v>11.7</v>
      </c>
      <c r="AC7" s="21" t="s">
        <v>499</v>
      </c>
      <c r="AD7" s="21">
        <v>51</v>
      </c>
    </row>
    <row r="8" spans="1:30" ht="17.25" customHeight="1" thickBot="1" x14ac:dyDescent="0.25">
      <c r="A8" s="21">
        <v>3</v>
      </c>
      <c r="B8" s="22">
        <v>4.8831775700934588E-4</v>
      </c>
      <c r="C8" s="22">
        <v>6.6728971962616817E-4</v>
      </c>
      <c r="D8" s="22">
        <v>1.1000000000000001E-3</v>
      </c>
      <c r="E8" s="45"/>
      <c r="F8" s="21" t="s">
        <v>477</v>
      </c>
      <c r="G8" s="23">
        <v>22509</v>
      </c>
      <c r="H8" s="21">
        <v>1.06</v>
      </c>
      <c r="I8" s="45"/>
      <c r="J8" s="45"/>
      <c r="K8" s="340">
        <f>LARGE(B11:C11,1)/(B11+C11)</f>
        <v>0.58274434571890155</v>
      </c>
      <c r="L8" s="45"/>
      <c r="M8" s="45"/>
      <c r="N8" s="45"/>
      <c r="W8" s="21">
        <v>7</v>
      </c>
      <c r="X8" s="21">
        <v>2469</v>
      </c>
      <c r="Y8" s="24">
        <v>45289</v>
      </c>
      <c r="Z8" s="21" t="s">
        <v>515</v>
      </c>
      <c r="AA8" s="21" t="s">
        <v>496</v>
      </c>
      <c r="AB8" s="21">
        <v>11.5</v>
      </c>
      <c r="AC8" s="21" t="s">
        <v>498</v>
      </c>
      <c r="AD8" s="21">
        <v>53</v>
      </c>
    </row>
    <row r="9" spans="1:30" ht="17.25" customHeight="1" thickBot="1" x14ac:dyDescent="0.25">
      <c r="A9" s="21">
        <v>4</v>
      </c>
      <c r="B9" s="22">
        <v>8.8785046728971965E-4</v>
      </c>
      <c r="C9" s="22">
        <v>9.4532710280373832E-4</v>
      </c>
      <c r="D9" s="22">
        <v>1.8E-3</v>
      </c>
      <c r="E9" s="45"/>
      <c r="F9" s="21" t="s">
        <v>479</v>
      </c>
      <c r="G9" s="23">
        <v>19060</v>
      </c>
      <c r="H9" s="21">
        <v>0.9</v>
      </c>
      <c r="I9" s="45"/>
      <c r="J9" s="45"/>
      <c r="K9" s="340">
        <f>LARGE(B12:C12,1)/(B12+C12)</f>
        <v>0.69705107332874572</v>
      </c>
      <c r="L9" s="45"/>
      <c r="M9" s="45"/>
      <c r="N9" s="45"/>
      <c r="W9" s="21">
        <v>8</v>
      </c>
      <c r="X9" s="21">
        <v>2464</v>
      </c>
      <c r="Y9" s="24">
        <v>44975</v>
      </c>
      <c r="Z9" s="21" t="s">
        <v>533</v>
      </c>
      <c r="AA9" s="21" t="s">
        <v>497</v>
      </c>
      <c r="AB9" s="21">
        <v>11.5</v>
      </c>
      <c r="AC9" s="21" t="s">
        <v>499</v>
      </c>
      <c r="AD9" s="21">
        <v>52</v>
      </c>
    </row>
    <row r="10" spans="1:30" ht="17.25" customHeight="1" thickBot="1" x14ac:dyDescent="0.25">
      <c r="A10" s="21">
        <v>5</v>
      </c>
      <c r="B10" s="22">
        <v>1.7313084112149531E-3</v>
      </c>
      <c r="C10" s="22">
        <v>1.6682242990654207E-3</v>
      </c>
      <c r="D10" s="22">
        <v>3.5000000000000001E-3</v>
      </c>
      <c r="E10" s="45"/>
      <c r="F10" s="21" t="s">
        <v>480</v>
      </c>
      <c r="G10" s="23">
        <v>18348</v>
      </c>
      <c r="H10" s="21">
        <v>0.87</v>
      </c>
      <c r="I10" s="45"/>
      <c r="J10" s="45"/>
      <c r="K10" s="340">
        <f>LARGE(B20:C20,1)/(B20+C20)</f>
        <v>0.52094647013188522</v>
      </c>
      <c r="L10" s="45"/>
      <c r="M10" s="45"/>
      <c r="N10" s="45"/>
      <c r="W10" s="21">
        <v>9</v>
      </c>
      <c r="X10" s="21">
        <v>2460</v>
      </c>
      <c r="Y10" s="24">
        <v>44978</v>
      </c>
      <c r="Z10" s="21" t="s">
        <v>518</v>
      </c>
      <c r="AA10" s="21" t="s">
        <v>493</v>
      </c>
      <c r="AB10" s="21">
        <v>11.5</v>
      </c>
      <c r="AC10" s="21" t="s">
        <v>499</v>
      </c>
      <c r="AD10" s="21">
        <v>51</v>
      </c>
    </row>
    <row r="11" spans="1:30" ht="17.25" customHeight="1" thickBot="1" x14ac:dyDescent="0.25">
      <c r="A11" s="21">
        <v>6</v>
      </c>
      <c r="B11" s="22">
        <v>3.86214953271028E-3</v>
      </c>
      <c r="C11" s="22">
        <v>5.3939252336448603E-3</v>
      </c>
      <c r="D11" s="22">
        <v>9.1999999999999998E-3</v>
      </c>
      <c r="E11" s="45"/>
      <c r="F11" s="21" t="s">
        <v>481</v>
      </c>
      <c r="G11" s="23">
        <v>18138</v>
      </c>
      <c r="H11" s="21">
        <v>0.86</v>
      </c>
      <c r="I11" s="45"/>
      <c r="J11" s="45"/>
      <c r="K11" s="340">
        <f>LARGE(B21:C21,1)/(B21+C21)</f>
        <v>0.52348792732488647</v>
      </c>
      <c r="L11" s="45"/>
      <c r="M11" s="45"/>
      <c r="N11" s="45"/>
      <c r="W11" s="21">
        <v>10</v>
      </c>
      <c r="X11" s="21">
        <v>2449</v>
      </c>
      <c r="Y11" s="24">
        <v>44977</v>
      </c>
      <c r="Z11" s="21" t="s">
        <v>518</v>
      </c>
      <c r="AA11" s="21" t="s">
        <v>492</v>
      </c>
      <c r="AB11" s="21">
        <v>11.4</v>
      </c>
      <c r="AC11" s="21" t="s">
        <v>499</v>
      </c>
      <c r="AD11" s="21">
        <v>51</v>
      </c>
    </row>
    <row r="12" spans="1:30" ht="17.25" customHeight="1" thickBot="1" x14ac:dyDescent="0.25">
      <c r="A12" s="21">
        <v>7</v>
      </c>
      <c r="B12" s="22">
        <v>8.434579439252337E-3</v>
      </c>
      <c r="C12" s="22">
        <v>1.9407009345794392E-2</v>
      </c>
      <c r="D12" s="22">
        <v>2.69E-2</v>
      </c>
      <c r="E12" s="45"/>
      <c r="F12" s="21" t="s">
        <v>482</v>
      </c>
      <c r="G12" s="23">
        <v>18507</v>
      </c>
      <c r="H12" s="21">
        <v>0.88</v>
      </c>
      <c r="I12" s="45"/>
      <c r="J12" s="45"/>
      <c r="K12" s="45"/>
      <c r="L12" s="45"/>
      <c r="M12" s="45"/>
      <c r="N12" s="45"/>
      <c r="W12" s="21">
        <v>20</v>
      </c>
      <c r="X12" s="21">
        <v>2371</v>
      </c>
      <c r="Y12" s="24">
        <v>44970</v>
      </c>
      <c r="Z12" s="21" t="s">
        <v>518</v>
      </c>
      <c r="AA12" s="21" t="s">
        <v>492</v>
      </c>
      <c r="AB12" s="21">
        <v>11.1</v>
      </c>
      <c r="AC12" s="21" t="s">
        <v>498</v>
      </c>
      <c r="AD12" s="21">
        <v>51</v>
      </c>
    </row>
    <row r="13" spans="1:30" ht="17.25" customHeight="1" thickBot="1" x14ac:dyDescent="0.25">
      <c r="A13" s="21">
        <v>8</v>
      </c>
      <c r="B13" s="22">
        <v>1.6114485981308411E-2</v>
      </c>
      <c r="C13" s="22">
        <v>3.3308878504672901E-2</v>
      </c>
      <c r="D13" s="22">
        <v>4.8000000000000001E-2</v>
      </c>
      <c r="E13" s="45"/>
      <c r="F13" s="21" t="s">
        <v>483</v>
      </c>
      <c r="G13" s="23">
        <v>20425</v>
      </c>
      <c r="H13" s="21">
        <v>0.97</v>
      </c>
      <c r="I13" s="45"/>
      <c r="J13" s="45"/>
      <c r="K13" s="45"/>
      <c r="L13" s="45"/>
      <c r="M13" s="45"/>
      <c r="N13" s="45"/>
      <c r="W13" s="21">
        <v>25</v>
      </c>
      <c r="X13" s="21">
        <v>2324</v>
      </c>
      <c r="Y13" s="24">
        <v>44976</v>
      </c>
      <c r="Z13" s="21" t="s">
        <v>524</v>
      </c>
      <c r="AA13" s="21" t="s">
        <v>488</v>
      </c>
      <c r="AB13" s="21">
        <v>10.9</v>
      </c>
      <c r="AC13" s="21" t="s">
        <v>498</v>
      </c>
      <c r="AD13" s="21">
        <v>51</v>
      </c>
    </row>
    <row r="14" spans="1:30" ht="17.25" customHeight="1" thickBot="1" x14ac:dyDescent="0.25">
      <c r="A14" s="21">
        <v>9</v>
      </c>
      <c r="B14" s="22">
        <v>2.144158878504673E-2</v>
      </c>
      <c r="C14" s="22">
        <v>3.992616822429907E-2</v>
      </c>
      <c r="D14" s="22">
        <v>0.06</v>
      </c>
      <c r="E14" s="45"/>
      <c r="F14" s="21" t="s">
        <v>484</v>
      </c>
      <c r="G14" s="353">
        <v>22558</v>
      </c>
      <c r="H14" s="21">
        <v>1.07</v>
      </c>
      <c r="I14" s="45"/>
      <c r="J14" s="45"/>
      <c r="K14" s="45"/>
      <c r="L14" s="45"/>
      <c r="M14" s="45"/>
      <c r="N14" s="45"/>
      <c r="W14" s="21">
        <v>30</v>
      </c>
      <c r="X14" s="21">
        <v>2307</v>
      </c>
      <c r="Y14" s="24">
        <v>44980</v>
      </c>
      <c r="Z14" s="21" t="s">
        <v>518</v>
      </c>
      <c r="AA14" s="21" t="s">
        <v>495</v>
      </c>
      <c r="AB14" s="21">
        <v>10.8</v>
      </c>
      <c r="AC14" s="21" t="s">
        <v>499</v>
      </c>
      <c r="AD14" s="21">
        <v>51</v>
      </c>
    </row>
    <row r="15" spans="1:30" ht="17.25" customHeight="1" thickBot="1" x14ac:dyDescent="0.25">
      <c r="A15" s="21">
        <v>10</v>
      </c>
      <c r="B15" s="22">
        <v>2.6014018691588786E-2</v>
      </c>
      <c r="C15" s="22">
        <v>4.1205140186915887E-2</v>
      </c>
      <c r="D15" s="22">
        <v>6.6299999999999998E-2</v>
      </c>
      <c r="E15" s="45"/>
      <c r="F15" s="21" t="s">
        <v>485</v>
      </c>
      <c r="G15" s="23">
        <v>22411</v>
      </c>
      <c r="H15" s="21">
        <v>1.06</v>
      </c>
      <c r="I15" s="45"/>
      <c r="J15" s="45"/>
      <c r="K15" s="45"/>
      <c r="L15" s="45"/>
      <c r="M15" s="45"/>
      <c r="N15" s="45"/>
      <c r="W15" s="21">
        <v>35</v>
      </c>
      <c r="X15" s="21">
        <v>2292</v>
      </c>
      <c r="Y15" s="24">
        <v>45252</v>
      </c>
      <c r="Z15" s="21" t="s">
        <v>518</v>
      </c>
      <c r="AA15" s="21" t="s">
        <v>494</v>
      </c>
      <c r="AB15" s="21">
        <v>10.7</v>
      </c>
      <c r="AC15" s="21" t="s">
        <v>499</v>
      </c>
      <c r="AD15" s="21">
        <v>52</v>
      </c>
    </row>
    <row r="16" spans="1:30" ht="17.25" customHeight="1" thickBot="1" x14ac:dyDescent="0.25">
      <c r="A16" s="21">
        <v>11</v>
      </c>
      <c r="B16" s="22">
        <v>2.9876168224299067E-2</v>
      </c>
      <c r="C16" s="22">
        <v>4.2539719626168225E-2</v>
      </c>
      <c r="D16" s="22">
        <v>7.1800000000000003E-2</v>
      </c>
      <c r="E16" s="45"/>
      <c r="F16" s="21" t="s">
        <v>485</v>
      </c>
      <c r="G16" s="23">
        <v>17830</v>
      </c>
      <c r="H16" s="21">
        <v>0.74</v>
      </c>
      <c r="I16" s="45"/>
      <c r="J16" s="45"/>
      <c r="K16" s="45"/>
      <c r="L16" s="45"/>
      <c r="M16" s="45"/>
      <c r="N16" s="45"/>
      <c r="W16" s="21">
        <v>40</v>
      </c>
      <c r="X16" s="21">
        <v>2275</v>
      </c>
      <c r="Y16" s="24">
        <v>44972</v>
      </c>
      <c r="Z16" s="21" t="s">
        <v>518</v>
      </c>
      <c r="AA16" s="21" t="s">
        <v>494</v>
      </c>
      <c r="AB16" s="21">
        <v>10.6</v>
      </c>
      <c r="AC16" s="21" t="s">
        <v>499</v>
      </c>
      <c r="AD16" s="21">
        <v>51</v>
      </c>
    </row>
    <row r="17" spans="1:30" ht="17.25" customHeight="1" thickBot="1" x14ac:dyDescent="0.25">
      <c r="A17" s="21">
        <v>12</v>
      </c>
      <c r="B17" s="22">
        <v>3.3782710280373836E-2</v>
      </c>
      <c r="C17" s="22">
        <v>4.5097663551401872E-2</v>
      </c>
      <c r="D17" s="22">
        <v>7.8600000000000003E-2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2257</v>
      </c>
      <c r="Y17" s="24">
        <v>44980</v>
      </c>
      <c r="Z17" s="21" t="s">
        <v>514</v>
      </c>
      <c r="AA17" s="21" t="s">
        <v>495</v>
      </c>
      <c r="AB17" s="21">
        <v>10.5</v>
      </c>
      <c r="AC17" s="21" t="s">
        <v>498</v>
      </c>
      <c r="AD17" s="21">
        <v>59</v>
      </c>
    </row>
    <row r="18" spans="1:30" ht="17.25" customHeight="1" thickBot="1" x14ac:dyDescent="0.25">
      <c r="A18" s="21">
        <v>13</v>
      </c>
      <c r="B18" s="22">
        <v>3.6224299065420566E-2</v>
      </c>
      <c r="C18" s="22">
        <v>4.7488785046728973E-2</v>
      </c>
      <c r="D18" s="22">
        <v>8.3500000000000005E-2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2247</v>
      </c>
      <c r="Y18" s="24">
        <v>44974</v>
      </c>
      <c r="Z18" s="21" t="s">
        <v>514</v>
      </c>
      <c r="AA18" s="21" t="s">
        <v>496</v>
      </c>
      <c r="AB18" s="21">
        <v>10.5</v>
      </c>
      <c r="AC18" s="21" t="s">
        <v>498</v>
      </c>
      <c r="AD18" s="21">
        <v>57</v>
      </c>
    </row>
    <row r="19" spans="1:30" ht="17.25" customHeight="1" thickBot="1" x14ac:dyDescent="0.25">
      <c r="A19" s="21">
        <v>14</v>
      </c>
      <c r="B19" s="22">
        <v>3.4759345794392521E-2</v>
      </c>
      <c r="C19" s="22">
        <v>4.3373831775700936E-2</v>
      </c>
      <c r="D19" s="22">
        <v>7.8200000000000006E-2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2188</v>
      </c>
      <c r="Y19" s="24">
        <v>44971</v>
      </c>
      <c r="Z19" s="21" t="s">
        <v>515</v>
      </c>
      <c r="AA19" s="21" t="s">
        <v>493</v>
      </c>
      <c r="AB19" s="21">
        <v>10.199999999999999</v>
      </c>
      <c r="AC19" s="21" t="s">
        <v>498</v>
      </c>
      <c r="AD19" s="21">
        <v>53</v>
      </c>
    </row>
    <row r="20" spans="1:30" ht="17.25" customHeight="1" thickBot="1" x14ac:dyDescent="0.25">
      <c r="A20" s="21">
        <v>15</v>
      </c>
      <c r="B20" s="22">
        <v>3.6357476635514016E-2</v>
      </c>
      <c r="C20" s="22">
        <v>3.9536915887850466E-2</v>
      </c>
      <c r="D20" s="22">
        <v>7.6499999999999999E-2</v>
      </c>
      <c r="E20" s="45"/>
      <c r="F20" s="21" t="s">
        <v>488</v>
      </c>
      <c r="G20" s="23">
        <v>16610</v>
      </c>
      <c r="H20" s="21">
        <v>0.79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2154</v>
      </c>
      <c r="Y20" s="24">
        <v>45286</v>
      </c>
      <c r="Z20" s="21" t="s">
        <v>514</v>
      </c>
      <c r="AA20" s="21" t="s">
        <v>493</v>
      </c>
      <c r="AB20" s="21">
        <v>10.1</v>
      </c>
      <c r="AC20" s="21" t="s">
        <v>498</v>
      </c>
      <c r="AD20" s="21">
        <v>57</v>
      </c>
    </row>
    <row r="21" spans="1:30" ht="17.25" customHeight="1" thickBot="1" x14ac:dyDescent="0.25">
      <c r="A21" s="21">
        <v>16</v>
      </c>
      <c r="B21" s="22">
        <v>4.0929906542056076E-2</v>
      </c>
      <c r="C21" s="22">
        <v>3.7257009345794394E-2</v>
      </c>
      <c r="D21" s="22">
        <v>7.9699999999999993E-2</v>
      </c>
      <c r="E21" s="45"/>
      <c r="F21" s="21" t="s">
        <v>492</v>
      </c>
      <c r="G21" s="23">
        <v>21572</v>
      </c>
      <c r="H21" s="21">
        <v>1.02</v>
      </c>
      <c r="I21" s="45"/>
      <c r="J21" s="12">
        <v>5</v>
      </c>
      <c r="K21" s="12">
        <f>X6</f>
        <v>2495</v>
      </c>
      <c r="L21" s="18"/>
      <c r="M21" s="12"/>
      <c r="N21" s="114">
        <f>K21/$F$2</f>
        <v>0.11658878504672897</v>
      </c>
      <c r="W21" s="21">
        <v>125</v>
      </c>
      <c r="X21" s="21">
        <v>2127</v>
      </c>
      <c r="Y21" s="24">
        <v>44951</v>
      </c>
      <c r="Z21" s="21" t="s">
        <v>518</v>
      </c>
      <c r="AA21" s="21" t="s">
        <v>494</v>
      </c>
      <c r="AB21" s="21">
        <v>9.9</v>
      </c>
      <c r="AC21" s="21" t="s">
        <v>498</v>
      </c>
      <c r="AD21" s="21">
        <v>50</v>
      </c>
    </row>
    <row r="22" spans="1:30" ht="17.25" customHeight="1" thickBot="1" x14ac:dyDescent="0.25">
      <c r="A22" s="21">
        <v>17</v>
      </c>
      <c r="B22" s="22">
        <v>3.8355140186915888E-2</v>
      </c>
      <c r="C22" s="22">
        <v>3.620046728971963E-2</v>
      </c>
      <c r="D22" s="22">
        <v>7.5800000000000006E-2</v>
      </c>
      <c r="E22" s="45"/>
      <c r="F22" s="21" t="s">
        <v>493</v>
      </c>
      <c r="G22" s="23">
        <v>22070</v>
      </c>
      <c r="H22" s="21">
        <v>1.04</v>
      </c>
      <c r="I22" s="45"/>
      <c r="J22" s="12">
        <v>10</v>
      </c>
      <c r="K22" s="12">
        <f>X11</f>
        <v>2449</v>
      </c>
      <c r="L22" s="18"/>
      <c r="M22" s="12"/>
      <c r="N22" s="114">
        <f t="shared" ref="N22:N28" si="0">K22/$F$2</f>
        <v>0.1144392523364486</v>
      </c>
      <c r="W22" s="21">
        <v>150</v>
      </c>
      <c r="X22" s="21">
        <v>2096</v>
      </c>
      <c r="Y22" s="24">
        <v>44979</v>
      </c>
      <c r="Z22" s="21" t="s">
        <v>520</v>
      </c>
      <c r="AA22" s="21" t="s">
        <v>494</v>
      </c>
      <c r="AB22" s="21">
        <v>9.8000000000000007</v>
      </c>
      <c r="AC22" s="21" t="s">
        <v>499</v>
      </c>
      <c r="AD22" s="21">
        <v>55</v>
      </c>
    </row>
    <row r="23" spans="1:30" ht="17.25" customHeight="1" thickBot="1" x14ac:dyDescent="0.25">
      <c r="A23" s="21">
        <v>18</v>
      </c>
      <c r="B23" s="22">
        <v>3.4581775700934576E-2</v>
      </c>
      <c r="C23" s="22">
        <v>3.5032710280373837E-2</v>
      </c>
      <c r="D23" s="22">
        <v>7.0499999999999993E-2</v>
      </c>
      <c r="E23" s="45"/>
      <c r="F23" s="21" t="s">
        <v>494</v>
      </c>
      <c r="G23" s="23">
        <v>22482</v>
      </c>
      <c r="H23" s="21">
        <v>1.06</v>
      </c>
      <c r="I23" s="45"/>
      <c r="J23" s="12">
        <v>20</v>
      </c>
      <c r="K23" s="12">
        <f>X12</f>
        <v>2371</v>
      </c>
      <c r="L23" s="18"/>
      <c r="M23" s="12"/>
      <c r="N23" s="114">
        <f t="shared" si="0"/>
        <v>0.11079439252336448</v>
      </c>
      <c r="W23" s="21">
        <v>175</v>
      </c>
      <c r="X23" s="21">
        <v>2071</v>
      </c>
      <c r="Y23" s="24">
        <v>45273</v>
      </c>
      <c r="Z23" s="21" t="s">
        <v>514</v>
      </c>
      <c r="AA23" s="21" t="s">
        <v>494</v>
      </c>
      <c r="AB23" s="21">
        <v>9.6999999999999993</v>
      </c>
      <c r="AC23" s="21" t="s">
        <v>498</v>
      </c>
      <c r="AD23" s="21">
        <v>59</v>
      </c>
    </row>
    <row r="24" spans="1:30" ht="17.25" customHeight="1" thickBot="1" x14ac:dyDescent="0.25">
      <c r="A24" s="21">
        <v>19</v>
      </c>
      <c r="B24" s="22">
        <v>2.5303738317757011E-2</v>
      </c>
      <c r="C24" s="22">
        <v>2.8804672897196258E-2</v>
      </c>
      <c r="D24" s="22">
        <v>5.4399999999999997E-2</v>
      </c>
      <c r="E24" s="45"/>
      <c r="F24" s="21" t="s">
        <v>495</v>
      </c>
      <c r="G24" s="23">
        <v>22077</v>
      </c>
      <c r="H24" s="21">
        <v>1.04</v>
      </c>
      <c r="I24" s="45"/>
      <c r="J24" s="12">
        <v>30</v>
      </c>
      <c r="K24" s="12">
        <f>X14</f>
        <v>2307</v>
      </c>
      <c r="L24" s="18"/>
      <c r="M24" s="12"/>
      <c r="N24" s="114">
        <f t="shared" si="0"/>
        <v>0.10780373831775701</v>
      </c>
      <c r="W24" s="21">
        <v>200</v>
      </c>
      <c r="X24" s="21">
        <v>2053</v>
      </c>
      <c r="Y24" s="24">
        <v>45261</v>
      </c>
      <c r="Z24" s="21" t="s">
        <v>516</v>
      </c>
      <c r="AA24" s="21" t="s">
        <v>496</v>
      </c>
      <c r="AB24" s="21">
        <v>9.6</v>
      </c>
      <c r="AC24" s="21" t="s">
        <v>499</v>
      </c>
      <c r="AD24" s="21">
        <v>51</v>
      </c>
    </row>
    <row r="25" spans="1:30" ht="17.25" customHeight="1" thickBot="1" x14ac:dyDescent="0.25">
      <c r="A25" s="21">
        <v>20</v>
      </c>
      <c r="B25" s="22">
        <v>1.9177570093457944E-2</v>
      </c>
      <c r="C25" s="22">
        <v>2.1909345794392521E-2</v>
      </c>
      <c r="D25" s="22">
        <v>4.1300000000000003E-2</v>
      </c>
      <c r="E25" s="45"/>
      <c r="F25" s="21" t="s">
        <v>496</v>
      </c>
      <c r="G25" s="23">
        <v>23364</v>
      </c>
      <c r="H25" s="21">
        <v>1.1100000000000001</v>
      </c>
      <c r="I25" s="45"/>
      <c r="J25" s="12">
        <v>50</v>
      </c>
      <c r="K25" s="12">
        <f>X18</f>
        <v>2247</v>
      </c>
      <c r="L25" s="18"/>
      <c r="M25" s="12"/>
      <c r="N25" s="114">
        <f t="shared" si="0"/>
        <v>0.105</v>
      </c>
    </row>
    <row r="26" spans="1:30" ht="17.25" customHeight="1" thickBot="1" x14ac:dyDescent="0.25">
      <c r="A26" s="21">
        <v>21</v>
      </c>
      <c r="B26" s="22">
        <v>1.6158878504672899E-2</v>
      </c>
      <c r="C26" s="22">
        <v>1.4847196261682244E-2</v>
      </c>
      <c r="D26" s="22">
        <v>3.1600000000000003E-2</v>
      </c>
      <c r="E26" s="45"/>
      <c r="F26" s="21" t="s">
        <v>497</v>
      </c>
      <c r="G26" s="23">
        <v>19792</v>
      </c>
      <c r="H26" s="21">
        <v>0.94</v>
      </c>
      <c r="I26" s="45"/>
      <c r="J26" s="12">
        <v>100</v>
      </c>
      <c r="K26" s="12">
        <f>X20</f>
        <v>2154</v>
      </c>
      <c r="L26" s="18"/>
      <c r="M26" s="12"/>
      <c r="N26" s="114">
        <f t="shared" si="0"/>
        <v>0.10065420560747664</v>
      </c>
    </row>
    <row r="27" spans="1:30" ht="17.25" customHeight="1" thickBot="1" x14ac:dyDescent="0.25">
      <c r="A27" s="21">
        <v>22</v>
      </c>
      <c r="B27" s="22">
        <v>1.0121495327102803E-2</v>
      </c>
      <c r="C27" s="22">
        <v>1.0064953271028038E-2</v>
      </c>
      <c r="D27" s="22">
        <v>2.0500000000000001E-2</v>
      </c>
      <c r="E27" s="45"/>
      <c r="F27" s="45"/>
      <c r="G27" s="45"/>
      <c r="H27" s="45"/>
      <c r="I27" s="45"/>
      <c r="J27" s="12">
        <v>150</v>
      </c>
      <c r="K27" s="12">
        <f>X22</f>
        <v>2096</v>
      </c>
      <c r="L27" s="18"/>
      <c r="M27" s="12"/>
      <c r="N27" s="114">
        <f t="shared" si="0"/>
        <v>9.7943925233644855E-2</v>
      </c>
    </row>
    <row r="28" spans="1:30" ht="17.25" customHeight="1" thickBot="1" x14ac:dyDescent="0.25">
      <c r="A28" s="21">
        <v>23</v>
      </c>
      <c r="B28" s="22">
        <v>5.3271028037383174E-3</v>
      </c>
      <c r="C28" s="22">
        <v>5.6719626168224299E-3</v>
      </c>
      <c r="D28" s="22">
        <v>1.12E-2</v>
      </c>
      <c r="E28" s="45"/>
      <c r="F28" s="45"/>
      <c r="G28" s="45"/>
      <c r="H28" s="45"/>
      <c r="I28" s="45"/>
      <c r="J28" s="12">
        <v>200</v>
      </c>
      <c r="K28" s="12">
        <f>X24</f>
        <v>2053</v>
      </c>
      <c r="L28" s="18"/>
      <c r="M28" s="12"/>
      <c r="N28" s="114">
        <f t="shared" si="0"/>
        <v>9.5934579439252335E-2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pageSetUpPr fitToPage="1"/>
  </sheetPr>
  <dimension ref="A1:AD50"/>
  <sheetViews>
    <sheetView zoomScaleNormal="100" zoomScaleSheetLayoutView="100" workbookViewId="0">
      <selection activeCell="B27" sqref="B27:C27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2" max="22" width="8.75" customWidth="1"/>
    <col min="23" max="30" width="9.25" hidden="1" customWidth="1"/>
  </cols>
  <sheetData>
    <row r="1" spans="1:30" ht="24" thickBot="1" x14ac:dyDescent="0.25">
      <c r="A1" s="239" t="s">
        <v>551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671</v>
      </c>
      <c r="F2" s="6">
        <v>56200</v>
      </c>
      <c r="H2" s="7" t="s">
        <v>462</v>
      </c>
      <c r="W2" s="21">
        <v>1</v>
      </c>
      <c r="X2" s="21">
        <v>5669</v>
      </c>
      <c r="Y2" s="24">
        <v>44580</v>
      </c>
      <c r="Z2" s="21" t="s">
        <v>514</v>
      </c>
      <c r="AA2" s="21" t="s">
        <v>494</v>
      </c>
      <c r="AB2" s="21">
        <v>10.1</v>
      </c>
      <c r="AC2" s="21" t="s">
        <v>464</v>
      </c>
      <c r="AD2" s="21">
        <v>54</v>
      </c>
    </row>
    <row r="3" spans="1:30" ht="15.75" customHeight="1" thickBot="1" x14ac:dyDescent="0.25">
      <c r="W3" s="21">
        <v>2</v>
      </c>
      <c r="X3" s="21">
        <v>5620</v>
      </c>
      <c r="Y3" s="24">
        <v>44575</v>
      </c>
      <c r="Z3" s="21" t="s">
        <v>514</v>
      </c>
      <c r="AA3" s="21" t="s">
        <v>496</v>
      </c>
      <c r="AB3" s="21">
        <v>10</v>
      </c>
      <c r="AC3" s="21" t="s">
        <v>464</v>
      </c>
      <c r="AD3" s="21">
        <v>54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240" t="s">
        <v>470</v>
      </c>
      <c r="K4" s="241"/>
      <c r="L4" s="241"/>
      <c r="M4" s="241"/>
      <c r="N4" s="242"/>
      <c r="W4" s="21">
        <v>3</v>
      </c>
      <c r="X4" s="21">
        <v>5515</v>
      </c>
      <c r="Y4" s="24">
        <v>44574</v>
      </c>
      <c r="Z4" s="21" t="s">
        <v>515</v>
      </c>
      <c r="AA4" s="21" t="s">
        <v>495</v>
      </c>
      <c r="AB4" s="21">
        <v>9.8000000000000007</v>
      </c>
      <c r="AC4" s="21" t="s">
        <v>464</v>
      </c>
      <c r="AD4" s="21">
        <v>50</v>
      </c>
    </row>
    <row r="5" spans="1:30" ht="15.75" customHeight="1" thickBot="1" x14ac:dyDescent="0.25">
      <c r="A5" s="21">
        <v>0</v>
      </c>
      <c r="B5" s="22">
        <v>2.7992882562277578E-3</v>
      </c>
      <c r="C5" s="22">
        <v>1.8320284697508895E-3</v>
      </c>
      <c r="D5" s="41">
        <v>4.5999999999999999E-3</v>
      </c>
      <c r="F5" s="21" t="s">
        <v>471</v>
      </c>
      <c r="G5" s="23">
        <v>60965</v>
      </c>
      <c r="H5" s="21">
        <v>1.06</v>
      </c>
      <c r="J5" s="243" t="s">
        <v>472</v>
      </c>
      <c r="K5" s="244"/>
      <c r="L5" s="244"/>
      <c r="M5" s="244"/>
      <c r="N5" s="245"/>
      <c r="W5" s="21">
        <v>4</v>
      </c>
      <c r="X5" s="21">
        <v>5492</v>
      </c>
      <c r="Y5" s="24">
        <v>44589</v>
      </c>
      <c r="Z5" s="21" t="s">
        <v>514</v>
      </c>
      <c r="AA5" s="21" t="s">
        <v>496</v>
      </c>
      <c r="AB5" s="21">
        <v>9.8000000000000007</v>
      </c>
      <c r="AC5" s="21" t="s">
        <v>464</v>
      </c>
      <c r="AD5" s="21">
        <v>55</v>
      </c>
    </row>
    <row r="6" spans="1:30" ht="15.75" customHeight="1" thickBot="1" x14ac:dyDescent="0.25">
      <c r="A6" s="21">
        <v>1</v>
      </c>
      <c r="B6" s="22">
        <v>1.6697508896797151E-3</v>
      </c>
      <c r="C6" s="22">
        <v>1.2213523131672599E-3</v>
      </c>
      <c r="D6" s="22">
        <v>2.8999999999999998E-3</v>
      </c>
      <c r="F6" s="21" t="s">
        <v>473</v>
      </c>
      <c r="G6" s="23">
        <v>62396</v>
      </c>
      <c r="H6" s="21">
        <v>1.08</v>
      </c>
      <c r="J6" s="107" t="s">
        <v>474</v>
      </c>
      <c r="K6" s="108">
        <f>LARGE((K8,K9),1)</f>
        <v>0.71840431498430801</v>
      </c>
      <c r="L6" s="45"/>
      <c r="M6" s="45"/>
      <c r="N6" s="108" t="s">
        <v>465</v>
      </c>
      <c r="W6" s="21">
        <v>5</v>
      </c>
      <c r="X6" s="21">
        <v>5481</v>
      </c>
      <c r="Y6" s="24">
        <v>44572</v>
      </c>
      <c r="Z6" s="21" t="s">
        <v>514</v>
      </c>
      <c r="AA6" s="21" t="s">
        <v>493</v>
      </c>
      <c r="AB6" s="21">
        <v>9.8000000000000007</v>
      </c>
      <c r="AC6" s="21" t="s">
        <v>464</v>
      </c>
      <c r="AD6" s="21">
        <v>56</v>
      </c>
    </row>
    <row r="7" spans="1:30" ht="15.75" customHeight="1" thickBot="1" x14ac:dyDescent="0.25">
      <c r="A7" s="21">
        <v>2</v>
      </c>
      <c r="B7" s="22">
        <v>1.3750889679715302E-3</v>
      </c>
      <c r="C7" s="22">
        <v>1.0177935943060498E-3</v>
      </c>
      <c r="D7" s="22">
        <v>2.3999999999999998E-3</v>
      </c>
      <c r="F7" s="21" t="s">
        <v>475</v>
      </c>
      <c r="G7" s="23">
        <v>62246</v>
      </c>
      <c r="H7" s="21">
        <v>1.08</v>
      </c>
      <c r="J7" s="12" t="s">
        <v>476</v>
      </c>
      <c r="K7" s="108">
        <f>LARGE((K10,K11),1)</f>
        <v>0.57537047931198704</v>
      </c>
      <c r="L7" s="45"/>
      <c r="M7" s="45"/>
      <c r="N7" s="108" t="s">
        <v>464</v>
      </c>
      <c r="W7" s="21">
        <v>6</v>
      </c>
      <c r="X7" s="21">
        <v>5479</v>
      </c>
      <c r="Y7" s="24">
        <v>44580</v>
      </c>
      <c r="Z7" s="21" t="s">
        <v>515</v>
      </c>
      <c r="AA7" s="21" t="s">
        <v>494</v>
      </c>
      <c r="AB7" s="21">
        <v>9.6999999999999993</v>
      </c>
      <c r="AC7" s="21" t="s">
        <v>464</v>
      </c>
      <c r="AD7" s="21">
        <v>52</v>
      </c>
    </row>
    <row r="8" spans="1:30" ht="15.75" customHeight="1" thickBot="1" x14ac:dyDescent="0.3">
      <c r="A8" s="21">
        <v>3</v>
      </c>
      <c r="B8" s="22">
        <v>8.3487544483985755E-4</v>
      </c>
      <c r="C8" s="22">
        <v>9.669039145907474E-4</v>
      </c>
      <c r="D8" s="22">
        <v>1.8E-3</v>
      </c>
      <c r="F8" s="21" t="s">
        <v>477</v>
      </c>
      <c r="G8" s="23">
        <v>56891</v>
      </c>
      <c r="H8" s="21"/>
      <c r="K8" s="16">
        <f>LARGE(B11:C11,1)/(B11+C11)</f>
        <v>0.71840431498430801</v>
      </c>
      <c r="W8" s="21">
        <v>7</v>
      </c>
      <c r="X8" s="21">
        <v>5471</v>
      </c>
      <c r="Y8" s="24">
        <v>44573</v>
      </c>
      <c r="Z8" s="21" t="s">
        <v>514</v>
      </c>
      <c r="AA8" s="21" t="s">
        <v>494</v>
      </c>
      <c r="AB8" s="21">
        <v>9.6999999999999993</v>
      </c>
      <c r="AC8" s="21" t="s">
        <v>464</v>
      </c>
      <c r="AD8" s="21">
        <v>56</v>
      </c>
    </row>
    <row r="9" spans="1:30" ht="15.75" customHeight="1" thickBot="1" x14ac:dyDescent="0.3">
      <c r="A9" s="21">
        <v>4</v>
      </c>
      <c r="B9" s="22">
        <v>1.325978647686833E-3</v>
      </c>
      <c r="C9" s="22">
        <v>2.0355871886120996E-3</v>
      </c>
      <c r="D9" s="22">
        <v>3.3999999999999998E-3</v>
      </c>
      <c r="F9" s="21" t="s">
        <v>478</v>
      </c>
      <c r="G9" s="23">
        <v>50091</v>
      </c>
      <c r="H9" s="21"/>
      <c r="K9" s="16">
        <f>LARGE(B12:C12,1)/(B12+C12)</f>
        <v>0.7144719947309246</v>
      </c>
      <c r="W9" s="21">
        <v>8</v>
      </c>
      <c r="X9" s="21">
        <v>5455</v>
      </c>
      <c r="Y9" s="24">
        <v>44589</v>
      </c>
      <c r="Z9" s="21" t="s">
        <v>517</v>
      </c>
      <c r="AA9" s="21" t="s">
        <v>496</v>
      </c>
      <c r="AB9" s="21">
        <v>9.6999999999999993</v>
      </c>
      <c r="AC9" s="21" t="s">
        <v>465</v>
      </c>
      <c r="AD9" s="21">
        <v>51</v>
      </c>
    </row>
    <row r="10" spans="1:30" ht="15.75" customHeight="1" thickBot="1" x14ac:dyDescent="0.3">
      <c r="A10" s="21">
        <v>5</v>
      </c>
      <c r="B10" s="22">
        <v>3.192170818505338E-3</v>
      </c>
      <c r="C10" s="22">
        <v>7.4807829181494654E-3</v>
      </c>
      <c r="D10" s="22">
        <v>1.0699999999999999E-2</v>
      </c>
      <c r="F10" s="21" t="s">
        <v>479</v>
      </c>
      <c r="G10" s="23">
        <v>47512</v>
      </c>
      <c r="H10" s="21"/>
      <c r="K10" s="16">
        <f>LARGE(B20:C20,1)/(B20+C20)</f>
        <v>0.55225567392311259</v>
      </c>
      <c r="W10" s="21">
        <v>9</v>
      </c>
      <c r="X10" s="21">
        <v>5445</v>
      </c>
      <c r="Y10" s="24">
        <v>44567</v>
      </c>
      <c r="Z10" s="21" t="s">
        <v>515</v>
      </c>
      <c r="AA10" s="21" t="s">
        <v>495</v>
      </c>
      <c r="AB10" s="21">
        <v>9.6999999999999993</v>
      </c>
      <c r="AC10" s="21" t="s">
        <v>464</v>
      </c>
      <c r="AD10" s="21">
        <v>51</v>
      </c>
    </row>
    <row r="11" spans="1:30" ht="15.75" customHeight="1" thickBot="1" x14ac:dyDescent="0.3">
      <c r="A11" s="21">
        <v>6</v>
      </c>
      <c r="B11" s="22">
        <v>8.3978647686832747E-3</v>
      </c>
      <c r="C11" s="22">
        <v>2.1424555160142349E-2</v>
      </c>
      <c r="D11" s="22">
        <v>0.03</v>
      </c>
      <c r="F11" s="21" t="s">
        <v>480</v>
      </c>
      <c r="G11" s="23">
        <v>45542</v>
      </c>
      <c r="H11" s="21"/>
      <c r="K11" s="16">
        <f>LARGE(B21:C21,1)/(B21+C21)</f>
        <v>0.57537047931198704</v>
      </c>
      <c r="W11" s="21">
        <v>10</v>
      </c>
      <c r="X11" s="21">
        <v>5443</v>
      </c>
      <c r="Y11" s="24">
        <v>44566</v>
      </c>
      <c r="Z11" s="21" t="s">
        <v>514</v>
      </c>
      <c r="AA11" s="21" t="s">
        <v>494</v>
      </c>
      <c r="AB11" s="21">
        <v>9.6999999999999993</v>
      </c>
      <c r="AC11" s="21" t="s">
        <v>464</v>
      </c>
      <c r="AD11" s="21">
        <v>57</v>
      </c>
    </row>
    <row r="12" spans="1:30" ht="15.75" customHeight="1" thickBot="1" x14ac:dyDescent="0.25">
      <c r="A12" s="21">
        <v>7</v>
      </c>
      <c r="B12" s="22">
        <v>1.5273309608540925E-2</v>
      </c>
      <c r="C12" s="22">
        <v>3.8218149466192175E-2</v>
      </c>
      <c r="D12" s="22">
        <v>5.3800000000000001E-2</v>
      </c>
      <c r="F12" s="21" t="s">
        <v>481</v>
      </c>
      <c r="G12" s="23">
        <v>49637</v>
      </c>
      <c r="H12" s="21">
        <v>0.86</v>
      </c>
      <c r="W12" s="21">
        <v>20</v>
      </c>
      <c r="X12" s="21">
        <v>5364</v>
      </c>
      <c r="Y12" s="24">
        <v>44587</v>
      </c>
      <c r="Z12" s="21" t="s">
        <v>514</v>
      </c>
      <c r="AA12" s="21" t="s">
        <v>494</v>
      </c>
      <c r="AB12" s="21">
        <v>9.5</v>
      </c>
      <c r="AC12" s="21" t="s">
        <v>464</v>
      </c>
      <c r="AD12" s="21">
        <v>57</v>
      </c>
    </row>
    <row r="13" spans="1:30" ht="15.75" customHeight="1" thickBot="1" x14ac:dyDescent="0.25">
      <c r="A13" s="21">
        <v>8</v>
      </c>
      <c r="B13" s="22">
        <v>1.96932384341637E-2</v>
      </c>
      <c r="C13" s="22">
        <v>4.2594661921708181E-2</v>
      </c>
      <c r="D13" s="22">
        <v>6.2600000000000003E-2</v>
      </c>
      <c r="F13" s="21" t="s">
        <v>482</v>
      </c>
      <c r="G13" s="23">
        <v>44200</v>
      </c>
      <c r="H13" s="21">
        <v>0.77</v>
      </c>
      <c r="W13" s="21">
        <v>25</v>
      </c>
      <c r="X13" s="21">
        <v>5334</v>
      </c>
      <c r="Y13" s="24">
        <v>44565</v>
      </c>
      <c r="Z13" s="21" t="s">
        <v>514</v>
      </c>
      <c r="AA13" s="21" t="s">
        <v>493</v>
      </c>
      <c r="AB13" s="21">
        <v>9.5</v>
      </c>
      <c r="AC13" s="21" t="s">
        <v>464</v>
      </c>
      <c r="AD13" s="21">
        <v>57</v>
      </c>
    </row>
    <row r="14" spans="1:30" ht="15.75" customHeight="1" thickBot="1" x14ac:dyDescent="0.25">
      <c r="A14" s="21">
        <v>9</v>
      </c>
      <c r="B14" s="22">
        <v>2.3327402135231316E-2</v>
      </c>
      <c r="C14" s="22">
        <v>3.7353024911032033E-2</v>
      </c>
      <c r="D14" s="22">
        <v>6.08E-2</v>
      </c>
      <c r="F14" s="21" t="s">
        <v>483</v>
      </c>
      <c r="G14" s="23">
        <v>53832</v>
      </c>
      <c r="H14" s="21">
        <v>0.93</v>
      </c>
      <c r="W14" s="21">
        <v>30</v>
      </c>
      <c r="X14" s="21">
        <v>5321</v>
      </c>
      <c r="Y14" s="24">
        <v>44568</v>
      </c>
      <c r="Z14" s="21" t="s">
        <v>515</v>
      </c>
      <c r="AA14" s="21" t="s">
        <v>496</v>
      </c>
      <c r="AB14" s="21">
        <v>9.5</v>
      </c>
      <c r="AC14" s="21" t="s">
        <v>464</v>
      </c>
      <c r="AD14" s="21">
        <v>53</v>
      </c>
    </row>
    <row r="15" spans="1:30" ht="15.75" customHeight="1" thickBot="1" x14ac:dyDescent="0.25">
      <c r="A15" s="21">
        <v>10</v>
      </c>
      <c r="B15" s="22">
        <v>2.8631316725978646E-2</v>
      </c>
      <c r="C15" s="22">
        <v>3.5215658362989323E-2</v>
      </c>
      <c r="D15" s="22">
        <v>6.3899999999999998E-2</v>
      </c>
      <c r="F15" s="21" t="s">
        <v>484</v>
      </c>
      <c r="G15" s="23">
        <v>54518</v>
      </c>
      <c r="H15" s="21">
        <v>0.95</v>
      </c>
      <c r="W15" s="21">
        <v>35</v>
      </c>
      <c r="X15" s="21">
        <v>5288</v>
      </c>
      <c r="Y15" s="24">
        <v>44564</v>
      </c>
      <c r="Z15" s="21" t="s">
        <v>514</v>
      </c>
      <c r="AA15" s="21" t="s">
        <v>492</v>
      </c>
      <c r="AB15" s="21">
        <v>9.4</v>
      </c>
      <c r="AC15" s="21" t="s">
        <v>464</v>
      </c>
      <c r="AD15" s="21">
        <v>56</v>
      </c>
    </row>
    <row r="16" spans="1:30" ht="15.75" customHeight="1" thickBot="1" x14ac:dyDescent="0.25">
      <c r="A16" s="21">
        <v>11</v>
      </c>
      <c r="B16" s="22">
        <v>3.3247686832740216E-2</v>
      </c>
      <c r="C16" s="22">
        <v>3.6640569395017787E-2</v>
      </c>
      <c r="D16" s="22">
        <v>6.9900000000000004E-2</v>
      </c>
      <c r="F16" s="21" t="s">
        <v>485</v>
      </c>
      <c r="G16" s="23">
        <v>56166</v>
      </c>
      <c r="H16" s="21"/>
      <c r="W16" s="21">
        <v>40</v>
      </c>
      <c r="X16" s="21">
        <v>5273</v>
      </c>
      <c r="Y16" s="24">
        <v>44567</v>
      </c>
      <c r="Z16" s="21" t="s">
        <v>522</v>
      </c>
      <c r="AA16" s="21" t="s">
        <v>495</v>
      </c>
      <c r="AB16" s="21">
        <v>9.4</v>
      </c>
      <c r="AC16" s="21" t="s">
        <v>465</v>
      </c>
      <c r="AD16" s="21">
        <v>76</v>
      </c>
    </row>
    <row r="17" spans="1:30" ht="15.75" customHeight="1" thickBot="1" x14ac:dyDescent="0.25">
      <c r="A17" s="21">
        <v>12</v>
      </c>
      <c r="B17" s="22">
        <v>3.6194306049822066E-2</v>
      </c>
      <c r="C17" s="22">
        <v>3.730213523131673E-2</v>
      </c>
      <c r="D17" s="22">
        <v>7.3499999999999996E-2</v>
      </c>
      <c r="W17" s="21">
        <v>45</v>
      </c>
      <c r="X17" s="21">
        <v>5256</v>
      </c>
      <c r="Y17" s="24">
        <v>44571</v>
      </c>
      <c r="Z17" s="21" t="s">
        <v>514</v>
      </c>
      <c r="AA17" s="21" t="s">
        <v>492</v>
      </c>
      <c r="AB17" s="21">
        <v>9.4</v>
      </c>
      <c r="AC17" s="21" t="s">
        <v>464</v>
      </c>
      <c r="AD17" s="21">
        <v>58</v>
      </c>
    </row>
    <row r="18" spans="1:30" ht="15.75" customHeight="1" thickBot="1" x14ac:dyDescent="0.25">
      <c r="A18" s="21">
        <v>13</v>
      </c>
      <c r="B18" s="22">
        <v>3.6832740213523132E-2</v>
      </c>
      <c r="C18" s="22">
        <v>3.6437010676156581E-2</v>
      </c>
      <c r="D18" s="22">
        <v>7.3200000000000001E-2</v>
      </c>
      <c r="W18" s="21">
        <v>50</v>
      </c>
      <c r="X18" s="21">
        <v>5237</v>
      </c>
      <c r="Y18" s="24">
        <v>44565</v>
      </c>
      <c r="Z18" s="21" t="s">
        <v>515</v>
      </c>
      <c r="AA18" s="21" t="s">
        <v>493</v>
      </c>
      <c r="AB18" s="21">
        <v>9.3000000000000007</v>
      </c>
      <c r="AC18" s="21" t="s">
        <v>464</v>
      </c>
      <c r="AD18" s="21">
        <v>55</v>
      </c>
    </row>
    <row r="19" spans="1:30" ht="15.75" customHeight="1" thickBot="1" x14ac:dyDescent="0.25">
      <c r="A19" s="21">
        <v>14</v>
      </c>
      <c r="B19" s="22">
        <v>3.8551601423487541E-2</v>
      </c>
      <c r="C19" s="22">
        <v>3.5877224199288252E-2</v>
      </c>
      <c r="D19" s="22">
        <v>7.4399999999999994E-2</v>
      </c>
      <c r="F19" s="11" t="s">
        <v>486</v>
      </c>
      <c r="G19" s="11" t="s">
        <v>468</v>
      </c>
      <c r="H19" s="11" t="s">
        <v>469</v>
      </c>
      <c r="J19" s="246" t="s">
        <v>487</v>
      </c>
      <c r="K19" s="247"/>
      <c r="L19" s="247"/>
      <c r="M19" s="247"/>
      <c r="N19" s="248"/>
      <c r="W19" s="21">
        <v>75</v>
      </c>
      <c r="X19" s="21">
        <v>5162</v>
      </c>
      <c r="Y19" s="24">
        <v>44594</v>
      </c>
      <c r="Z19" s="21" t="s">
        <v>514</v>
      </c>
      <c r="AA19" s="21" t="s">
        <v>494</v>
      </c>
      <c r="AB19" s="21">
        <v>9.1999999999999993</v>
      </c>
      <c r="AC19" s="21" t="s">
        <v>464</v>
      </c>
      <c r="AD19" s="21">
        <v>59</v>
      </c>
    </row>
    <row r="20" spans="1:30" ht="15.75" customHeight="1" thickBot="1" x14ac:dyDescent="0.25">
      <c r="A20" s="21">
        <v>15</v>
      </c>
      <c r="B20" s="22">
        <v>4.2431316725978656E-2</v>
      </c>
      <c r="C20" s="22">
        <v>3.4401423487544484E-2</v>
      </c>
      <c r="D20" s="22">
        <v>7.6700000000000004E-2</v>
      </c>
      <c r="F20" s="21" t="s">
        <v>488</v>
      </c>
      <c r="G20" s="23">
        <v>40246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5068</v>
      </c>
      <c r="Y20" s="24">
        <v>44595</v>
      </c>
      <c r="Z20" s="21" t="s">
        <v>515</v>
      </c>
      <c r="AA20" s="21" t="s">
        <v>495</v>
      </c>
      <c r="AB20" s="21">
        <v>9</v>
      </c>
      <c r="AC20" s="21" t="s">
        <v>464</v>
      </c>
      <c r="AD20" s="21">
        <v>56</v>
      </c>
    </row>
    <row r="21" spans="1:30" ht="15.75" customHeight="1" thickBot="1" x14ac:dyDescent="0.25">
      <c r="A21" s="21">
        <v>16</v>
      </c>
      <c r="B21" s="22">
        <v>4.3855516014234881E-2</v>
      </c>
      <c r="C21" s="22">
        <v>3.2365836298932388E-2</v>
      </c>
      <c r="D21" s="22">
        <v>7.5999999999999998E-2</v>
      </c>
      <c r="F21" s="21" t="s">
        <v>492</v>
      </c>
      <c r="G21" s="23">
        <v>58767</v>
      </c>
      <c r="H21" s="21">
        <v>1.02</v>
      </c>
      <c r="J21" s="12">
        <v>5</v>
      </c>
      <c r="K21" s="12">
        <f>X6</f>
        <v>5481</v>
      </c>
      <c r="L21" s="18"/>
      <c r="M21" s="12"/>
      <c r="N21" s="114">
        <f>K21/$F$2</f>
        <v>9.7526690391459073E-2</v>
      </c>
      <c r="W21" s="21">
        <v>125</v>
      </c>
      <c r="X21" s="21">
        <v>5008</v>
      </c>
      <c r="Y21" s="24">
        <v>44624</v>
      </c>
      <c r="Z21" s="21" t="s">
        <v>518</v>
      </c>
      <c r="AA21" s="21" t="s">
        <v>496</v>
      </c>
      <c r="AB21" s="21">
        <v>8.9</v>
      </c>
      <c r="AC21" s="21" t="s">
        <v>464</v>
      </c>
      <c r="AD21" s="21">
        <v>51</v>
      </c>
    </row>
    <row r="22" spans="1:30" ht="15.75" customHeight="1" thickBot="1" x14ac:dyDescent="0.25">
      <c r="A22" s="21">
        <v>17</v>
      </c>
      <c r="B22" s="22">
        <v>4.3560854092526691E-2</v>
      </c>
      <c r="C22" s="22">
        <v>3.1093594306049823E-2</v>
      </c>
      <c r="D22" s="22">
        <v>7.4499999999999997E-2</v>
      </c>
      <c r="F22" s="21" t="s">
        <v>493</v>
      </c>
      <c r="G22" s="23">
        <v>62164</v>
      </c>
      <c r="H22" s="21">
        <v>1.08</v>
      </c>
      <c r="J22" s="12">
        <v>10</v>
      </c>
      <c r="K22" s="12">
        <f>X11</f>
        <v>5443</v>
      </c>
      <c r="L22" s="18"/>
      <c r="M22" s="12"/>
      <c r="N22" s="114">
        <f t="shared" ref="N22:N28" si="0">K22/$F$2</f>
        <v>9.6850533807829181E-2</v>
      </c>
      <c r="W22" s="21">
        <v>150</v>
      </c>
      <c r="X22" s="21">
        <v>4964</v>
      </c>
      <c r="Y22" s="24">
        <v>44620</v>
      </c>
      <c r="Z22" s="21" t="s">
        <v>518</v>
      </c>
      <c r="AA22" s="21" t="s">
        <v>492</v>
      </c>
      <c r="AB22" s="21">
        <v>8.8000000000000007</v>
      </c>
      <c r="AC22" s="21" t="s">
        <v>465</v>
      </c>
      <c r="AD22" s="21">
        <v>55</v>
      </c>
    </row>
    <row r="23" spans="1:30" ht="15.75" customHeight="1" thickBot="1" x14ac:dyDescent="0.25">
      <c r="A23" s="21">
        <v>18</v>
      </c>
      <c r="B23" s="22">
        <v>3.6046975088967974E-2</v>
      </c>
      <c r="C23" s="22">
        <v>2.5699288256227762E-2</v>
      </c>
      <c r="D23" s="22">
        <v>6.1600000000000002E-2</v>
      </c>
      <c r="F23" s="21" t="s">
        <v>494</v>
      </c>
      <c r="G23" s="23">
        <v>62951</v>
      </c>
      <c r="H23" s="21">
        <v>1.0900000000000001</v>
      </c>
      <c r="J23" s="12">
        <v>20</v>
      </c>
      <c r="K23" s="12">
        <f>X12</f>
        <v>5364</v>
      </c>
      <c r="L23" s="18"/>
      <c r="M23" s="12"/>
      <c r="N23" s="114">
        <f t="shared" si="0"/>
        <v>9.5444839857651245E-2</v>
      </c>
      <c r="W23" s="21">
        <v>175</v>
      </c>
      <c r="X23" s="21">
        <v>4925</v>
      </c>
      <c r="Y23" s="24">
        <v>44573</v>
      </c>
      <c r="Z23" s="21" t="s">
        <v>520</v>
      </c>
      <c r="AA23" s="21" t="s">
        <v>494</v>
      </c>
      <c r="AB23" s="21">
        <v>8.8000000000000007</v>
      </c>
      <c r="AC23" s="21" t="s">
        <v>465</v>
      </c>
      <c r="AD23" s="21">
        <v>58</v>
      </c>
    </row>
    <row r="24" spans="1:30" ht="15.75" customHeight="1" thickBot="1" x14ac:dyDescent="0.25">
      <c r="A24" s="21">
        <v>19</v>
      </c>
      <c r="B24" s="22">
        <v>2.4162277580071174E-2</v>
      </c>
      <c r="C24" s="22">
        <v>1.8422064056939504E-2</v>
      </c>
      <c r="D24" s="22">
        <v>4.2500000000000003E-2</v>
      </c>
      <c r="F24" s="21" t="s">
        <v>495</v>
      </c>
      <c r="G24" s="23">
        <v>63400</v>
      </c>
      <c r="H24" s="21">
        <v>1.1000000000000001</v>
      </c>
      <c r="J24" s="12">
        <v>30</v>
      </c>
      <c r="K24" s="12">
        <f>X14</f>
        <v>5321</v>
      </c>
      <c r="L24" s="18"/>
      <c r="M24" s="12"/>
      <c r="N24" s="114">
        <f t="shared" si="0"/>
        <v>9.4679715302491099E-2</v>
      </c>
      <c r="W24" s="21">
        <v>200</v>
      </c>
      <c r="X24" s="21">
        <v>4866</v>
      </c>
      <c r="Y24" s="24">
        <v>44624</v>
      </c>
      <c r="Z24" s="21" t="s">
        <v>520</v>
      </c>
      <c r="AA24" s="21" t="s">
        <v>496</v>
      </c>
      <c r="AB24" s="21">
        <v>8.6999999999999993</v>
      </c>
      <c r="AC24" s="21" t="s">
        <v>465</v>
      </c>
      <c r="AD24" s="21">
        <v>54</v>
      </c>
    </row>
    <row r="25" spans="1:30" ht="15.75" customHeight="1" thickBot="1" x14ac:dyDescent="0.25">
      <c r="A25" s="21">
        <v>20</v>
      </c>
      <c r="B25" s="22">
        <v>1.8318149466192171E-2</v>
      </c>
      <c r="C25" s="22">
        <v>1.2569750889679715E-2</v>
      </c>
      <c r="D25" s="22">
        <v>3.0800000000000001E-2</v>
      </c>
      <c r="F25" s="21" t="s">
        <v>496</v>
      </c>
      <c r="G25" s="23">
        <v>65534</v>
      </c>
      <c r="H25" s="21">
        <v>1.1399999999999999</v>
      </c>
      <c r="J25" s="12">
        <v>50</v>
      </c>
      <c r="K25" s="12">
        <f>X18</f>
        <v>5237</v>
      </c>
      <c r="L25" s="18"/>
      <c r="M25" s="12"/>
      <c r="N25" s="114">
        <f t="shared" si="0"/>
        <v>9.3185053380782923E-2</v>
      </c>
    </row>
    <row r="26" spans="1:30" ht="15.75" customHeight="1" thickBot="1" x14ac:dyDescent="0.25">
      <c r="A26" s="21">
        <v>21</v>
      </c>
      <c r="B26" s="22">
        <v>1.5224199288256229E-2</v>
      </c>
      <c r="C26" s="22">
        <v>9.3637010676156582E-3</v>
      </c>
      <c r="D26" s="22">
        <v>2.4500000000000001E-2</v>
      </c>
      <c r="F26" s="21" t="s">
        <v>497</v>
      </c>
      <c r="G26" s="23">
        <v>51094</v>
      </c>
      <c r="H26" s="21">
        <v>0.89</v>
      </c>
      <c r="J26" s="12">
        <v>100</v>
      </c>
      <c r="K26" s="12">
        <f>X20</f>
        <v>5068</v>
      </c>
      <c r="L26" s="18"/>
      <c r="M26" s="12"/>
      <c r="N26" s="114">
        <f t="shared" si="0"/>
        <v>9.0177935943060492E-2</v>
      </c>
    </row>
    <row r="27" spans="1:30" ht="15.75" customHeight="1" thickBot="1" x14ac:dyDescent="0.25">
      <c r="A27" s="21">
        <v>22</v>
      </c>
      <c r="B27" s="22">
        <v>1.0558718861209964E-2</v>
      </c>
      <c r="C27" s="22">
        <v>6.1576512455516017E-3</v>
      </c>
      <c r="D27" s="22">
        <v>1.67E-2</v>
      </c>
      <c r="J27" s="12">
        <v>150</v>
      </c>
      <c r="K27" s="12">
        <f>X22</f>
        <v>4964</v>
      </c>
      <c r="L27" s="18"/>
      <c r="M27" s="12"/>
      <c r="N27" s="114">
        <f t="shared" si="0"/>
        <v>8.8327402135231312E-2</v>
      </c>
    </row>
    <row r="28" spans="1:30" ht="15.75" customHeight="1" thickBot="1" x14ac:dyDescent="0.25">
      <c r="A28" s="21">
        <v>23</v>
      </c>
      <c r="B28" s="22">
        <v>5.5494661921708186E-3</v>
      </c>
      <c r="C28" s="22">
        <v>3.2569395017793597E-3</v>
      </c>
      <c r="D28" s="22">
        <v>8.8000000000000005E-3</v>
      </c>
      <c r="J28" s="12">
        <v>200</v>
      </c>
      <c r="K28" s="12">
        <f>X24</f>
        <v>4866</v>
      </c>
      <c r="L28" s="18"/>
      <c r="M28" s="12"/>
      <c r="N28" s="114">
        <f t="shared" si="0"/>
        <v>8.6583629893238437E-2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2">
    <pageSetUpPr fitToPage="1"/>
  </sheetPr>
  <dimension ref="A1:AD29"/>
  <sheetViews>
    <sheetView zoomScaleNormal="100" zoomScaleSheetLayoutView="100" workbookViewId="0">
      <selection activeCell="T32" sqref="T32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4">
      <c r="A1" s="229" t="s">
        <v>608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671</v>
      </c>
      <c r="F2" s="6">
        <v>33500</v>
      </c>
      <c r="H2" s="7" t="s">
        <v>462</v>
      </c>
      <c r="W2" s="21">
        <v>1</v>
      </c>
      <c r="X2" s="21">
        <v>4643</v>
      </c>
      <c r="Y2" s="24">
        <v>44622</v>
      </c>
      <c r="Z2" s="21" t="s">
        <v>514</v>
      </c>
      <c r="AA2" s="21" t="s">
        <v>494</v>
      </c>
      <c r="AB2" s="21">
        <v>13.9</v>
      </c>
      <c r="AC2" s="21" t="s">
        <v>464</v>
      </c>
      <c r="AD2" s="21">
        <v>58</v>
      </c>
    </row>
    <row r="3" spans="1:30" ht="15.75" customHeight="1" thickBot="1" x14ac:dyDescent="0.25">
      <c r="W3" s="21">
        <v>2</v>
      </c>
      <c r="X3" s="21">
        <v>4302</v>
      </c>
      <c r="Y3" s="24">
        <v>44616</v>
      </c>
      <c r="Z3" s="21" t="s">
        <v>514</v>
      </c>
      <c r="AA3" s="21" t="s">
        <v>495</v>
      </c>
      <c r="AB3" s="21">
        <v>12.8</v>
      </c>
      <c r="AC3" s="21" t="s">
        <v>464</v>
      </c>
      <c r="AD3" s="21">
        <v>57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240" t="s">
        <v>470</v>
      </c>
      <c r="K4" s="241"/>
      <c r="L4" s="241"/>
      <c r="M4" s="241"/>
      <c r="N4" s="242"/>
      <c r="W4" s="21">
        <v>3</v>
      </c>
      <c r="X4" s="21">
        <v>4178</v>
      </c>
      <c r="Y4" s="24">
        <v>44624</v>
      </c>
      <c r="Z4" s="21" t="s">
        <v>514</v>
      </c>
      <c r="AA4" s="21" t="s">
        <v>496</v>
      </c>
      <c r="AB4" s="21">
        <v>12.5</v>
      </c>
      <c r="AC4" s="21" t="s">
        <v>464</v>
      </c>
      <c r="AD4" s="21">
        <v>56</v>
      </c>
    </row>
    <row r="5" spans="1:30" ht="15.75" customHeight="1" thickBot="1" x14ac:dyDescent="0.25">
      <c r="A5" s="21">
        <v>0</v>
      </c>
      <c r="B5" s="22">
        <v>3.3776119402985074E-3</v>
      </c>
      <c r="C5" s="22">
        <v>2.7940298507462685E-3</v>
      </c>
      <c r="D5" s="41">
        <v>6.1999999999999998E-3</v>
      </c>
      <c r="F5" s="21" t="s">
        <v>471</v>
      </c>
      <c r="G5" s="23">
        <v>33776</v>
      </c>
      <c r="H5" s="26">
        <v>1</v>
      </c>
      <c r="J5" s="243" t="s">
        <v>472</v>
      </c>
      <c r="K5" s="244"/>
      <c r="L5" s="244"/>
      <c r="M5" s="244"/>
      <c r="N5" s="245"/>
      <c r="W5" s="21">
        <v>4</v>
      </c>
      <c r="X5" s="21">
        <v>4084</v>
      </c>
      <c r="Y5" s="24">
        <v>44649</v>
      </c>
      <c r="Z5" s="21" t="s">
        <v>514</v>
      </c>
      <c r="AA5" s="21" t="s">
        <v>493</v>
      </c>
      <c r="AB5" s="21">
        <v>12.2</v>
      </c>
      <c r="AC5" s="21" t="s">
        <v>464</v>
      </c>
      <c r="AD5" s="21">
        <v>56</v>
      </c>
    </row>
    <row r="6" spans="1:30" ht="15.75" customHeight="1" thickBot="1" x14ac:dyDescent="0.25">
      <c r="A6" s="21">
        <v>1</v>
      </c>
      <c r="B6" s="22">
        <v>2.7298507462686569E-3</v>
      </c>
      <c r="C6" s="22">
        <v>1.8805970149253731E-3</v>
      </c>
      <c r="D6" s="22">
        <v>4.5999999999999999E-3</v>
      </c>
      <c r="F6" s="21" t="s">
        <v>473</v>
      </c>
      <c r="G6" s="23">
        <v>40209</v>
      </c>
      <c r="H6" s="26">
        <v>1.19</v>
      </c>
      <c r="J6" s="107" t="s">
        <v>474</v>
      </c>
      <c r="K6" s="108">
        <f>LARGE((K8,K9),1)</f>
        <v>0.63322076723111675</v>
      </c>
      <c r="L6" s="45"/>
      <c r="M6" s="45"/>
      <c r="N6" s="108" t="s">
        <v>465</v>
      </c>
      <c r="W6" s="21">
        <v>5</v>
      </c>
      <c r="X6" s="21">
        <v>4077</v>
      </c>
      <c r="Y6" s="24">
        <v>44617</v>
      </c>
      <c r="Z6" s="21" t="s">
        <v>514</v>
      </c>
      <c r="AA6" s="21" t="s">
        <v>496</v>
      </c>
      <c r="AB6" s="21">
        <v>12.2</v>
      </c>
      <c r="AC6" s="21" t="s">
        <v>464</v>
      </c>
      <c r="AD6" s="21">
        <v>54</v>
      </c>
    </row>
    <row r="7" spans="1:30" ht="15.75" customHeight="1" thickBot="1" x14ac:dyDescent="0.25">
      <c r="A7" s="21">
        <v>2</v>
      </c>
      <c r="B7" s="22">
        <v>2.1746268656716423E-3</v>
      </c>
      <c r="C7" s="22">
        <v>1.6119402985074627E-3</v>
      </c>
      <c r="D7" s="22">
        <v>3.8E-3</v>
      </c>
      <c r="F7" s="21" t="s">
        <v>475</v>
      </c>
      <c r="G7" s="23">
        <v>41040</v>
      </c>
      <c r="H7" s="26">
        <v>1.21</v>
      </c>
      <c r="J7" s="12" t="s">
        <v>476</v>
      </c>
      <c r="K7" s="108">
        <f>LARGE((K10,K11),1)</f>
        <v>0.5059467174119886</v>
      </c>
      <c r="L7" s="45"/>
      <c r="M7" s="45"/>
      <c r="N7" s="108" t="s">
        <v>465</v>
      </c>
      <c r="W7" s="21">
        <v>6</v>
      </c>
      <c r="X7" s="21">
        <v>4056</v>
      </c>
      <c r="Y7" s="24">
        <v>44634</v>
      </c>
      <c r="Z7" s="21" t="s">
        <v>513</v>
      </c>
      <c r="AA7" s="21" t="s">
        <v>492</v>
      </c>
      <c r="AB7" s="21">
        <v>12.1</v>
      </c>
      <c r="AC7" s="21" t="s">
        <v>464</v>
      </c>
      <c r="AD7" s="21">
        <v>54</v>
      </c>
    </row>
    <row r="8" spans="1:30" ht="15.75" customHeight="1" thickBot="1" x14ac:dyDescent="0.3">
      <c r="A8" s="21">
        <v>3</v>
      </c>
      <c r="B8" s="22">
        <v>1.5731343283582088E-3</v>
      </c>
      <c r="C8" s="22">
        <v>1.4507462686567164E-3</v>
      </c>
      <c r="D8" s="22">
        <v>3.0000000000000001E-3</v>
      </c>
      <c r="F8" s="21" t="s">
        <v>477</v>
      </c>
      <c r="G8" s="23">
        <v>35271</v>
      </c>
      <c r="H8" s="26">
        <v>1.04</v>
      </c>
      <c r="K8" s="16">
        <f>LARGE(B11:C11,1)/(B11+C11)</f>
        <v>0.63217845277645945</v>
      </c>
      <c r="W8" s="21">
        <v>7</v>
      </c>
      <c r="X8" s="21">
        <v>4035</v>
      </c>
      <c r="Y8" s="24">
        <v>44616</v>
      </c>
      <c r="Z8" s="21" t="s">
        <v>513</v>
      </c>
      <c r="AA8" s="21" t="s">
        <v>495</v>
      </c>
      <c r="AB8" s="21">
        <v>12</v>
      </c>
      <c r="AC8" s="21" t="s">
        <v>464</v>
      </c>
      <c r="AD8" s="21">
        <v>54</v>
      </c>
    </row>
    <row r="9" spans="1:30" ht="15.75" customHeight="1" thickBot="1" x14ac:dyDescent="0.3">
      <c r="A9" s="21">
        <v>4</v>
      </c>
      <c r="B9" s="22">
        <v>2.2208955223880595E-3</v>
      </c>
      <c r="C9" s="22">
        <v>2.57910447761194E-3</v>
      </c>
      <c r="D9" s="22">
        <v>4.7999999999999996E-3</v>
      </c>
      <c r="F9" s="21" t="s">
        <v>478</v>
      </c>
      <c r="G9" s="23">
        <v>33238</v>
      </c>
      <c r="H9" s="26">
        <v>0.98</v>
      </c>
      <c r="K9" s="16">
        <f>LARGE(B12:C12,1)/(B12+C12)</f>
        <v>0.63322076723111675</v>
      </c>
      <c r="W9" s="21">
        <v>8</v>
      </c>
      <c r="X9" s="21">
        <v>3981</v>
      </c>
      <c r="Y9" s="24">
        <v>44603</v>
      </c>
      <c r="Z9" s="21" t="s">
        <v>514</v>
      </c>
      <c r="AA9" s="21" t="s">
        <v>496</v>
      </c>
      <c r="AB9" s="21">
        <v>11.9</v>
      </c>
      <c r="AC9" s="21" t="s">
        <v>464</v>
      </c>
      <c r="AD9" s="21">
        <v>54</v>
      </c>
    </row>
    <row r="10" spans="1:30" ht="15.75" customHeight="1" thickBot="1" x14ac:dyDescent="0.3">
      <c r="A10" s="21">
        <v>5</v>
      </c>
      <c r="B10" s="22">
        <v>4.0716417910447765E-3</v>
      </c>
      <c r="C10" s="22">
        <v>7.46865671641791E-3</v>
      </c>
      <c r="D10" s="22">
        <v>1.1599999999999999E-2</v>
      </c>
      <c r="F10" s="21" t="s">
        <v>479</v>
      </c>
      <c r="G10" s="23">
        <v>30677</v>
      </c>
      <c r="H10" s="26">
        <v>0.9</v>
      </c>
      <c r="K10" s="16">
        <f>LARGE(B20:C20,1)/(B20+C20)</f>
        <v>0.5059467174119886</v>
      </c>
      <c r="W10" s="21">
        <v>9</v>
      </c>
      <c r="X10" s="21">
        <v>3853</v>
      </c>
      <c r="Y10" s="24">
        <v>44649</v>
      </c>
      <c r="Z10" s="21" t="s">
        <v>513</v>
      </c>
      <c r="AA10" s="21" t="s">
        <v>493</v>
      </c>
      <c r="AB10" s="21">
        <v>11.5</v>
      </c>
      <c r="AC10" s="21" t="s">
        <v>464</v>
      </c>
      <c r="AD10" s="21">
        <v>53</v>
      </c>
    </row>
    <row r="11" spans="1:30" ht="15.75" customHeight="1" thickBot="1" x14ac:dyDescent="0.3">
      <c r="A11" s="21">
        <v>6</v>
      </c>
      <c r="B11" s="22">
        <v>1.2723880597014925E-2</v>
      </c>
      <c r="C11" s="22">
        <v>2.1868656716417911E-2</v>
      </c>
      <c r="D11" s="22">
        <v>3.4599999999999999E-2</v>
      </c>
      <c r="F11" s="21" t="s">
        <v>480</v>
      </c>
      <c r="G11" s="23">
        <v>29939</v>
      </c>
      <c r="H11" s="26">
        <v>0.88</v>
      </c>
      <c r="K11" s="16">
        <f>LARGE(B21:C21,1)/(B21+C21)</f>
        <v>0.50052052772046718</v>
      </c>
      <c r="W11" s="21">
        <v>10</v>
      </c>
      <c r="X11" s="21">
        <v>3825</v>
      </c>
      <c r="Y11" s="24">
        <v>44617</v>
      </c>
      <c r="Z11" s="21" t="s">
        <v>515</v>
      </c>
      <c r="AA11" s="21" t="s">
        <v>496</v>
      </c>
      <c r="AB11" s="21">
        <v>11.4</v>
      </c>
      <c r="AC11" s="21" t="s">
        <v>464</v>
      </c>
      <c r="AD11" s="21">
        <v>53</v>
      </c>
    </row>
    <row r="12" spans="1:30" ht="15.75" customHeight="1" thickBot="1" x14ac:dyDescent="0.25">
      <c r="A12" s="21">
        <v>7</v>
      </c>
      <c r="B12" s="22">
        <v>2.2532835820895523E-2</v>
      </c>
      <c r="C12" s="22">
        <v>3.8901492537313433E-2</v>
      </c>
      <c r="D12" s="22">
        <v>6.1400000000000003E-2</v>
      </c>
      <c r="F12" s="21" t="s">
        <v>481</v>
      </c>
      <c r="G12" s="23">
        <v>31679</v>
      </c>
      <c r="H12" s="26">
        <v>0.93</v>
      </c>
      <c r="W12" s="21">
        <v>20</v>
      </c>
      <c r="X12" s="21">
        <v>3737</v>
      </c>
      <c r="Y12" s="24">
        <v>44630</v>
      </c>
      <c r="Z12" s="21" t="s">
        <v>515</v>
      </c>
      <c r="AA12" s="21" t="s">
        <v>495</v>
      </c>
      <c r="AB12" s="21">
        <v>11.2</v>
      </c>
      <c r="AC12" s="21" t="s">
        <v>464</v>
      </c>
      <c r="AD12" s="21">
        <v>55</v>
      </c>
    </row>
    <row r="13" spans="1:30" ht="15.75" customHeight="1" thickBot="1" x14ac:dyDescent="0.25">
      <c r="A13" s="21">
        <v>8</v>
      </c>
      <c r="B13" s="22">
        <v>2.3643283582089551E-2</v>
      </c>
      <c r="C13" s="22">
        <v>4.0298507462686567E-2</v>
      </c>
      <c r="D13" s="22">
        <v>6.4000000000000001E-2</v>
      </c>
      <c r="F13" s="21" t="s">
        <v>482</v>
      </c>
      <c r="G13" s="23">
        <v>32297</v>
      </c>
      <c r="H13" s="26">
        <v>0.95</v>
      </c>
      <c r="W13" s="21">
        <v>25</v>
      </c>
      <c r="X13" s="21">
        <v>3681</v>
      </c>
      <c r="Y13" s="24">
        <v>44630</v>
      </c>
      <c r="Z13" s="21" t="s">
        <v>517</v>
      </c>
      <c r="AA13" s="21" t="s">
        <v>495</v>
      </c>
      <c r="AB13" s="21">
        <v>11</v>
      </c>
      <c r="AC13" s="21" t="s">
        <v>464</v>
      </c>
      <c r="AD13" s="21">
        <v>57</v>
      </c>
    </row>
    <row r="14" spans="1:30" ht="15.75" customHeight="1" thickBot="1" x14ac:dyDescent="0.25">
      <c r="A14" s="21">
        <v>9</v>
      </c>
      <c r="B14" s="22">
        <v>2.4753731343283583E-2</v>
      </c>
      <c r="C14" s="22">
        <v>3.5785074626865677E-2</v>
      </c>
      <c r="D14" s="22">
        <v>6.0600000000000001E-2</v>
      </c>
      <c r="F14" s="21" t="s">
        <v>483</v>
      </c>
      <c r="G14" s="23">
        <v>42140</v>
      </c>
      <c r="H14" s="26"/>
      <c r="W14" s="21">
        <v>30</v>
      </c>
      <c r="X14" s="21">
        <v>3664</v>
      </c>
      <c r="Y14" s="24">
        <v>44684</v>
      </c>
      <c r="Z14" s="21" t="s">
        <v>515</v>
      </c>
      <c r="AA14" s="21" t="s">
        <v>493</v>
      </c>
      <c r="AB14" s="21">
        <v>10.9</v>
      </c>
      <c r="AC14" s="21" t="s">
        <v>464</v>
      </c>
      <c r="AD14" s="21">
        <v>62</v>
      </c>
    </row>
    <row r="15" spans="1:30" ht="15.75" customHeight="1" thickBot="1" x14ac:dyDescent="0.25">
      <c r="A15" s="21">
        <v>10</v>
      </c>
      <c r="B15" s="22">
        <v>2.725223880597015E-2</v>
      </c>
      <c r="C15" s="22">
        <v>3.5516417910447767E-2</v>
      </c>
      <c r="D15" s="22">
        <v>6.2799999999999995E-2</v>
      </c>
      <c r="F15" s="21" t="s">
        <v>484</v>
      </c>
      <c r="G15" s="23">
        <v>43425</v>
      </c>
      <c r="H15" s="21"/>
      <c r="W15" s="21">
        <v>35</v>
      </c>
      <c r="X15" s="21">
        <v>3639</v>
      </c>
      <c r="Y15" s="24">
        <v>44685</v>
      </c>
      <c r="Z15" s="21" t="s">
        <v>513</v>
      </c>
      <c r="AA15" s="21" t="s">
        <v>494</v>
      </c>
      <c r="AB15" s="21">
        <v>10.9</v>
      </c>
      <c r="AC15" s="21" t="s">
        <v>464</v>
      </c>
      <c r="AD15" s="21">
        <v>52</v>
      </c>
    </row>
    <row r="16" spans="1:30" ht="15.75" customHeight="1" thickBot="1" x14ac:dyDescent="0.25">
      <c r="A16" s="21">
        <v>11</v>
      </c>
      <c r="B16" s="22">
        <v>2.9519402985074626E-2</v>
      </c>
      <c r="C16" s="22">
        <v>3.562388059701492E-2</v>
      </c>
      <c r="D16" s="22">
        <v>6.5100000000000005E-2</v>
      </c>
      <c r="F16" s="21" t="s">
        <v>485</v>
      </c>
      <c r="G16" s="23">
        <v>33037</v>
      </c>
      <c r="H16" s="21"/>
      <c r="W16" s="21">
        <v>40</v>
      </c>
      <c r="X16" s="21">
        <v>3609</v>
      </c>
      <c r="Y16" s="24">
        <v>44614</v>
      </c>
      <c r="Z16" s="21" t="s">
        <v>513</v>
      </c>
      <c r="AA16" s="21" t="s">
        <v>493</v>
      </c>
      <c r="AB16" s="21">
        <v>10.8</v>
      </c>
      <c r="AC16" s="21" t="s">
        <v>464</v>
      </c>
      <c r="AD16" s="21">
        <v>51</v>
      </c>
    </row>
    <row r="17" spans="1:30" ht="15.75" customHeight="1" thickBot="1" x14ac:dyDescent="0.25">
      <c r="A17" s="21">
        <v>12</v>
      </c>
      <c r="B17" s="22">
        <v>3.1971641791044773E-2</v>
      </c>
      <c r="C17" s="22">
        <v>3.6967164179104478E-2</v>
      </c>
      <c r="D17" s="22">
        <v>6.8900000000000003E-2</v>
      </c>
      <c r="W17" s="21">
        <v>45</v>
      </c>
      <c r="X17" s="21">
        <v>3589</v>
      </c>
      <c r="Y17" s="24">
        <v>44623</v>
      </c>
      <c r="Z17" s="21" t="s">
        <v>515</v>
      </c>
      <c r="AA17" s="21" t="s">
        <v>495</v>
      </c>
      <c r="AB17" s="21">
        <v>10.7</v>
      </c>
      <c r="AC17" s="21" t="s">
        <v>464</v>
      </c>
      <c r="AD17" s="21">
        <v>53</v>
      </c>
    </row>
    <row r="18" spans="1:30" ht="15.75" customHeight="1" thickBot="1" x14ac:dyDescent="0.25">
      <c r="A18" s="21">
        <v>13</v>
      </c>
      <c r="B18" s="22">
        <v>3.4516417910447759E-2</v>
      </c>
      <c r="C18" s="22">
        <v>3.7719402985074625E-2</v>
      </c>
      <c r="D18" s="22">
        <v>7.2300000000000003E-2</v>
      </c>
      <c r="W18" s="21">
        <v>50</v>
      </c>
      <c r="X18" s="21">
        <v>3578</v>
      </c>
      <c r="Y18" s="24">
        <v>44596</v>
      </c>
      <c r="Z18" s="21" t="s">
        <v>514</v>
      </c>
      <c r="AA18" s="21" t="s">
        <v>496</v>
      </c>
      <c r="AB18" s="21">
        <v>10.7</v>
      </c>
      <c r="AC18" s="21" t="s">
        <v>464</v>
      </c>
      <c r="AD18" s="21">
        <v>51</v>
      </c>
    </row>
    <row r="19" spans="1:30" ht="15.75" customHeight="1" thickBot="1" x14ac:dyDescent="0.25">
      <c r="A19" s="21">
        <v>14</v>
      </c>
      <c r="B19" s="22">
        <v>3.5765671641791043E-2</v>
      </c>
      <c r="C19" s="22">
        <v>3.7020895522388061E-2</v>
      </c>
      <c r="D19" s="22">
        <v>7.2800000000000004E-2</v>
      </c>
      <c r="F19" s="11" t="s">
        <v>486</v>
      </c>
      <c r="G19" s="11" t="s">
        <v>468</v>
      </c>
      <c r="H19" s="11" t="s">
        <v>469</v>
      </c>
      <c r="J19" s="246" t="s">
        <v>487</v>
      </c>
      <c r="K19" s="247"/>
      <c r="L19" s="247"/>
      <c r="M19" s="247"/>
      <c r="N19" s="248"/>
      <c r="W19" s="21">
        <v>75</v>
      </c>
      <c r="X19" s="21">
        <v>3486</v>
      </c>
      <c r="Y19" s="24">
        <v>44582</v>
      </c>
      <c r="Z19" s="21" t="s">
        <v>515</v>
      </c>
      <c r="AA19" s="21" t="s">
        <v>496</v>
      </c>
      <c r="AB19" s="21">
        <v>10.4</v>
      </c>
      <c r="AC19" s="21" t="s">
        <v>465</v>
      </c>
      <c r="AD19" s="21">
        <v>52</v>
      </c>
    </row>
    <row r="20" spans="1:30" ht="15.75" customHeight="1" thickBot="1" x14ac:dyDescent="0.25">
      <c r="A20" s="21">
        <v>15</v>
      </c>
      <c r="B20" s="22">
        <v>3.7200000000000004E-2</v>
      </c>
      <c r="C20" s="22">
        <v>3.8095522388059702E-2</v>
      </c>
      <c r="D20" s="22">
        <v>7.5300000000000006E-2</v>
      </c>
      <c r="F20" s="21" t="s">
        <v>488</v>
      </c>
      <c r="G20" s="23">
        <v>21944</v>
      </c>
      <c r="H20" s="21">
        <v>0.65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3422</v>
      </c>
      <c r="Y20" s="24">
        <v>44811</v>
      </c>
      <c r="Z20" s="21" t="s">
        <v>513</v>
      </c>
      <c r="AA20" s="21" t="s">
        <v>494</v>
      </c>
      <c r="AB20" s="21">
        <v>10.199999999999999</v>
      </c>
      <c r="AC20" s="21" t="s">
        <v>464</v>
      </c>
      <c r="AD20" s="21">
        <v>55</v>
      </c>
    </row>
    <row r="21" spans="1:30" ht="15.75" customHeight="1" thickBot="1" x14ac:dyDescent="0.25">
      <c r="A21" s="21">
        <v>16</v>
      </c>
      <c r="B21" s="22">
        <v>3.946716417910448E-2</v>
      </c>
      <c r="C21" s="22">
        <v>3.9385074626865677E-2</v>
      </c>
      <c r="D21" s="22">
        <v>7.8799999999999995E-2</v>
      </c>
      <c r="F21" s="21" t="s">
        <v>492</v>
      </c>
      <c r="G21" s="23">
        <v>36071</v>
      </c>
      <c r="H21" s="21">
        <v>1.06</v>
      </c>
      <c r="J21" s="12">
        <v>5</v>
      </c>
      <c r="K21" s="12">
        <f>X6</f>
        <v>4077</v>
      </c>
      <c r="L21" s="18"/>
      <c r="M21" s="12"/>
      <c r="N21" s="114">
        <f>K21/$F$2</f>
        <v>0.12170149253731344</v>
      </c>
      <c r="W21" s="21">
        <v>125</v>
      </c>
      <c r="X21" s="21">
        <v>3359</v>
      </c>
      <c r="Y21" s="24">
        <v>44574</v>
      </c>
      <c r="Z21" s="21" t="s">
        <v>515</v>
      </c>
      <c r="AA21" s="21" t="s">
        <v>495</v>
      </c>
      <c r="AB21" s="21">
        <v>10</v>
      </c>
      <c r="AC21" s="21" t="s">
        <v>464</v>
      </c>
      <c r="AD21" s="21">
        <v>51</v>
      </c>
    </row>
    <row r="22" spans="1:30" ht="15.75" customHeight="1" thickBot="1" x14ac:dyDescent="0.25">
      <c r="A22" s="21">
        <v>17</v>
      </c>
      <c r="B22" s="22">
        <v>3.8032835820895519E-2</v>
      </c>
      <c r="C22" s="22">
        <v>3.8794029850746266E-2</v>
      </c>
      <c r="D22" s="22">
        <v>7.6799999999999993E-2</v>
      </c>
      <c r="F22" s="21" t="s">
        <v>493</v>
      </c>
      <c r="G22" s="23">
        <v>38141</v>
      </c>
      <c r="H22" s="21">
        <v>1.1200000000000001</v>
      </c>
      <c r="J22" s="12">
        <v>10</v>
      </c>
      <c r="K22" s="12">
        <f>X11</f>
        <v>3825</v>
      </c>
      <c r="L22" s="18"/>
      <c r="M22" s="12"/>
      <c r="N22" s="114">
        <f t="shared" ref="N22:N28" si="0">K22/$F$2</f>
        <v>0.11417910447761194</v>
      </c>
      <c r="W22" s="21">
        <v>150</v>
      </c>
      <c r="X22" s="21">
        <v>3312</v>
      </c>
      <c r="Y22" s="24">
        <v>44638</v>
      </c>
      <c r="Z22" s="21" t="s">
        <v>515</v>
      </c>
      <c r="AA22" s="21" t="s">
        <v>496</v>
      </c>
      <c r="AB22" s="21">
        <v>9.9</v>
      </c>
      <c r="AC22" s="21" t="s">
        <v>464</v>
      </c>
      <c r="AD22" s="21">
        <v>52</v>
      </c>
    </row>
    <row r="23" spans="1:30" ht="15.75" customHeight="1" thickBot="1" x14ac:dyDescent="0.25">
      <c r="A23" s="21">
        <v>18</v>
      </c>
      <c r="B23" s="22">
        <v>2.9565671641791042E-2</v>
      </c>
      <c r="C23" s="22">
        <v>2.6113432835820894E-2</v>
      </c>
      <c r="D23" s="22">
        <v>5.57E-2</v>
      </c>
      <c r="F23" s="21" t="s">
        <v>494</v>
      </c>
      <c r="G23" s="23">
        <v>37982</v>
      </c>
      <c r="H23" s="21">
        <v>1.1200000000000001</v>
      </c>
      <c r="J23" s="12">
        <v>20</v>
      </c>
      <c r="K23" s="12">
        <f>X12</f>
        <v>3737</v>
      </c>
      <c r="L23" s="18"/>
      <c r="M23" s="12"/>
      <c r="N23" s="114">
        <f t="shared" si="0"/>
        <v>0.11155223880597015</v>
      </c>
      <c r="W23" s="21">
        <v>175</v>
      </c>
      <c r="X23" s="21">
        <v>3265</v>
      </c>
      <c r="Y23" s="24">
        <v>44616</v>
      </c>
      <c r="Z23" s="21" t="s">
        <v>522</v>
      </c>
      <c r="AA23" s="21" t="s">
        <v>495</v>
      </c>
      <c r="AB23" s="21">
        <v>9.6999999999999993</v>
      </c>
      <c r="AC23" s="21" t="s">
        <v>465</v>
      </c>
      <c r="AD23" s="21">
        <v>60</v>
      </c>
    </row>
    <row r="24" spans="1:30" ht="15.75" customHeight="1" thickBot="1" x14ac:dyDescent="0.25">
      <c r="A24" s="21">
        <v>19</v>
      </c>
      <c r="B24" s="22">
        <v>1.9664179104477611E-2</v>
      </c>
      <c r="C24" s="22">
        <v>1.9074626865671639E-2</v>
      </c>
      <c r="D24" s="22">
        <v>3.8699999999999998E-2</v>
      </c>
      <c r="F24" s="21" t="s">
        <v>495</v>
      </c>
      <c r="G24" s="23">
        <v>37622</v>
      </c>
      <c r="H24" s="21">
        <v>1.1100000000000001</v>
      </c>
      <c r="J24" s="12">
        <v>30</v>
      </c>
      <c r="K24" s="12">
        <f>X14</f>
        <v>3664</v>
      </c>
      <c r="L24" s="18"/>
      <c r="M24" s="12"/>
      <c r="N24" s="114">
        <f t="shared" si="0"/>
        <v>0.10937313432835821</v>
      </c>
      <c r="W24" s="21">
        <v>200</v>
      </c>
      <c r="X24" s="21">
        <v>3226</v>
      </c>
      <c r="Y24" s="24">
        <v>44573</v>
      </c>
      <c r="Z24" s="21" t="s">
        <v>514</v>
      </c>
      <c r="AA24" s="21" t="s">
        <v>494</v>
      </c>
      <c r="AB24" s="21">
        <v>9.6</v>
      </c>
      <c r="AC24" s="21" t="s">
        <v>464</v>
      </c>
      <c r="AD24" s="21">
        <v>51</v>
      </c>
    </row>
    <row r="25" spans="1:30" ht="15.75" customHeight="1" thickBot="1" x14ac:dyDescent="0.25">
      <c r="A25" s="21">
        <v>20</v>
      </c>
      <c r="B25" s="22">
        <v>1.4158208955223879E-2</v>
      </c>
      <c r="C25" s="22">
        <v>1.4238805970149255E-2</v>
      </c>
      <c r="D25" s="22">
        <v>2.8400000000000002E-2</v>
      </c>
      <c r="F25" s="21" t="s">
        <v>496</v>
      </c>
      <c r="G25" s="23">
        <v>37024</v>
      </c>
      <c r="H25" s="21">
        <v>1.0900000000000001</v>
      </c>
      <c r="J25" s="12">
        <v>50</v>
      </c>
      <c r="K25" s="12">
        <f>X18</f>
        <v>3578</v>
      </c>
      <c r="L25" s="18"/>
      <c r="M25" s="12"/>
      <c r="N25" s="114">
        <f t="shared" si="0"/>
        <v>0.10680597014925373</v>
      </c>
    </row>
    <row r="26" spans="1:30" ht="15.75" customHeight="1" thickBot="1" x14ac:dyDescent="0.25">
      <c r="A26" s="21">
        <v>21</v>
      </c>
      <c r="B26" s="22">
        <v>1.1243283582089552E-2</v>
      </c>
      <c r="C26" s="22">
        <v>1.1391044776119404E-2</v>
      </c>
      <c r="D26" s="22">
        <v>2.2599999999999999E-2</v>
      </c>
      <c r="F26" s="21" t="s">
        <v>497</v>
      </c>
      <c r="G26" s="23">
        <v>29020</v>
      </c>
      <c r="H26" s="21">
        <v>0.86</v>
      </c>
      <c r="J26" s="12">
        <v>100</v>
      </c>
      <c r="K26" s="12">
        <f>X20</f>
        <v>3422</v>
      </c>
      <c r="L26" s="18"/>
      <c r="M26" s="12"/>
      <c r="N26" s="114">
        <f t="shared" si="0"/>
        <v>0.10214925373134329</v>
      </c>
    </row>
    <row r="27" spans="1:30" ht="15.75" customHeight="1" thickBot="1" x14ac:dyDescent="0.25">
      <c r="A27" s="21">
        <v>22</v>
      </c>
      <c r="B27" s="22">
        <v>8.8373134328358204E-3</v>
      </c>
      <c r="C27" s="22">
        <v>8.0059701492537303E-3</v>
      </c>
      <c r="D27" s="22">
        <v>1.6799999999999999E-2</v>
      </c>
      <c r="J27" s="12">
        <v>150</v>
      </c>
      <c r="K27" s="12">
        <f>X22</f>
        <v>3312</v>
      </c>
      <c r="L27" s="18"/>
      <c r="M27" s="12"/>
      <c r="N27" s="114">
        <f t="shared" si="0"/>
        <v>9.8865671641791039E-2</v>
      </c>
    </row>
    <row r="28" spans="1:30" ht="15.75" customHeight="1" thickBot="1" x14ac:dyDescent="0.25">
      <c r="A28" s="21">
        <v>23</v>
      </c>
      <c r="B28" s="22">
        <v>5.6910447761194033E-3</v>
      </c>
      <c r="C28" s="22">
        <v>4.7820895522388057E-3</v>
      </c>
      <c r="D28" s="22">
        <v>1.0500000000000001E-2</v>
      </c>
      <c r="J28" s="12">
        <v>200</v>
      </c>
      <c r="K28" s="12">
        <f>X24</f>
        <v>3226</v>
      </c>
      <c r="L28" s="18"/>
      <c r="M28" s="12"/>
      <c r="N28" s="114">
        <f t="shared" si="0"/>
        <v>9.6298507462686561E-2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6">
    <pageSetUpPr fitToPage="1"/>
  </sheetPr>
  <dimension ref="A1:AD50"/>
  <sheetViews>
    <sheetView topLeftCell="A2"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571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42200</v>
      </c>
      <c r="H2" s="7" t="s">
        <v>462</v>
      </c>
      <c r="W2" s="21">
        <v>1</v>
      </c>
      <c r="X2" s="21">
        <v>4663</v>
      </c>
      <c r="Y2" s="24">
        <v>45281</v>
      </c>
      <c r="Z2" s="21" t="s">
        <v>514</v>
      </c>
      <c r="AA2" s="21" t="s">
        <v>495</v>
      </c>
      <c r="AB2" s="21">
        <v>11</v>
      </c>
      <c r="AC2" s="21" t="s">
        <v>464</v>
      </c>
      <c r="AD2" s="21">
        <v>58</v>
      </c>
    </row>
    <row r="3" spans="1:30" ht="17.25" customHeight="1" thickBot="1" x14ac:dyDescent="0.25">
      <c r="W3" s="21">
        <v>2</v>
      </c>
      <c r="X3" s="21">
        <v>4659</v>
      </c>
      <c r="Y3" s="24">
        <v>45259</v>
      </c>
      <c r="Z3" s="21" t="s">
        <v>513</v>
      </c>
      <c r="AA3" s="21" t="s">
        <v>494</v>
      </c>
      <c r="AB3" s="21">
        <v>11</v>
      </c>
      <c r="AC3" s="21" t="s">
        <v>464</v>
      </c>
      <c r="AD3" s="21">
        <v>61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4590</v>
      </c>
      <c r="Y4" s="24">
        <v>44965</v>
      </c>
      <c r="Z4" s="21" t="s">
        <v>514</v>
      </c>
      <c r="AA4" s="21" t="s">
        <v>494</v>
      </c>
      <c r="AB4" s="21">
        <v>10.9</v>
      </c>
      <c r="AC4" s="21" t="s">
        <v>464</v>
      </c>
      <c r="AD4" s="21">
        <v>56</v>
      </c>
    </row>
    <row r="5" spans="1:30" ht="17.25" customHeight="1" thickBot="1" x14ac:dyDescent="0.25">
      <c r="A5" s="21">
        <v>0</v>
      </c>
      <c r="B5" s="102">
        <v>3.5680094786729858E-3</v>
      </c>
      <c r="C5" s="102">
        <v>2.5151658767772508E-3</v>
      </c>
      <c r="D5" s="102">
        <v>6.1000000000000004E-3</v>
      </c>
      <c r="E5" s="45"/>
      <c r="F5" s="21" t="s">
        <v>471</v>
      </c>
      <c r="G5" s="23">
        <v>45188</v>
      </c>
      <c r="H5" s="26">
        <v>1.07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4567</v>
      </c>
      <c r="Y5" s="24">
        <v>44936</v>
      </c>
      <c r="Z5" s="21" t="s">
        <v>514</v>
      </c>
      <c r="AA5" s="21" t="s">
        <v>493</v>
      </c>
      <c r="AB5" s="21">
        <v>10.8</v>
      </c>
      <c r="AC5" s="21" t="s">
        <v>464</v>
      </c>
      <c r="AD5" s="21">
        <v>57</v>
      </c>
    </row>
    <row r="6" spans="1:30" ht="17.25" customHeight="1" thickBot="1" x14ac:dyDescent="0.25">
      <c r="A6" s="21">
        <v>1</v>
      </c>
      <c r="B6" s="102">
        <v>2.7184834123222747E-3</v>
      </c>
      <c r="C6" s="102">
        <v>1.777962085308057E-3</v>
      </c>
      <c r="D6" s="102">
        <v>4.4999999999999997E-3</v>
      </c>
      <c r="E6" s="45"/>
      <c r="F6" s="21" t="s">
        <v>473</v>
      </c>
      <c r="G6" s="23">
        <v>48432</v>
      </c>
      <c r="H6" s="26">
        <v>1.1399999999999999</v>
      </c>
      <c r="I6" s="45"/>
      <c r="J6" s="107" t="s">
        <v>474</v>
      </c>
      <c r="K6" s="108">
        <f>LARGE((K8,K9),1)</f>
        <v>0.66324331655565261</v>
      </c>
      <c r="L6" s="45"/>
      <c r="M6" s="45"/>
      <c r="N6" s="108" t="s">
        <v>465</v>
      </c>
      <c r="W6" s="21">
        <v>5</v>
      </c>
      <c r="X6" s="21">
        <v>4551</v>
      </c>
      <c r="Y6" s="24">
        <v>45153</v>
      </c>
      <c r="Z6" s="21" t="s">
        <v>513</v>
      </c>
      <c r="AA6" s="21" t="s">
        <v>493</v>
      </c>
      <c r="AB6" s="21">
        <v>10.8</v>
      </c>
      <c r="AC6" s="21" t="s">
        <v>464</v>
      </c>
      <c r="AD6" s="21">
        <v>53</v>
      </c>
    </row>
    <row r="7" spans="1:30" ht="17.25" customHeight="1" thickBot="1" x14ac:dyDescent="0.25">
      <c r="A7" s="21">
        <v>2</v>
      </c>
      <c r="B7" s="102">
        <v>1.9822274881516589E-3</v>
      </c>
      <c r="C7" s="102">
        <v>1.4744075829383886E-3</v>
      </c>
      <c r="D7" s="102">
        <v>3.5000000000000001E-3</v>
      </c>
      <c r="E7" s="45"/>
      <c r="F7" s="21" t="s">
        <v>475</v>
      </c>
      <c r="G7" s="23">
        <v>48453</v>
      </c>
      <c r="H7" s="26">
        <v>1.1499999999999999</v>
      </c>
      <c r="I7" s="45"/>
      <c r="J7" s="12" t="s">
        <v>476</v>
      </c>
      <c r="K7" s="108">
        <f>LARGE((K10,K11),1)</f>
        <v>0.62190195861193376</v>
      </c>
      <c r="L7" s="45"/>
      <c r="M7" s="45"/>
      <c r="N7" s="108" t="s">
        <v>464</v>
      </c>
      <c r="W7" s="21">
        <v>6</v>
      </c>
      <c r="X7" s="21">
        <v>4529</v>
      </c>
      <c r="Y7" s="24">
        <v>45275</v>
      </c>
      <c r="Z7" s="21" t="s">
        <v>514</v>
      </c>
      <c r="AA7" s="21" t="s">
        <v>496</v>
      </c>
      <c r="AB7" s="21">
        <v>10.7</v>
      </c>
      <c r="AC7" s="21" t="s">
        <v>464</v>
      </c>
      <c r="AD7" s="21">
        <v>60</v>
      </c>
    </row>
    <row r="8" spans="1:30" ht="17.25" customHeight="1" thickBot="1" x14ac:dyDescent="0.25">
      <c r="A8" s="21">
        <v>3</v>
      </c>
      <c r="B8" s="102">
        <v>1.5857819905213272E-3</v>
      </c>
      <c r="C8" s="102">
        <v>1.6045023696682466E-3</v>
      </c>
      <c r="D8" s="102">
        <v>3.2000000000000002E-3</v>
      </c>
      <c r="E8" s="45"/>
      <c r="F8" s="21" t="s">
        <v>477</v>
      </c>
      <c r="G8" s="23">
        <v>44433</v>
      </c>
      <c r="H8" s="26">
        <v>1.05</v>
      </c>
      <c r="I8" s="45"/>
      <c r="J8" s="45"/>
      <c r="K8" s="340">
        <f>LARGE(B11:C11,1)/(B11+C11)</f>
        <v>0.66324331655565261</v>
      </c>
      <c r="L8" s="45"/>
      <c r="M8" s="45"/>
      <c r="N8" s="45"/>
      <c r="W8" s="21">
        <v>7</v>
      </c>
      <c r="X8" s="21">
        <v>4527</v>
      </c>
      <c r="Y8" s="24">
        <v>45280</v>
      </c>
      <c r="Z8" s="21" t="s">
        <v>514</v>
      </c>
      <c r="AA8" s="21" t="s">
        <v>494</v>
      </c>
      <c r="AB8" s="21">
        <v>10.7</v>
      </c>
      <c r="AC8" s="21" t="s">
        <v>464</v>
      </c>
      <c r="AD8" s="21">
        <v>64</v>
      </c>
    </row>
    <row r="9" spans="1:30" ht="17.25" customHeight="1" thickBot="1" x14ac:dyDescent="0.25">
      <c r="A9" s="21">
        <v>4</v>
      </c>
      <c r="B9" s="102">
        <v>1.5291469194312797E-3</v>
      </c>
      <c r="C9" s="102">
        <v>2.6018957345971564E-3</v>
      </c>
      <c r="D9" s="102">
        <v>4.1000000000000003E-3</v>
      </c>
      <c r="E9" s="45"/>
      <c r="F9" s="21" t="s">
        <v>478</v>
      </c>
      <c r="G9" s="23">
        <v>43497</v>
      </c>
      <c r="H9" s="26">
        <v>1.03</v>
      </c>
      <c r="I9" s="45"/>
      <c r="J9" s="45"/>
      <c r="K9" s="340">
        <f>LARGE(B12:C12,1)/(B12+C12)</f>
        <v>0.53807364780422595</v>
      </c>
      <c r="L9" s="45"/>
      <c r="M9" s="45"/>
      <c r="N9" s="45"/>
      <c r="W9" s="21">
        <v>8</v>
      </c>
      <c r="X9" s="21">
        <v>4518</v>
      </c>
      <c r="Y9" s="24">
        <v>45282</v>
      </c>
      <c r="Z9" s="21" t="s">
        <v>517</v>
      </c>
      <c r="AA9" s="21" t="s">
        <v>496</v>
      </c>
      <c r="AB9" s="21">
        <v>10.7</v>
      </c>
      <c r="AC9" s="21" t="s">
        <v>464</v>
      </c>
      <c r="AD9" s="21">
        <v>57</v>
      </c>
    </row>
    <row r="10" spans="1:30" ht="17.25" customHeight="1" thickBot="1" x14ac:dyDescent="0.25">
      <c r="A10" s="21">
        <v>5</v>
      </c>
      <c r="B10" s="102">
        <v>3.1715639810426543E-3</v>
      </c>
      <c r="C10" s="102">
        <v>7.5454976303317529E-3</v>
      </c>
      <c r="D10" s="102">
        <v>1.0699999999999999E-2</v>
      </c>
      <c r="E10" s="45"/>
      <c r="F10" s="21" t="s">
        <v>479</v>
      </c>
      <c r="G10" s="23">
        <v>42406</v>
      </c>
      <c r="H10" s="26">
        <v>1</v>
      </c>
      <c r="I10" s="45"/>
      <c r="J10" s="45"/>
      <c r="K10" s="340">
        <f>LARGE(B20:C20,1)/(B20+C20)</f>
        <v>0.59935514688321001</v>
      </c>
      <c r="L10" s="45"/>
      <c r="M10" s="45"/>
      <c r="N10" s="45"/>
      <c r="W10" s="21">
        <v>9</v>
      </c>
      <c r="X10" s="21">
        <v>4512</v>
      </c>
      <c r="Y10" s="24">
        <v>45282</v>
      </c>
      <c r="Z10" s="21" t="s">
        <v>515</v>
      </c>
      <c r="AA10" s="21" t="s">
        <v>496</v>
      </c>
      <c r="AB10" s="21">
        <v>10.7</v>
      </c>
      <c r="AC10" s="21" t="s">
        <v>464</v>
      </c>
      <c r="AD10" s="21">
        <v>54</v>
      </c>
    </row>
    <row r="11" spans="1:30" ht="17.25" customHeight="1" thickBot="1" x14ac:dyDescent="0.25">
      <c r="A11" s="21">
        <v>6</v>
      </c>
      <c r="B11" s="102">
        <v>1.0590758293838863E-2</v>
      </c>
      <c r="C11" s="102">
        <v>2.0858530805687201E-2</v>
      </c>
      <c r="D11" s="102">
        <v>3.15E-2</v>
      </c>
      <c r="E11" s="45"/>
      <c r="F11" s="21" t="s">
        <v>480</v>
      </c>
      <c r="G11" s="23">
        <v>41761</v>
      </c>
      <c r="H11" s="26">
        <v>0.99</v>
      </c>
      <c r="I11" s="45"/>
      <c r="J11" s="45"/>
      <c r="K11" s="340">
        <f>LARGE(B21:C21,1)/(B21+C21)</f>
        <v>0.62190195861193376</v>
      </c>
      <c r="L11" s="45"/>
      <c r="M11" s="45"/>
      <c r="N11" s="45"/>
      <c r="W11" s="21">
        <v>10</v>
      </c>
      <c r="X11" s="21">
        <v>4502</v>
      </c>
      <c r="Y11" s="24">
        <v>45272</v>
      </c>
      <c r="Z11" s="21" t="s">
        <v>514</v>
      </c>
      <c r="AA11" s="21" t="s">
        <v>493</v>
      </c>
      <c r="AB11" s="21">
        <v>10.7</v>
      </c>
      <c r="AC11" s="21" t="s">
        <v>464</v>
      </c>
      <c r="AD11" s="21">
        <v>58</v>
      </c>
    </row>
    <row r="12" spans="1:30" ht="17.25" customHeight="1" thickBot="1" x14ac:dyDescent="0.25">
      <c r="A12" s="21">
        <v>7</v>
      </c>
      <c r="B12" s="102">
        <v>2.2597393364928907E-2</v>
      </c>
      <c r="C12" s="102">
        <v>2.632251184834123E-2</v>
      </c>
      <c r="D12" s="102">
        <v>4.8899999999999999E-2</v>
      </c>
      <c r="E12" s="45"/>
      <c r="F12" s="21" t="s">
        <v>481</v>
      </c>
      <c r="G12" s="23">
        <v>44744</v>
      </c>
      <c r="H12" s="26">
        <v>1.06</v>
      </c>
      <c r="I12" s="45"/>
      <c r="J12" s="45"/>
      <c r="K12" s="45"/>
      <c r="L12" s="45"/>
      <c r="M12" s="45"/>
      <c r="N12" s="45"/>
      <c r="W12" s="21">
        <v>20</v>
      </c>
      <c r="X12" s="21">
        <v>4412</v>
      </c>
      <c r="Y12" s="24">
        <v>44991</v>
      </c>
      <c r="Z12" s="21" t="s">
        <v>515</v>
      </c>
      <c r="AA12" s="21" t="s">
        <v>492</v>
      </c>
      <c r="AB12" s="21">
        <v>10.5</v>
      </c>
      <c r="AC12" s="21" t="s">
        <v>464</v>
      </c>
      <c r="AD12" s="21">
        <v>53</v>
      </c>
    </row>
    <row r="13" spans="1:30" ht="17.25" customHeight="1" thickBot="1" x14ac:dyDescent="0.25">
      <c r="A13" s="21">
        <v>8</v>
      </c>
      <c r="B13" s="102">
        <v>2.7014928909952607E-2</v>
      </c>
      <c r="C13" s="102">
        <v>2.7233175355450237E-2</v>
      </c>
      <c r="D13" s="102">
        <v>5.4199999999999998E-2</v>
      </c>
      <c r="E13" s="45"/>
      <c r="F13" s="21" t="s">
        <v>482</v>
      </c>
      <c r="G13" s="23">
        <v>32394</v>
      </c>
      <c r="H13" s="26">
        <v>0.77</v>
      </c>
      <c r="I13" s="45"/>
      <c r="J13" s="45"/>
      <c r="K13" s="45"/>
      <c r="L13" s="45"/>
      <c r="M13" s="45"/>
      <c r="N13" s="45"/>
      <c r="W13" s="21">
        <v>25</v>
      </c>
      <c r="X13" s="21">
        <v>4392</v>
      </c>
      <c r="Y13" s="24">
        <v>44992</v>
      </c>
      <c r="Z13" s="21" t="s">
        <v>513</v>
      </c>
      <c r="AA13" s="21" t="s">
        <v>493</v>
      </c>
      <c r="AB13" s="21">
        <v>10.4</v>
      </c>
      <c r="AC13" s="21" t="s">
        <v>464</v>
      </c>
      <c r="AD13" s="21">
        <v>61</v>
      </c>
    </row>
    <row r="14" spans="1:30" ht="17.25" customHeight="1" thickBot="1" x14ac:dyDescent="0.25">
      <c r="A14" s="21">
        <v>9</v>
      </c>
      <c r="B14" s="102">
        <v>2.9053791469194311E-2</v>
      </c>
      <c r="C14" s="102">
        <v>2.5585308056872039E-2</v>
      </c>
      <c r="D14" s="102">
        <v>5.4600000000000003E-2</v>
      </c>
      <c r="E14" s="45"/>
      <c r="F14" s="21" t="s">
        <v>483</v>
      </c>
      <c r="G14" s="23">
        <v>32928</v>
      </c>
      <c r="H14" s="26">
        <v>0.78</v>
      </c>
      <c r="I14" s="45"/>
      <c r="J14" s="45"/>
      <c r="K14" s="45"/>
      <c r="L14" s="45"/>
      <c r="M14" s="45"/>
      <c r="N14" s="45"/>
      <c r="W14" s="21">
        <v>30</v>
      </c>
      <c r="X14" s="21">
        <v>4364</v>
      </c>
      <c r="Y14" s="24">
        <v>44966</v>
      </c>
      <c r="Z14" s="21" t="s">
        <v>514</v>
      </c>
      <c r="AA14" s="21" t="s">
        <v>495</v>
      </c>
      <c r="AB14" s="21">
        <v>10.3</v>
      </c>
      <c r="AC14" s="21" t="s">
        <v>464</v>
      </c>
      <c r="AD14" s="21">
        <v>61</v>
      </c>
    </row>
    <row r="15" spans="1:30" ht="17.25" customHeight="1" thickBot="1" x14ac:dyDescent="0.25">
      <c r="A15" s="21">
        <v>10</v>
      </c>
      <c r="B15" s="102">
        <v>3.3811137440758296E-2</v>
      </c>
      <c r="C15" s="102">
        <v>2.7016350710900472E-2</v>
      </c>
      <c r="D15" s="102">
        <v>6.08E-2</v>
      </c>
      <c r="E15" s="45"/>
      <c r="F15" s="21" t="s">
        <v>484</v>
      </c>
      <c r="G15" s="23">
        <v>37896</v>
      </c>
      <c r="H15" s="26">
        <v>0.9</v>
      </c>
      <c r="I15" s="45"/>
      <c r="J15" s="45"/>
      <c r="K15" s="45"/>
      <c r="L15" s="45"/>
      <c r="M15" s="45"/>
      <c r="N15" s="45"/>
      <c r="W15" s="21">
        <v>35</v>
      </c>
      <c r="X15" s="21">
        <v>4341</v>
      </c>
      <c r="Y15" s="24">
        <v>44952</v>
      </c>
      <c r="Z15" s="21" t="s">
        <v>514</v>
      </c>
      <c r="AA15" s="21" t="s">
        <v>495</v>
      </c>
      <c r="AB15" s="21">
        <v>10.3</v>
      </c>
      <c r="AC15" s="21" t="s">
        <v>464</v>
      </c>
      <c r="AD15" s="21">
        <v>58</v>
      </c>
    </row>
    <row r="16" spans="1:30" ht="17.25" customHeight="1" thickBot="1" x14ac:dyDescent="0.25">
      <c r="A16" s="21">
        <v>11</v>
      </c>
      <c r="B16" s="102">
        <v>3.8795023696682467E-2</v>
      </c>
      <c r="C16" s="102">
        <v>2.9358056872037911E-2</v>
      </c>
      <c r="D16" s="102">
        <v>6.8099999999999994E-2</v>
      </c>
      <c r="E16" s="45"/>
      <c r="F16" s="21" t="s">
        <v>485</v>
      </c>
      <c r="G16" s="23">
        <v>45248</v>
      </c>
      <c r="H16" s="21">
        <v>1.07</v>
      </c>
      <c r="I16" s="45"/>
      <c r="J16" s="45"/>
      <c r="K16" s="45"/>
      <c r="L16" s="45"/>
      <c r="M16" s="45"/>
      <c r="N16" s="45"/>
      <c r="W16" s="21">
        <v>40</v>
      </c>
      <c r="X16" s="21">
        <v>4312</v>
      </c>
      <c r="Y16" s="24">
        <v>44936</v>
      </c>
      <c r="Z16" s="21" t="s">
        <v>513</v>
      </c>
      <c r="AA16" s="21" t="s">
        <v>493</v>
      </c>
      <c r="AB16" s="21">
        <v>10.199999999999999</v>
      </c>
      <c r="AC16" s="21" t="s">
        <v>464</v>
      </c>
      <c r="AD16" s="21">
        <v>61</v>
      </c>
    </row>
    <row r="17" spans="1:30" ht="17.25" customHeight="1" thickBot="1" x14ac:dyDescent="0.25">
      <c r="A17" s="21">
        <v>12</v>
      </c>
      <c r="B17" s="102">
        <v>4.1796682464454983E-2</v>
      </c>
      <c r="C17" s="102">
        <v>3.08324644549763E-2</v>
      </c>
      <c r="D17" s="102">
        <v>7.2599999999999998E-2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4290</v>
      </c>
      <c r="Y17" s="24">
        <v>45000</v>
      </c>
      <c r="Z17" s="21" t="s">
        <v>513</v>
      </c>
      <c r="AA17" s="21" t="s">
        <v>494</v>
      </c>
      <c r="AB17" s="21">
        <v>10.199999999999999</v>
      </c>
      <c r="AC17" s="21" t="s">
        <v>464</v>
      </c>
      <c r="AD17" s="21">
        <v>64</v>
      </c>
    </row>
    <row r="18" spans="1:30" ht="17.25" customHeight="1" thickBot="1" x14ac:dyDescent="0.25">
      <c r="A18" s="21">
        <v>13</v>
      </c>
      <c r="B18" s="102">
        <v>4.1570142180094791E-2</v>
      </c>
      <c r="C18" s="102">
        <v>3.0875829383886257E-2</v>
      </c>
      <c r="D18" s="102">
        <v>7.2400000000000006E-2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4277</v>
      </c>
      <c r="Y18" s="24">
        <v>45282</v>
      </c>
      <c r="Z18" s="21" t="s">
        <v>516</v>
      </c>
      <c r="AA18" s="21" t="s">
        <v>496</v>
      </c>
      <c r="AB18" s="21">
        <v>10.1</v>
      </c>
      <c r="AC18" s="21" t="s">
        <v>464</v>
      </c>
      <c r="AD18" s="21">
        <v>56</v>
      </c>
    </row>
    <row r="19" spans="1:30" ht="17.25" customHeight="1" thickBot="1" x14ac:dyDescent="0.25">
      <c r="A19" s="21">
        <v>14</v>
      </c>
      <c r="B19" s="102">
        <v>4.3325829383886252E-2</v>
      </c>
      <c r="C19" s="102">
        <v>3.0572274881516585E-2</v>
      </c>
      <c r="D19" s="102">
        <v>7.3899999999999993E-2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4207</v>
      </c>
      <c r="Y19" s="24">
        <v>44999</v>
      </c>
      <c r="Z19" s="21" t="s">
        <v>514</v>
      </c>
      <c r="AA19" s="21" t="s">
        <v>493</v>
      </c>
      <c r="AB19" s="21">
        <v>10</v>
      </c>
      <c r="AC19" s="21" t="s">
        <v>464</v>
      </c>
      <c r="AD19" s="21">
        <v>60</v>
      </c>
    </row>
    <row r="20" spans="1:30" ht="17.25" customHeight="1" thickBot="1" x14ac:dyDescent="0.25">
      <c r="A20" s="21">
        <v>15</v>
      </c>
      <c r="B20" s="102">
        <v>4.6384123222748819E-2</v>
      </c>
      <c r="C20" s="102">
        <v>3.1005924170616109E-2</v>
      </c>
      <c r="D20" s="102">
        <v>7.7299999999999994E-2</v>
      </c>
      <c r="E20" s="45"/>
      <c r="F20" s="21" t="s">
        <v>488</v>
      </c>
      <c r="G20" s="23">
        <v>28894</v>
      </c>
      <c r="H20" s="21">
        <v>0.68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4157</v>
      </c>
      <c r="Y20" s="24">
        <v>44999</v>
      </c>
      <c r="Z20" s="21" t="s">
        <v>513</v>
      </c>
      <c r="AA20" s="21" t="s">
        <v>493</v>
      </c>
      <c r="AB20" s="21">
        <v>9.9</v>
      </c>
      <c r="AC20" s="21" t="s">
        <v>464</v>
      </c>
      <c r="AD20" s="21">
        <v>63</v>
      </c>
    </row>
    <row r="21" spans="1:30" ht="17.25" customHeight="1" thickBot="1" x14ac:dyDescent="0.25">
      <c r="A21" s="21">
        <v>16</v>
      </c>
      <c r="B21" s="102">
        <v>4.9215876777251193E-2</v>
      </c>
      <c r="C21" s="102">
        <v>2.99218009478673E-2</v>
      </c>
      <c r="D21" s="102">
        <v>7.9100000000000004E-2</v>
      </c>
      <c r="E21" s="45"/>
      <c r="F21" s="21" t="s">
        <v>492</v>
      </c>
      <c r="G21" s="23">
        <v>44397</v>
      </c>
      <c r="H21" s="21">
        <v>1.05</v>
      </c>
      <c r="I21" s="45"/>
      <c r="J21" s="12">
        <v>5</v>
      </c>
      <c r="K21" s="12">
        <f>X6</f>
        <v>4551</v>
      </c>
      <c r="L21" s="18"/>
      <c r="M21" s="12"/>
      <c r="N21" s="114">
        <f>K21/$F$2</f>
        <v>0.10784360189573459</v>
      </c>
      <c r="W21" s="21">
        <v>125</v>
      </c>
      <c r="X21" s="21">
        <v>4110</v>
      </c>
      <c r="Y21" s="24">
        <v>45125</v>
      </c>
      <c r="Z21" s="21" t="s">
        <v>513</v>
      </c>
      <c r="AA21" s="21" t="s">
        <v>493</v>
      </c>
      <c r="AB21" s="21">
        <v>9.6999999999999993</v>
      </c>
      <c r="AC21" s="21" t="s">
        <v>464</v>
      </c>
      <c r="AD21" s="21">
        <v>63</v>
      </c>
    </row>
    <row r="22" spans="1:30" ht="17.25" customHeight="1" thickBot="1" x14ac:dyDescent="0.25">
      <c r="A22" s="21">
        <v>17</v>
      </c>
      <c r="B22" s="102">
        <v>4.9442417061611378E-2</v>
      </c>
      <c r="C22" s="102">
        <v>2.9011137440758294E-2</v>
      </c>
      <c r="D22" s="102">
        <v>7.8399999999999997E-2</v>
      </c>
      <c r="E22" s="45"/>
      <c r="F22" s="21" t="s">
        <v>493</v>
      </c>
      <c r="G22" s="23">
        <v>45310</v>
      </c>
      <c r="H22" s="21">
        <v>1.07</v>
      </c>
      <c r="I22" s="45"/>
      <c r="J22" s="12">
        <v>10</v>
      </c>
      <c r="K22" s="12">
        <f>X11</f>
        <v>4502</v>
      </c>
      <c r="L22" s="18"/>
      <c r="M22" s="12"/>
      <c r="N22" s="114">
        <f t="shared" ref="N22:N28" si="0">K22/$F$2</f>
        <v>0.1066824644549763</v>
      </c>
      <c r="W22" s="21">
        <v>150</v>
      </c>
      <c r="X22" s="21">
        <v>4083</v>
      </c>
      <c r="Y22" s="24">
        <v>45000</v>
      </c>
      <c r="Z22" s="21" t="s">
        <v>514</v>
      </c>
      <c r="AA22" s="21" t="s">
        <v>494</v>
      </c>
      <c r="AB22" s="21">
        <v>9.6999999999999993</v>
      </c>
      <c r="AC22" s="21" t="s">
        <v>464</v>
      </c>
      <c r="AD22" s="21">
        <v>64</v>
      </c>
    </row>
    <row r="23" spans="1:30" ht="17.25" customHeight="1" thickBot="1" x14ac:dyDescent="0.25">
      <c r="A23" s="21">
        <v>18</v>
      </c>
      <c r="B23" s="102">
        <v>3.8285308056872032E-2</v>
      </c>
      <c r="C23" s="102">
        <v>2.3460426540284362E-2</v>
      </c>
      <c r="D23" s="102">
        <v>6.1800000000000001E-2</v>
      </c>
      <c r="E23" s="45"/>
      <c r="F23" s="21" t="s">
        <v>494</v>
      </c>
      <c r="G23" s="23">
        <v>45369</v>
      </c>
      <c r="H23" s="21">
        <v>1.07</v>
      </c>
      <c r="I23" s="45"/>
      <c r="J23" s="12">
        <v>20</v>
      </c>
      <c r="K23" s="12">
        <f>X12</f>
        <v>4412</v>
      </c>
      <c r="L23" s="18"/>
      <c r="M23" s="12"/>
      <c r="N23" s="114">
        <f t="shared" si="0"/>
        <v>0.10454976303317536</v>
      </c>
      <c r="W23" s="21">
        <v>175</v>
      </c>
      <c r="X23" s="21">
        <v>4051</v>
      </c>
      <c r="Y23" s="24">
        <v>44937</v>
      </c>
      <c r="Z23" s="21" t="s">
        <v>513</v>
      </c>
      <c r="AA23" s="21" t="s">
        <v>494</v>
      </c>
      <c r="AB23" s="21">
        <v>9.6</v>
      </c>
      <c r="AC23" s="21" t="s">
        <v>464</v>
      </c>
      <c r="AD23" s="21">
        <v>64</v>
      </c>
    </row>
    <row r="24" spans="1:30" ht="17.25" customHeight="1" thickBot="1" x14ac:dyDescent="0.25">
      <c r="A24" s="21">
        <v>19</v>
      </c>
      <c r="B24" s="102">
        <v>2.6901658767772511E-2</v>
      </c>
      <c r="C24" s="102">
        <v>1.8516824644549765E-2</v>
      </c>
      <c r="D24" s="102">
        <v>4.5400000000000003E-2</v>
      </c>
      <c r="E24" s="45"/>
      <c r="F24" s="21" t="s">
        <v>495</v>
      </c>
      <c r="G24" s="23">
        <v>46139</v>
      </c>
      <c r="H24" s="21">
        <v>1.0900000000000001</v>
      </c>
      <c r="I24" s="45"/>
      <c r="J24" s="12">
        <v>30</v>
      </c>
      <c r="K24" s="12">
        <f>X14</f>
        <v>4364</v>
      </c>
      <c r="L24" s="18"/>
      <c r="M24" s="12"/>
      <c r="N24" s="114">
        <f t="shared" si="0"/>
        <v>0.10341232227488152</v>
      </c>
      <c r="W24" s="21">
        <v>200</v>
      </c>
      <c r="X24" s="21">
        <v>4035</v>
      </c>
      <c r="Y24" s="24">
        <v>45156</v>
      </c>
      <c r="Z24" s="21" t="s">
        <v>514</v>
      </c>
      <c r="AA24" s="21" t="s">
        <v>496</v>
      </c>
      <c r="AB24" s="21">
        <v>9.6</v>
      </c>
      <c r="AC24" s="21" t="s">
        <v>464</v>
      </c>
      <c r="AD24" s="21">
        <v>60</v>
      </c>
    </row>
    <row r="25" spans="1:30" ht="17.25" customHeight="1" thickBot="1" x14ac:dyDescent="0.25">
      <c r="A25" s="21">
        <v>20</v>
      </c>
      <c r="B25" s="102">
        <v>2.0445260663507107E-2</v>
      </c>
      <c r="C25" s="102">
        <v>1.4440521327014221E-2</v>
      </c>
      <c r="D25" s="102">
        <v>3.49E-2</v>
      </c>
      <c r="E25" s="45"/>
      <c r="F25" s="21" t="s">
        <v>496</v>
      </c>
      <c r="G25" s="23">
        <v>47036</v>
      </c>
      <c r="H25" s="21">
        <v>1.1100000000000001</v>
      </c>
      <c r="I25" s="45"/>
      <c r="J25" s="12">
        <v>50</v>
      </c>
      <c r="K25" s="12">
        <f>X18</f>
        <v>4277</v>
      </c>
      <c r="L25" s="18"/>
      <c r="M25" s="12"/>
      <c r="N25" s="114">
        <f t="shared" si="0"/>
        <v>0.10135071090047393</v>
      </c>
    </row>
    <row r="26" spans="1:30" ht="17.25" customHeight="1" thickBot="1" x14ac:dyDescent="0.25">
      <c r="A26" s="21">
        <v>21</v>
      </c>
      <c r="B26" s="102">
        <v>1.5121563981042654E-2</v>
      </c>
      <c r="C26" s="102">
        <v>1.0494312796208532E-2</v>
      </c>
      <c r="D26" s="102">
        <v>2.5600000000000001E-2</v>
      </c>
      <c r="E26" s="45"/>
      <c r="F26" s="21" t="s">
        <v>497</v>
      </c>
      <c r="G26" s="23">
        <v>38598</v>
      </c>
      <c r="H26" s="21">
        <v>0.91</v>
      </c>
      <c r="I26" s="45"/>
      <c r="J26" s="12">
        <v>100</v>
      </c>
      <c r="K26" s="12">
        <f>X20</f>
        <v>4157</v>
      </c>
      <c r="L26" s="18"/>
      <c r="M26" s="12"/>
      <c r="N26" s="114">
        <f t="shared" si="0"/>
        <v>9.8507109004739343E-2</v>
      </c>
    </row>
    <row r="27" spans="1:30" ht="17.25" customHeight="1" thickBot="1" x14ac:dyDescent="0.25">
      <c r="A27" s="21">
        <v>22</v>
      </c>
      <c r="B27" s="102">
        <v>1.0987203791469195E-2</v>
      </c>
      <c r="C27" s="102">
        <v>6.8082938388625593E-3</v>
      </c>
      <c r="D27" s="102">
        <v>1.78E-2</v>
      </c>
      <c r="E27" s="45"/>
      <c r="F27" s="45"/>
      <c r="G27" s="45"/>
      <c r="H27" s="45"/>
      <c r="I27" s="45"/>
      <c r="J27" s="12">
        <v>150</v>
      </c>
      <c r="K27" s="12">
        <f>X22</f>
        <v>4083</v>
      </c>
      <c r="L27" s="18"/>
      <c r="M27" s="12"/>
      <c r="N27" s="114">
        <f t="shared" si="0"/>
        <v>9.6753554502369665E-2</v>
      </c>
    </row>
    <row r="28" spans="1:30" ht="17.25" customHeight="1" thickBot="1" x14ac:dyDescent="0.25">
      <c r="A28" s="21">
        <v>23</v>
      </c>
      <c r="B28" s="102">
        <v>6.4563981042654039E-3</v>
      </c>
      <c r="C28" s="102">
        <v>3.9462085308056873E-3</v>
      </c>
      <c r="D28" s="102">
        <v>1.04E-2</v>
      </c>
      <c r="E28" s="45"/>
      <c r="F28" s="45"/>
      <c r="G28" s="45"/>
      <c r="H28" s="45"/>
      <c r="I28" s="45"/>
      <c r="J28" s="12">
        <v>200</v>
      </c>
      <c r="K28" s="12">
        <f>X24</f>
        <v>4035</v>
      </c>
      <c r="L28" s="18"/>
      <c r="M28" s="12"/>
      <c r="N28" s="114">
        <f t="shared" si="0"/>
        <v>9.5616113744075831E-2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7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304" t="s">
        <v>507</v>
      </c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25">
      <c r="A2" s="103"/>
      <c r="B2" s="103"/>
      <c r="C2" s="103"/>
      <c r="D2" s="104" t="s">
        <v>737</v>
      </c>
      <c r="E2" s="103"/>
      <c r="F2" s="105">
        <v>40600</v>
      </c>
      <c r="G2" s="103"/>
      <c r="H2" s="106" t="s">
        <v>462</v>
      </c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W2" s="21">
        <v>1</v>
      </c>
      <c r="X2" s="21">
        <v>4629</v>
      </c>
      <c r="Y2" s="24">
        <v>45282</v>
      </c>
      <c r="Z2" s="21" t="s">
        <v>518</v>
      </c>
      <c r="AA2" s="21" t="s">
        <v>496</v>
      </c>
      <c r="AB2" s="21">
        <v>11.4</v>
      </c>
      <c r="AC2" s="21" t="s">
        <v>464</v>
      </c>
      <c r="AD2" s="21">
        <v>58</v>
      </c>
    </row>
    <row r="3" spans="1:30" ht="17.25" customHeight="1" thickBot="1" x14ac:dyDescent="0.25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W3" s="21">
        <v>2</v>
      </c>
      <c r="X3" s="21">
        <v>4613</v>
      </c>
      <c r="Y3" s="24">
        <v>45282</v>
      </c>
      <c r="Z3" s="21" t="s">
        <v>516</v>
      </c>
      <c r="AA3" s="21" t="s">
        <v>496</v>
      </c>
      <c r="AB3" s="21">
        <v>11.4</v>
      </c>
      <c r="AC3" s="21" t="s">
        <v>464</v>
      </c>
      <c r="AD3" s="21">
        <v>54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98"/>
      <c r="F4" s="11" t="s">
        <v>467</v>
      </c>
      <c r="G4" s="11" t="s">
        <v>468</v>
      </c>
      <c r="H4" s="11" t="s">
        <v>469</v>
      </c>
      <c r="I4" s="98"/>
      <c r="J4" s="263" t="s">
        <v>470</v>
      </c>
      <c r="K4" s="264"/>
      <c r="L4" s="264"/>
      <c r="M4" s="264"/>
      <c r="N4" s="265"/>
      <c r="O4" s="103"/>
      <c r="P4" s="103"/>
      <c r="Q4" s="103"/>
      <c r="R4" s="103"/>
      <c r="S4" s="103"/>
      <c r="T4" s="103"/>
      <c r="U4" s="103"/>
      <c r="W4" s="21">
        <v>3</v>
      </c>
      <c r="X4" s="21">
        <v>4546</v>
      </c>
      <c r="Y4" s="24">
        <v>45283</v>
      </c>
      <c r="Z4" s="21" t="s">
        <v>516</v>
      </c>
      <c r="AA4" s="21" t="s">
        <v>497</v>
      </c>
      <c r="AB4" s="21">
        <v>11.2</v>
      </c>
      <c r="AC4" s="21" t="s">
        <v>464</v>
      </c>
      <c r="AD4" s="21">
        <v>57</v>
      </c>
    </row>
    <row r="5" spans="1:30" ht="17.25" customHeight="1" thickBot="1" x14ac:dyDescent="0.25">
      <c r="A5" s="21">
        <v>0</v>
      </c>
      <c r="B5" s="22">
        <v>3.5467980295566504E-3</v>
      </c>
      <c r="C5" s="22">
        <v>3.0571428571428568E-3</v>
      </c>
      <c r="D5" s="22">
        <v>6.6E-3</v>
      </c>
      <c r="E5" s="98"/>
      <c r="F5" s="21" t="s">
        <v>471</v>
      </c>
      <c r="G5" s="23">
        <v>39428</v>
      </c>
      <c r="H5" s="21">
        <v>0.97</v>
      </c>
      <c r="I5" s="98"/>
      <c r="J5" s="266" t="s">
        <v>472</v>
      </c>
      <c r="K5" s="267"/>
      <c r="L5" s="267"/>
      <c r="M5" s="267"/>
      <c r="N5" s="268"/>
      <c r="O5" s="103"/>
      <c r="P5" s="103"/>
      <c r="Q5" s="103"/>
      <c r="R5" s="103"/>
      <c r="S5" s="103"/>
      <c r="T5" s="103"/>
      <c r="U5" s="103"/>
      <c r="W5" s="21">
        <v>4</v>
      </c>
      <c r="X5" s="21">
        <v>4485</v>
      </c>
      <c r="Y5" s="24">
        <v>45279</v>
      </c>
      <c r="Z5" s="21" t="s">
        <v>513</v>
      </c>
      <c r="AA5" s="21" t="s">
        <v>493</v>
      </c>
      <c r="AB5" s="21">
        <v>11</v>
      </c>
      <c r="AC5" s="21" t="s">
        <v>464</v>
      </c>
      <c r="AD5" s="21">
        <v>56</v>
      </c>
    </row>
    <row r="6" spans="1:30" ht="17.25" customHeight="1" thickBot="1" x14ac:dyDescent="0.25">
      <c r="A6" s="21">
        <v>1</v>
      </c>
      <c r="B6" s="22">
        <v>2.4118226600985224E-3</v>
      </c>
      <c r="C6" s="22">
        <v>2.3719211822660099E-3</v>
      </c>
      <c r="D6" s="22">
        <v>4.7999999999999996E-3</v>
      </c>
      <c r="E6" s="98"/>
      <c r="F6" s="21" t="s">
        <v>473</v>
      </c>
      <c r="G6" s="23">
        <v>42424</v>
      </c>
      <c r="H6" s="21">
        <v>1.04</v>
      </c>
      <c r="I6" s="98"/>
      <c r="J6" s="47" t="s">
        <v>474</v>
      </c>
      <c r="K6" s="48">
        <f>LARGE((K8,K9),1)</f>
        <v>0.69734926132748998</v>
      </c>
      <c r="L6" s="98"/>
      <c r="M6" s="98"/>
      <c r="N6" s="48" t="s">
        <v>465</v>
      </c>
      <c r="O6" s="103"/>
      <c r="P6" s="103"/>
      <c r="Q6" s="103"/>
      <c r="R6" s="103"/>
      <c r="S6" s="103"/>
      <c r="T6" s="103"/>
      <c r="U6" s="103"/>
      <c r="W6" s="21">
        <v>5</v>
      </c>
      <c r="X6" s="21">
        <v>4435</v>
      </c>
      <c r="Y6" s="24">
        <v>45282</v>
      </c>
      <c r="Z6" s="21" t="s">
        <v>515</v>
      </c>
      <c r="AA6" s="21" t="s">
        <v>496</v>
      </c>
      <c r="AB6" s="21">
        <v>10.9</v>
      </c>
      <c r="AC6" s="21" t="s">
        <v>464</v>
      </c>
      <c r="AD6" s="21">
        <v>55</v>
      </c>
    </row>
    <row r="7" spans="1:30" ht="17.25" customHeight="1" thickBot="1" x14ac:dyDescent="0.25">
      <c r="A7" s="21">
        <v>2</v>
      </c>
      <c r="B7" s="22">
        <v>1.7970443349753693E-3</v>
      </c>
      <c r="C7" s="22">
        <v>2.0556650246305419E-3</v>
      </c>
      <c r="D7" s="22">
        <v>3.8999999999999998E-3</v>
      </c>
      <c r="E7" s="98"/>
      <c r="F7" s="21" t="s">
        <v>475</v>
      </c>
      <c r="G7" s="23">
        <v>40970</v>
      </c>
      <c r="H7" s="21">
        <v>1.01</v>
      </c>
      <c r="I7" s="98"/>
      <c r="J7" s="21" t="s">
        <v>476</v>
      </c>
      <c r="K7" s="48">
        <f>LARGE((K10,K11),1)</f>
        <v>0.52190423148488041</v>
      </c>
      <c r="L7" s="98"/>
      <c r="M7" s="98"/>
      <c r="N7" s="48" t="s">
        <v>464</v>
      </c>
      <c r="O7" s="103"/>
      <c r="P7" s="103"/>
      <c r="Q7" s="103"/>
      <c r="R7" s="103"/>
      <c r="S7" s="103"/>
      <c r="T7" s="103"/>
      <c r="U7" s="103"/>
      <c r="W7" s="21">
        <v>6</v>
      </c>
      <c r="X7" s="21">
        <v>4421</v>
      </c>
      <c r="Y7" s="24">
        <v>45278</v>
      </c>
      <c r="Z7" s="21" t="s">
        <v>513</v>
      </c>
      <c r="AA7" s="21" t="s">
        <v>492</v>
      </c>
      <c r="AB7" s="21">
        <v>10.9</v>
      </c>
      <c r="AC7" s="21" t="s">
        <v>464</v>
      </c>
      <c r="AD7" s="21">
        <v>59</v>
      </c>
    </row>
    <row r="8" spans="1:30" ht="17.25" customHeight="1" thickBot="1" x14ac:dyDescent="0.25">
      <c r="A8" s="21">
        <v>3</v>
      </c>
      <c r="B8" s="22">
        <v>1.3241379310344828E-3</v>
      </c>
      <c r="C8" s="22">
        <v>1.7394088669950741E-3</v>
      </c>
      <c r="D8" s="22">
        <v>3.0999999999999999E-3</v>
      </c>
      <c r="E8" s="98"/>
      <c r="F8" s="21" t="s">
        <v>477</v>
      </c>
      <c r="G8" s="23">
        <v>37587</v>
      </c>
      <c r="H8" s="21">
        <v>0.92</v>
      </c>
      <c r="I8" s="98"/>
      <c r="J8" s="98"/>
      <c r="K8" s="52">
        <f>LARGE(B11:C11,1)/(B11+C11)</f>
        <v>0.69734926132748998</v>
      </c>
      <c r="L8" s="98"/>
      <c r="M8" s="98"/>
      <c r="N8" s="98"/>
      <c r="O8" s="103"/>
      <c r="P8" s="103"/>
      <c r="Q8" s="103"/>
      <c r="R8" s="103"/>
      <c r="S8" s="103"/>
      <c r="T8" s="103"/>
      <c r="U8" s="103"/>
      <c r="W8" s="21">
        <v>7</v>
      </c>
      <c r="X8" s="21">
        <v>4404</v>
      </c>
      <c r="Y8" s="24">
        <v>45279</v>
      </c>
      <c r="Z8" s="21" t="s">
        <v>518</v>
      </c>
      <c r="AA8" s="21" t="s">
        <v>493</v>
      </c>
      <c r="AB8" s="21">
        <v>10.8</v>
      </c>
      <c r="AC8" s="21" t="s">
        <v>464</v>
      </c>
      <c r="AD8" s="21">
        <v>56</v>
      </c>
    </row>
    <row r="9" spans="1:30" ht="17.25" customHeight="1" thickBot="1" x14ac:dyDescent="0.25">
      <c r="A9" s="21">
        <v>4</v>
      </c>
      <c r="B9" s="22">
        <v>1.3714285714285712E-3</v>
      </c>
      <c r="C9" s="22">
        <v>3.004433497536946E-3</v>
      </c>
      <c r="D9" s="22">
        <v>4.4000000000000003E-3</v>
      </c>
      <c r="E9" s="98"/>
      <c r="F9" s="21" t="s">
        <v>478</v>
      </c>
      <c r="G9" s="23">
        <v>37757</v>
      </c>
      <c r="H9" s="21">
        <v>0.93</v>
      </c>
      <c r="I9" s="98"/>
      <c r="J9" s="98"/>
      <c r="K9" s="52">
        <f>LARGE(B12:C12,1)/(B12+C12)</f>
        <v>0.63207791833559057</v>
      </c>
      <c r="L9" s="98"/>
      <c r="M9" s="98"/>
      <c r="N9" s="98"/>
      <c r="O9" s="103"/>
      <c r="P9" s="103"/>
      <c r="Q9" s="103"/>
      <c r="R9" s="103"/>
      <c r="S9" s="103"/>
      <c r="T9" s="103"/>
      <c r="U9" s="103"/>
      <c r="W9" s="21">
        <v>8</v>
      </c>
      <c r="X9" s="21">
        <v>4403</v>
      </c>
      <c r="Y9" s="24">
        <v>45281</v>
      </c>
      <c r="Z9" s="21" t="s">
        <v>514</v>
      </c>
      <c r="AA9" s="21" t="s">
        <v>495</v>
      </c>
      <c r="AB9" s="21">
        <v>10.8</v>
      </c>
      <c r="AC9" s="21" t="s">
        <v>464</v>
      </c>
      <c r="AD9" s="21">
        <v>59</v>
      </c>
    </row>
    <row r="10" spans="1:30" ht="17.25" customHeight="1" thickBot="1" x14ac:dyDescent="0.25">
      <c r="A10" s="21">
        <v>5</v>
      </c>
      <c r="B10" s="22">
        <v>3.3103448275862072E-3</v>
      </c>
      <c r="C10" s="22">
        <v>8.4334975369458141E-3</v>
      </c>
      <c r="D10" s="22">
        <v>1.17E-2</v>
      </c>
      <c r="E10" s="98"/>
      <c r="F10" s="21" t="s">
        <v>479</v>
      </c>
      <c r="G10" s="23">
        <v>35300</v>
      </c>
      <c r="H10" s="21">
        <v>0.87</v>
      </c>
      <c r="I10" s="98"/>
      <c r="J10" s="98"/>
      <c r="K10" s="52">
        <f>LARGE(B20:C20,1)/(B20+C20)</f>
        <v>0.50289647261256099</v>
      </c>
      <c r="L10" s="98"/>
      <c r="M10" s="98"/>
      <c r="N10" s="98"/>
      <c r="O10" s="103"/>
      <c r="P10" s="103"/>
      <c r="Q10" s="103"/>
      <c r="R10" s="103"/>
      <c r="S10" s="103"/>
      <c r="T10" s="103"/>
      <c r="U10" s="103"/>
      <c r="W10" s="21">
        <v>9</v>
      </c>
      <c r="X10" s="21">
        <v>4394</v>
      </c>
      <c r="Y10" s="24">
        <v>45281</v>
      </c>
      <c r="Z10" s="21" t="s">
        <v>513</v>
      </c>
      <c r="AA10" s="21" t="s">
        <v>495</v>
      </c>
      <c r="AB10" s="21">
        <v>10.8</v>
      </c>
      <c r="AC10" s="21" t="s">
        <v>464</v>
      </c>
      <c r="AD10" s="21">
        <v>58</v>
      </c>
    </row>
    <row r="11" spans="1:30" ht="17.25" customHeight="1" thickBot="1" x14ac:dyDescent="0.25">
      <c r="A11" s="21">
        <v>6</v>
      </c>
      <c r="B11" s="22">
        <v>1.0545812807881774E-2</v>
      </c>
      <c r="C11" s="22">
        <v>2.4299014778325124E-2</v>
      </c>
      <c r="D11" s="22">
        <v>3.4799999999999998E-2</v>
      </c>
      <c r="E11" s="98"/>
      <c r="F11" s="21" t="s">
        <v>480</v>
      </c>
      <c r="G11" s="23">
        <v>37686</v>
      </c>
      <c r="H11" s="21">
        <v>0.93</v>
      </c>
      <c r="I11" s="98"/>
      <c r="J11" s="98"/>
      <c r="K11" s="52">
        <f>LARGE(B21:C21,1)/(B21+C21)</f>
        <v>0.52190423148488041</v>
      </c>
      <c r="L11" s="98"/>
      <c r="M11" s="98"/>
      <c r="N11" s="98"/>
      <c r="O11" s="103"/>
      <c r="P11" s="103"/>
      <c r="Q11" s="103"/>
      <c r="R11" s="103"/>
      <c r="S11" s="103"/>
      <c r="T11" s="103"/>
      <c r="U11" s="103"/>
      <c r="W11" s="21">
        <v>10</v>
      </c>
      <c r="X11" s="21">
        <v>4368</v>
      </c>
      <c r="Y11" s="24">
        <v>45280</v>
      </c>
      <c r="Z11" s="21" t="s">
        <v>514</v>
      </c>
      <c r="AA11" s="21" t="s">
        <v>494</v>
      </c>
      <c r="AB11" s="21">
        <v>10.8</v>
      </c>
      <c r="AC11" s="21" t="s">
        <v>464</v>
      </c>
      <c r="AD11" s="21">
        <v>58</v>
      </c>
    </row>
    <row r="12" spans="1:30" ht="17.25" customHeight="1" thickBot="1" x14ac:dyDescent="0.25">
      <c r="A12" s="21">
        <v>7</v>
      </c>
      <c r="B12" s="22">
        <v>1.8868965517241376E-2</v>
      </c>
      <c r="C12" s="22">
        <v>3.2416256157635465E-2</v>
      </c>
      <c r="D12" s="22">
        <v>5.1200000000000002E-2</v>
      </c>
      <c r="E12" s="98"/>
      <c r="F12" s="21" t="s">
        <v>481</v>
      </c>
      <c r="G12" s="23">
        <v>42301</v>
      </c>
      <c r="H12" s="21">
        <v>1.04</v>
      </c>
      <c r="I12" s="98"/>
      <c r="J12" s="98"/>
      <c r="K12" s="98"/>
      <c r="L12" s="98"/>
      <c r="M12" s="98"/>
      <c r="N12" s="98"/>
      <c r="O12" s="103"/>
      <c r="P12" s="103"/>
      <c r="Q12" s="103"/>
      <c r="R12" s="103"/>
      <c r="S12" s="103"/>
      <c r="T12" s="103"/>
      <c r="U12" s="103"/>
      <c r="W12" s="21">
        <v>20</v>
      </c>
      <c r="X12" s="21">
        <v>4255</v>
      </c>
      <c r="Y12" s="24">
        <v>45281</v>
      </c>
      <c r="Z12" s="21" t="s">
        <v>515</v>
      </c>
      <c r="AA12" s="21" t="s">
        <v>495</v>
      </c>
      <c r="AB12" s="21">
        <v>10.5</v>
      </c>
      <c r="AC12" s="21" t="s">
        <v>464</v>
      </c>
      <c r="AD12" s="21">
        <v>56</v>
      </c>
    </row>
    <row r="13" spans="1:30" ht="17.25" customHeight="1" thickBot="1" x14ac:dyDescent="0.25">
      <c r="A13" s="21">
        <v>8</v>
      </c>
      <c r="B13" s="22">
        <v>1.990935960591133E-2</v>
      </c>
      <c r="C13" s="22">
        <v>3.0993103448275862E-2</v>
      </c>
      <c r="D13" s="22">
        <v>5.0900000000000001E-2</v>
      </c>
      <c r="E13" s="98"/>
      <c r="F13" s="21" t="s">
        <v>482</v>
      </c>
      <c r="G13" s="23">
        <v>42237</v>
      </c>
      <c r="H13" s="21">
        <v>1.04</v>
      </c>
      <c r="I13" s="98"/>
      <c r="J13" s="98"/>
      <c r="K13" s="98"/>
      <c r="L13" s="98"/>
      <c r="M13" s="98"/>
      <c r="N13" s="98"/>
      <c r="O13" s="103"/>
      <c r="P13" s="103"/>
      <c r="Q13" s="103"/>
      <c r="R13" s="103"/>
      <c r="S13" s="103"/>
      <c r="T13" s="103"/>
      <c r="U13" s="103"/>
      <c r="W13" s="21">
        <v>25</v>
      </c>
      <c r="X13" s="21">
        <v>4239</v>
      </c>
      <c r="Y13" s="24">
        <v>45279</v>
      </c>
      <c r="Z13" s="21" t="s">
        <v>514</v>
      </c>
      <c r="AA13" s="21" t="s">
        <v>493</v>
      </c>
      <c r="AB13" s="21">
        <v>10.4</v>
      </c>
      <c r="AC13" s="21" t="s">
        <v>464</v>
      </c>
      <c r="AD13" s="21">
        <v>55</v>
      </c>
    </row>
    <row r="14" spans="1:30" ht="17.25" customHeight="1" thickBot="1" x14ac:dyDescent="0.25">
      <c r="A14" s="21">
        <v>9</v>
      </c>
      <c r="B14" s="22">
        <v>2.1564532019704433E-2</v>
      </c>
      <c r="C14" s="22">
        <v>2.9148275862068966E-2</v>
      </c>
      <c r="D14" s="22">
        <v>5.0700000000000002E-2</v>
      </c>
      <c r="E14" s="98"/>
      <c r="F14" s="21" t="s">
        <v>483</v>
      </c>
      <c r="G14" s="23">
        <v>42259</v>
      </c>
      <c r="H14" s="21">
        <v>1.04</v>
      </c>
      <c r="I14" s="98"/>
      <c r="J14" s="98"/>
      <c r="K14" s="98"/>
      <c r="L14" s="98"/>
      <c r="M14" s="98"/>
      <c r="N14" s="98"/>
      <c r="O14" s="103"/>
      <c r="P14" s="103"/>
      <c r="Q14" s="103"/>
      <c r="R14" s="103"/>
      <c r="S14" s="103"/>
      <c r="T14" s="103"/>
      <c r="U14" s="103"/>
      <c r="W14" s="21">
        <v>30</v>
      </c>
      <c r="X14" s="21">
        <v>4204</v>
      </c>
      <c r="Y14" s="24">
        <v>45282</v>
      </c>
      <c r="Z14" s="21" t="s">
        <v>513</v>
      </c>
      <c r="AA14" s="21" t="s">
        <v>496</v>
      </c>
      <c r="AB14" s="21">
        <v>10.4</v>
      </c>
      <c r="AC14" s="21" t="s">
        <v>464</v>
      </c>
      <c r="AD14" s="21">
        <v>56</v>
      </c>
    </row>
    <row r="15" spans="1:30" ht="17.25" customHeight="1" thickBot="1" x14ac:dyDescent="0.25">
      <c r="A15" s="21">
        <v>10</v>
      </c>
      <c r="B15" s="22">
        <v>2.733399014778325E-2</v>
      </c>
      <c r="C15" s="22">
        <v>3.0993103448275862E-2</v>
      </c>
      <c r="D15" s="22">
        <v>5.8299999999999998E-2</v>
      </c>
      <c r="E15" s="98"/>
      <c r="F15" s="21" t="s">
        <v>484</v>
      </c>
      <c r="G15" s="23">
        <v>44380</v>
      </c>
      <c r="H15" s="21">
        <v>1.0900000000000001</v>
      </c>
      <c r="I15" s="98"/>
      <c r="J15" s="98"/>
      <c r="K15" s="98"/>
      <c r="L15" s="98"/>
      <c r="M15" s="98"/>
      <c r="N15" s="98"/>
      <c r="O15" s="103"/>
      <c r="P15" s="103"/>
      <c r="Q15" s="103"/>
      <c r="R15" s="103"/>
      <c r="S15" s="103"/>
      <c r="T15" s="103"/>
      <c r="W15" s="21">
        <v>35</v>
      </c>
      <c r="X15" s="21">
        <v>4179</v>
      </c>
      <c r="Y15" s="24">
        <v>45275</v>
      </c>
      <c r="Z15" s="21" t="s">
        <v>514</v>
      </c>
      <c r="AA15" s="21" t="s">
        <v>496</v>
      </c>
      <c r="AB15" s="21">
        <v>10.3</v>
      </c>
      <c r="AC15" s="21" t="s">
        <v>464</v>
      </c>
      <c r="AD15" s="21">
        <v>56</v>
      </c>
    </row>
    <row r="16" spans="1:30" ht="17.25" customHeight="1" thickBot="1" x14ac:dyDescent="0.25">
      <c r="A16" s="21">
        <v>11</v>
      </c>
      <c r="B16" s="22">
        <v>3.2441379310344826E-2</v>
      </c>
      <c r="C16" s="22">
        <v>3.431379310344828E-2</v>
      </c>
      <c r="D16" s="22">
        <v>6.6799999999999998E-2</v>
      </c>
      <c r="E16" s="98"/>
      <c r="F16" s="21" t="s">
        <v>485</v>
      </c>
      <c r="G16" s="23">
        <v>45909</v>
      </c>
      <c r="H16" s="21">
        <v>1.1299999999999999</v>
      </c>
      <c r="I16" s="98"/>
      <c r="J16" s="98"/>
      <c r="K16" s="98"/>
      <c r="L16" s="98"/>
      <c r="M16" s="98"/>
      <c r="N16" s="98"/>
      <c r="O16" s="103"/>
      <c r="P16" s="103"/>
      <c r="Q16" s="103"/>
      <c r="R16" s="103"/>
      <c r="S16" s="103"/>
      <c r="T16" s="103"/>
      <c r="U16" s="103"/>
      <c r="W16" s="21">
        <v>40</v>
      </c>
      <c r="X16" s="21">
        <v>4132</v>
      </c>
      <c r="Y16" s="24">
        <v>45257</v>
      </c>
      <c r="Z16" s="21" t="s">
        <v>514</v>
      </c>
      <c r="AA16" s="21" t="s">
        <v>492</v>
      </c>
      <c r="AB16" s="21">
        <v>10.199999999999999</v>
      </c>
      <c r="AC16" s="21" t="s">
        <v>464</v>
      </c>
      <c r="AD16" s="21">
        <v>59</v>
      </c>
    </row>
    <row r="17" spans="1:30" ht="17.25" customHeight="1" thickBot="1" x14ac:dyDescent="0.25">
      <c r="A17" s="21">
        <v>12</v>
      </c>
      <c r="B17" s="22">
        <v>3.5657142857142853E-2</v>
      </c>
      <c r="C17" s="22">
        <v>3.826699507389162E-2</v>
      </c>
      <c r="D17" s="22">
        <v>7.3899999999999993E-2</v>
      </c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103"/>
      <c r="P17" s="103"/>
      <c r="Q17" s="103"/>
      <c r="R17" s="103"/>
      <c r="S17" s="103"/>
      <c r="T17" s="103"/>
      <c r="U17" s="103"/>
      <c r="W17" s="21">
        <v>45</v>
      </c>
      <c r="X17" s="21">
        <v>4109</v>
      </c>
      <c r="Y17" s="24">
        <v>45288</v>
      </c>
      <c r="Z17" s="21" t="s">
        <v>514</v>
      </c>
      <c r="AA17" s="21" t="s">
        <v>495</v>
      </c>
      <c r="AB17" s="21">
        <v>10.1</v>
      </c>
      <c r="AC17" s="21" t="s">
        <v>464</v>
      </c>
      <c r="AD17" s="21">
        <v>54</v>
      </c>
    </row>
    <row r="18" spans="1:30" ht="17.25" customHeight="1" thickBot="1" x14ac:dyDescent="0.25">
      <c r="A18" s="21">
        <v>13</v>
      </c>
      <c r="B18" s="22">
        <v>3.6366502463054187E-2</v>
      </c>
      <c r="C18" s="22">
        <v>3.8161576354679809E-2</v>
      </c>
      <c r="D18" s="22">
        <v>7.4499999999999997E-2</v>
      </c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103"/>
      <c r="P18" s="103"/>
      <c r="Q18" s="103"/>
      <c r="R18" s="103"/>
      <c r="S18" s="103"/>
      <c r="T18" s="103"/>
      <c r="U18" s="103"/>
      <c r="W18" s="21">
        <v>50</v>
      </c>
      <c r="X18" s="21">
        <v>4082</v>
      </c>
      <c r="Y18" s="24">
        <v>45272</v>
      </c>
      <c r="Z18" s="21" t="s">
        <v>514</v>
      </c>
      <c r="AA18" s="21" t="s">
        <v>493</v>
      </c>
      <c r="AB18" s="21">
        <v>10.1</v>
      </c>
      <c r="AC18" s="21" t="s">
        <v>464</v>
      </c>
      <c r="AD18" s="21">
        <v>57</v>
      </c>
    </row>
    <row r="19" spans="1:30" ht="17.25" customHeight="1" thickBot="1" x14ac:dyDescent="0.25">
      <c r="A19" s="21">
        <v>14</v>
      </c>
      <c r="B19" s="22">
        <v>3.6130049261083742E-2</v>
      </c>
      <c r="C19" s="22">
        <v>4.0111822660098523E-2</v>
      </c>
      <c r="D19" s="22">
        <v>7.6200000000000004E-2</v>
      </c>
      <c r="E19" s="98"/>
      <c r="F19" s="11" t="s">
        <v>486</v>
      </c>
      <c r="G19" s="11" t="s">
        <v>468</v>
      </c>
      <c r="H19" s="11" t="s">
        <v>469</v>
      </c>
      <c r="I19" s="98"/>
      <c r="J19" s="236" t="s">
        <v>487</v>
      </c>
      <c r="K19" s="237"/>
      <c r="L19" s="237"/>
      <c r="M19" s="237"/>
      <c r="N19" s="238"/>
      <c r="O19" s="103"/>
      <c r="P19" s="103"/>
      <c r="Q19" s="103"/>
      <c r="R19" s="103"/>
      <c r="S19" s="103"/>
      <c r="T19" s="103"/>
      <c r="U19" s="103"/>
      <c r="W19" s="21">
        <v>75</v>
      </c>
      <c r="X19" s="21">
        <v>4000</v>
      </c>
      <c r="Y19" s="24">
        <v>45266</v>
      </c>
      <c r="Z19" s="21" t="s">
        <v>517</v>
      </c>
      <c r="AA19" s="21" t="s">
        <v>494</v>
      </c>
      <c r="AB19" s="21">
        <v>9.9</v>
      </c>
      <c r="AC19" s="21" t="s">
        <v>464</v>
      </c>
      <c r="AD19" s="21">
        <v>51</v>
      </c>
    </row>
    <row r="20" spans="1:30" ht="17.25" customHeight="1" thickBot="1" x14ac:dyDescent="0.25">
      <c r="A20" s="21">
        <v>15</v>
      </c>
      <c r="B20" s="22">
        <v>3.8872906403940886E-2</v>
      </c>
      <c r="C20" s="22">
        <v>3.8425123152709365E-2</v>
      </c>
      <c r="D20" s="22">
        <v>7.7299999999999994E-2</v>
      </c>
      <c r="E20" s="98"/>
      <c r="F20" s="21" t="s">
        <v>488</v>
      </c>
      <c r="G20" s="23">
        <v>30377</v>
      </c>
      <c r="H20" s="21">
        <v>0.75</v>
      </c>
      <c r="I20" s="98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O20" s="103"/>
      <c r="P20" s="103"/>
      <c r="Q20" s="103"/>
      <c r="R20" s="103"/>
      <c r="S20" s="103"/>
      <c r="T20" s="103"/>
      <c r="U20" s="103"/>
      <c r="W20" s="21">
        <v>100</v>
      </c>
      <c r="X20" s="21">
        <v>3955</v>
      </c>
      <c r="Y20" s="24">
        <v>45244</v>
      </c>
      <c r="Z20" s="21" t="s">
        <v>513</v>
      </c>
      <c r="AA20" s="21" t="s">
        <v>493</v>
      </c>
      <c r="AB20" s="21">
        <v>9.6999999999999993</v>
      </c>
      <c r="AC20" s="21" t="s">
        <v>464</v>
      </c>
      <c r="AD20" s="21">
        <v>59</v>
      </c>
    </row>
    <row r="21" spans="1:30" ht="17.25" customHeight="1" thickBot="1" x14ac:dyDescent="0.25">
      <c r="A21" s="21">
        <v>16</v>
      </c>
      <c r="B21" s="22">
        <v>4.0622660098522168E-2</v>
      </c>
      <c r="C21" s="22">
        <v>3.7212807881773398E-2</v>
      </c>
      <c r="D21" s="22">
        <v>7.7899999999999997E-2</v>
      </c>
      <c r="E21" s="98"/>
      <c r="F21" s="21" t="s">
        <v>492</v>
      </c>
      <c r="G21" s="23">
        <v>41344</v>
      </c>
      <c r="H21" s="21">
        <v>1.02</v>
      </c>
      <c r="I21" s="98"/>
      <c r="J21" s="21">
        <v>5</v>
      </c>
      <c r="K21" s="21">
        <f>X6</f>
        <v>4435</v>
      </c>
      <c r="L21" s="24"/>
      <c r="M21" s="21"/>
      <c r="N21" s="49">
        <f>K21/$F$2</f>
        <v>0.10923645320197044</v>
      </c>
      <c r="O21" s="103"/>
      <c r="P21" s="103"/>
      <c r="Q21" s="103"/>
      <c r="R21" s="103"/>
      <c r="S21" s="103"/>
      <c r="T21" s="103"/>
      <c r="U21" s="103"/>
      <c r="W21" s="21">
        <v>125</v>
      </c>
      <c r="X21" s="21">
        <v>3884</v>
      </c>
      <c r="Y21" s="24">
        <v>45247</v>
      </c>
      <c r="Z21" s="21" t="s">
        <v>513</v>
      </c>
      <c r="AA21" s="21" t="s">
        <v>496</v>
      </c>
      <c r="AB21" s="21">
        <v>9.6</v>
      </c>
      <c r="AC21" s="21" t="s">
        <v>464</v>
      </c>
      <c r="AD21" s="21">
        <v>57</v>
      </c>
    </row>
    <row r="22" spans="1:30" ht="17.25" customHeight="1" thickBot="1" x14ac:dyDescent="0.25">
      <c r="A22" s="21">
        <v>17</v>
      </c>
      <c r="B22" s="22">
        <v>4.0149753694581285E-2</v>
      </c>
      <c r="C22" s="22">
        <v>3.6264039408866994E-2</v>
      </c>
      <c r="D22" s="22">
        <v>7.6399999999999996E-2</v>
      </c>
      <c r="E22" s="98"/>
      <c r="F22" s="21" t="s">
        <v>493</v>
      </c>
      <c r="G22" s="23">
        <v>42605</v>
      </c>
      <c r="H22" s="21">
        <v>1.05</v>
      </c>
      <c r="I22" s="98"/>
      <c r="J22" s="21">
        <v>10</v>
      </c>
      <c r="K22" s="21">
        <f>X11</f>
        <v>4368</v>
      </c>
      <c r="L22" s="24"/>
      <c r="M22" s="21"/>
      <c r="N22" s="49">
        <f t="shared" ref="N22:N28" si="0">K22/$F$2</f>
        <v>0.10758620689655173</v>
      </c>
      <c r="O22" s="103"/>
      <c r="P22" s="103"/>
      <c r="Q22" s="103"/>
      <c r="R22" s="103"/>
      <c r="S22" s="103"/>
      <c r="T22" s="103"/>
      <c r="U22" s="103"/>
      <c r="W22" s="21">
        <v>150</v>
      </c>
      <c r="X22" s="21">
        <v>3838</v>
      </c>
      <c r="Y22" s="24">
        <v>45267</v>
      </c>
      <c r="Z22" s="21" t="s">
        <v>516</v>
      </c>
      <c r="AA22" s="21" t="s">
        <v>495</v>
      </c>
      <c r="AB22" s="21">
        <v>9.5</v>
      </c>
      <c r="AC22" s="21" t="s">
        <v>464</v>
      </c>
      <c r="AD22" s="21">
        <v>55</v>
      </c>
    </row>
    <row r="23" spans="1:30" ht="17.25" customHeight="1" thickBot="1" x14ac:dyDescent="0.25">
      <c r="A23" s="21">
        <v>18</v>
      </c>
      <c r="B23" s="22">
        <v>3.1684729064039414E-2</v>
      </c>
      <c r="C23" s="22">
        <v>2.972807881773399E-2</v>
      </c>
      <c r="D23" s="22">
        <v>6.1400000000000003E-2</v>
      </c>
      <c r="E23" s="98"/>
      <c r="F23" s="21" t="s">
        <v>494</v>
      </c>
      <c r="G23" s="23">
        <v>43482</v>
      </c>
      <c r="H23" s="21">
        <v>1.07</v>
      </c>
      <c r="I23" s="98"/>
      <c r="J23" s="21">
        <v>20</v>
      </c>
      <c r="K23" s="21">
        <f>X12</f>
        <v>4255</v>
      </c>
      <c r="L23" s="24"/>
      <c r="M23" s="21"/>
      <c r="N23" s="49">
        <f t="shared" si="0"/>
        <v>0.10480295566502464</v>
      </c>
      <c r="O23" s="103"/>
      <c r="P23" s="103"/>
      <c r="Q23" s="103"/>
      <c r="R23" s="103"/>
      <c r="S23" s="103"/>
      <c r="T23" s="103"/>
      <c r="U23" s="103"/>
      <c r="W23" s="21">
        <v>175</v>
      </c>
      <c r="X23" s="21">
        <v>3804</v>
      </c>
      <c r="Y23" s="24">
        <v>45247</v>
      </c>
      <c r="Z23" s="21" t="s">
        <v>518</v>
      </c>
      <c r="AA23" s="21" t="s">
        <v>496</v>
      </c>
      <c r="AB23" s="21">
        <v>9.4</v>
      </c>
      <c r="AC23" s="21" t="s">
        <v>464</v>
      </c>
      <c r="AD23" s="21">
        <v>56</v>
      </c>
    </row>
    <row r="24" spans="1:30" ht="17.25" customHeight="1" thickBot="1" x14ac:dyDescent="0.25">
      <c r="A24" s="21">
        <v>19</v>
      </c>
      <c r="B24" s="22">
        <v>2.3787192118226601E-2</v>
      </c>
      <c r="C24" s="22">
        <v>2.3877339901477831E-2</v>
      </c>
      <c r="D24" s="22">
        <v>4.7699999999999999E-2</v>
      </c>
      <c r="E24" s="98"/>
      <c r="F24" s="21" t="s">
        <v>495</v>
      </c>
      <c r="G24" s="23">
        <v>43393</v>
      </c>
      <c r="H24" s="21">
        <v>1.07</v>
      </c>
      <c r="I24" s="98"/>
      <c r="J24" s="21">
        <v>30</v>
      </c>
      <c r="K24" s="21">
        <f>X14</f>
        <v>4204</v>
      </c>
      <c r="L24" s="24"/>
      <c r="M24" s="21"/>
      <c r="N24" s="49">
        <f t="shared" si="0"/>
        <v>0.10354679802955664</v>
      </c>
      <c r="O24" s="103"/>
      <c r="P24" s="103"/>
      <c r="Q24" s="103"/>
      <c r="R24" s="103"/>
      <c r="S24" s="103"/>
      <c r="T24" s="103"/>
      <c r="U24" s="103"/>
      <c r="W24" s="21">
        <v>200</v>
      </c>
      <c r="X24" s="21">
        <v>3761</v>
      </c>
      <c r="Y24" s="24">
        <v>44971</v>
      </c>
      <c r="Z24" s="21" t="s">
        <v>515</v>
      </c>
      <c r="AA24" s="21" t="s">
        <v>493</v>
      </c>
      <c r="AB24" s="21">
        <v>9.3000000000000007</v>
      </c>
      <c r="AC24" s="21" t="s">
        <v>465</v>
      </c>
      <c r="AD24" s="21">
        <v>54</v>
      </c>
    </row>
    <row r="25" spans="1:30" ht="17.25" customHeight="1" thickBot="1" x14ac:dyDescent="0.25">
      <c r="A25" s="21">
        <v>20</v>
      </c>
      <c r="B25" s="22">
        <v>1.7213793103448276E-2</v>
      </c>
      <c r="C25" s="22">
        <v>1.7288669950738918E-2</v>
      </c>
      <c r="D25" s="22">
        <v>3.4500000000000003E-2</v>
      </c>
      <c r="E25" s="98"/>
      <c r="F25" s="21" t="s">
        <v>496</v>
      </c>
      <c r="G25" s="23">
        <v>45305</v>
      </c>
      <c r="H25" s="21">
        <v>1.1100000000000001</v>
      </c>
      <c r="I25" s="98"/>
      <c r="J25" s="21">
        <v>50</v>
      </c>
      <c r="K25" s="21">
        <f>X18</f>
        <v>4082</v>
      </c>
      <c r="L25" s="24"/>
      <c r="M25" s="21"/>
      <c r="N25" s="49">
        <f t="shared" si="0"/>
        <v>0.10054187192118226</v>
      </c>
      <c r="O25" s="103"/>
      <c r="P25" s="103"/>
      <c r="Q25" s="103"/>
      <c r="R25" s="103"/>
      <c r="S25" s="103"/>
      <c r="T25" s="103"/>
      <c r="U25" s="103"/>
      <c r="W25" s="21"/>
      <c r="X25" s="21"/>
      <c r="Y25" s="24"/>
      <c r="Z25" s="21"/>
      <c r="AA25" s="21"/>
      <c r="AB25" s="21"/>
      <c r="AC25" s="21"/>
      <c r="AD25" s="21"/>
    </row>
    <row r="26" spans="1:30" ht="17.25" customHeight="1" thickBot="1" x14ac:dyDescent="0.25">
      <c r="A26" s="21">
        <v>21</v>
      </c>
      <c r="B26" s="22">
        <v>1.2626600985221675E-2</v>
      </c>
      <c r="C26" s="22">
        <v>1.228128078817734E-2</v>
      </c>
      <c r="D26" s="22">
        <v>2.4899999999999999E-2</v>
      </c>
      <c r="E26" s="98"/>
      <c r="F26" s="21" t="s">
        <v>497</v>
      </c>
      <c r="G26" s="23">
        <v>37648</v>
      </c>
      <c r="H26" s="21">
        <v>0.92</v>
      </c>
      <c r="I26" s="98"/>
      <c r="J26" s="21">
        <v>100</v>
      </c>
      <c r="K26" s="21">
        <f>X20</f>
        <v>3955</v>
      </c>
      <c r="L26" s="24"/>
      <c r="M26" s="21"/>
      <c r="N26" s="49">
        <f t="shared" si="0"/>
        <v>9.7413793103448276E-2</v>
      </c>
      <c r="O26" s="103"/>
      <c r="P26" s="103"/>
      <c r="Q26" s="103"/>
      <c r="R26" s="103"/>
      <c r="S26" s="103"/>
      <c r="T26" s="103"/>
      <c r="U26" s="103"/>
    </row>
    <row r="27" spans="1:30" ht="17.25" customHeight="1" thickBot="1" x14ac:dyDescent="0.25">
      <c r="A27" s="21">
        <v>22</v>
      </c>
      <c r="B27" s="22">
        <v>9.1743842364532032E-3</v>
      </c>
      <c r="C27" s="22">
        <v>7.8009852216748771E-3</v>
      </c>
      <c r="D27" s="22">
        <v>1.7000000000000001E-2</v>
      </c>
      <c r="E27" s="98"/>
      <c r="F27" s="98"/>
      <c r="G27" s="98"/>
      <c r="H27" s="98"/>
      <c r="I27" s="98"/>
      <c r="J27" s="21">
        <v>150</v>
      </c>
      <c r="K27" s="21">
        <f>X22</f>
        <v>3838</v>
      </c>
      <c r="L27" s="24"/>
      <c r="M27" s="21"/>
      <c r="N27" s="49">
        <f t="shared" si="0"/>
        <v>9.4532019704433493E-2</v>
      </c>
      <c r="O27" s="103"/>
      <c r="P27" s="103"/>
      <c r="Q27" s="103"/>
      <c r="R27" s="103"/>
      <c r="S27" s="103"/>
      <c r="T27" s="103"/>
      <c r="U27" s="103"/>
    </row>
    <row r="28" spans="1:30" ht="17.25" customHeight="1" thickBot="1" x14ac:dyDescent="0.25">
      <c r="A28" s="21">
        <v>23</v>
      </c>
      <c r="B28" s="22">
        <v>6.1950738916256159E-3</v>
      </c>
      <c r="C28" s="22">
        <v>4.901970443349753E-3</v>
      </c>
      <c r="D28" s="22">
        <v>1.11E-2</v>
      </c>
      <c r="E28" s="98"/>
      <c r="F28" s="98"/>
      <c r="G28" s="98"/>
      <c r="H28" s="98"/>
      <c r="I28" s="98"/>
      <c r="J28" s="21">
        <v>200</v>
      </c>
      <c r="K28" s="21">
        <f>X24</f>
        <v>3761</v>
      </c>
      <c r="L28" s="24"/>
      <c r="M28" s="21"/>
      <c r="N28" s="49">
        <f t="shared" si="0"/>
        <v>9.2635467980295566E-2</v>
      </c>
      <c r="O28" s="103"/>
      <c r="P28" s="103"/>
      <c r="Q28" s="103"/>
      <c r="R28" s="103"/>
      <c r="S28" s="103"/>
      <c r="T28" s="103"/>
      <c r="U28" s="103"/>
    </row>
    <row r="29" spans="1:30" ht="17.25" customHeight="1" x14ac:dyDescent="0.2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3">
    <pageSetUpPr fitToPage="1"/>
  </sheetPr>
  <dimension ref="A1:AI28"/>
  <sheetViews>
    <sheetView zoomScaleNormal="100" workbookViewId="0">
      <selection activeCell="AE25" sqref="AE25"/>
    </sheetView>
  </sheetViews>
  <sheetFormatPr defaultRowHeight="14.25" x14ac:dyDescent="0.2"/>
  <cols>
    <col min="1" max="1" width="4.875" customWidth="1"/>
    <col min="2" max="4" width="5.875" customWidth="1"/>
    <col min="5" max="5" width="1.875" customWidth="1"/>
    <col min="6" max="6" width="10.625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30" width="9" hidden="1" customWidth="1"/>
  </cols>
  <sheetData>
    <row r="1" spans="1:35" ht="24" thickBot="1" x14ac:dyDescent="0.25">
      <c r="A1" s="239" t="s">
        <v>609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5" ht="21.75" thickBot="1" x14ac:dyDescent="0.4">
      <c r="D2" s="5" t="s">
        <v>671</v>
      </c>
      <c r="F2" s="6">
        <v>38400</v>
      </c>
      <c r="H2" s="7" t="s">
        <v>462</v>
      </c>
      <c r="W2" s="21">
        <v>1</v>
      </c>
      <c r="X2" s="21">
        <v>3833</v>
      </c>
      <c r="Y2" s="24">
        <v>44622</v>
      </c>
      <c r="Z2" s="21" t="s">
        <v>513</v>
      </c>
      <c r="AA2" s="21" t="s">
        <v>494</v>
      </c>
      <c r="AB2" s="21">
        <v>10</v>
      </c>
      <c r="AC2" s="21" t="s">
        <v>464</v>
      </c>
      <c r="AD2" s="21">
        <v>55</v>
      </c>
    </row>
    <row r="3" spans="1:35" ht="15" thickBot="1" x14ac:dyDescent="0.25">
      <c r="W3" s="21">
        <v>2</v>
      </c>
      <c r="X3" s="21">
        <v>3745</v>
      </c>
      <c r="Y3" s="24">
        <v>44624</v>
      </c>
      <c r="Z3" s="21" t="s">
        <v>514</v>
      </c>
      <c r="AA3" s="21" t="s">
        <v>496</v>
      </c>
      <c r="AB3" s="21">
        <v>9.8000000000000007</v>
      </c>
      <c r="AC3" s="21" t="s">
        <v>464</v>
      </c>
      <c r="AD3" s="21">
        <v>56</v>
      </c>
    </row>
    <row r="4" spans="1:35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240" t="s">
        <v>470</v>
      </c>
      <c r="K4" s="241"/>
      <c r="L4" s="241"/>
      <c r="M4" s="241"/>
      <c r="N4" s="242"/>
      <c r="W4" s="21">
        <v>3</v>
      </c>
      <c r="X4" s="21">
        <v>3662</v>
      </c>
      <c r="Y4" s="24">
        <v>44652</v>
      </c>
      <c r="Z4" s="21" t="s">
        <v>514</v>
      </c>
      <c r="AA4" s="21" t="s">
        <v>496</v>
      </c>
      <c r="AB4" s="21">
        <v>9.5</v>
      </c>
      <c r="AC4" s="21" t="s">
        <v>464</v>
      </c>
      <c r="AD4" s="21">
        <v>59</v>
      </c>
    </row>
    <row r="5" spans="1:35" ht="15" thickBot="1" x14ac:dyDescent="0.25">
      <c r="A5" s="21">
        <v>0</v>
      </c>
      <c r="B5" s="22">
        <v>5.63125E-3</v>
      </c>
      <c r="C5" s="22">
        <v>4.3593749999999995E-3</v>
      </c>
      <c r="D5" s="41">
        <v>0.01</v>
      </c>
      <c r="F5" s="21" t="s">
        <v>471</v>
      </c>
      <c r="G5" s="23">
        <v>35048</v>
      </c>
      <c r="H5" s="21">
        <v>0.92</v>
      </c>
      <c r="J5" s="243" t="s">
        <v>472</v>
      </c>
      <c r="K5" s="244"/>
      <c r="L5" s="244"/>
      <c r="M5" s="244"/>
      <c r="N5" s="245"/>
      <c r="W5" s="21">
        <v>4</v>
      </c>
      <c r="X5" s="21">
        <v>3660</v>
      </c>
      <c r="Y5" s="24">
        <v>44624</v>
      </c>
      <c r="Z5" s="21" t="s">
        <v>515</v>
      </c>
      <c r="AA5" s="21" t="s">
        <v>496</v>
      </c>
      <c r="AB5" s="21">
        <v>9.5</v>
      </c>
      <c r="AC5" s="21" t="s">
        <v>464</v>
      </c>
      <c r="AD5" s="21">
        <v>54</v>
      </c>
    </row>
    <row r="6" spans="1:35" ht="15" thickBot="1" x14ac:dyDescent="0.25">
      <c r="A6" s="21">
        <v>1</v>
      </c>
      <c r="B6" s="22">
        <v>3.6656249999999996E-3</v>
      </c>
      <c r="C6" s="22">
        <v>3.7499999999999999E-3</v>
      </c>
      <c r="D6" s="22">
        <v>7.4000000000000003E-3</v>
      </c>
      <c r="F6" s="21" t="s">
        <v>473</v>
      </c>
      <c r="G6" s="23">
        <v>40214</v>
      </c>
      <c r="H6" s="21">
        <v>1.05</v>
      </c>
      <c r="J6" s="107" t="s">
        <v>474</v>
      </c>
      <c r="K6" s="108">
        <f>LARGE((K8,K9),1)</f>
        <v>0.55888223552894212</v>
      </c>
      <c r="L6" s="45"/>
      <c r="M6" s="45"/>
      <c r="N6" s="108" t="s">
        <v>465</v>
      </c>
      <c r="W6" s="21">
        <v>5</v>
      </c>
      <c r="X6" s="21">
        <v>3651</v>
      </c>
      <c r="Y6" s="24">
        <v>44652</v>
      </c>
      <c r="Z6" s="21" t="s">
        <v>515</v>
      </c>
      <c r="AA6" s="21" t="s">
        <v>496</v>
      </c>
      <c r="AB6" s="21">
        <v>9.5</v>
      </c>
      <c r="AC6" s="21" t="s">
        <v>464</v>
      </c>
      <c r="AD6" s="21">
        <v>54</v>
      </c>
    </row>
    <row r="7" spans="1:35" ht="15" thickBot="1" x14ac:dyDescent="0.25">
      <c r="A7" s="21">
        <v>2</v>
      </c>
      <c r="B7" s="22">
        <v>2.709375E-3</v>
      </c>
      <c r="C7" s="22">
        <v>3.0000000000000001E-3</v>
      </c>
      <c r="D7" s="22">
        <v>5.7000000000000002E-3</v>
      </c>
      <c r="F7" s="21" t="s">
        <v>475</v>
      </c>
      <c r="G7" s="23">
        <v>42030</v>
      </c>
      <c r="H7" s="21">
        <v>1.1000000000000001</v>
      </c>
      <c r="J7" s="12" t="s">
        <v>476</v>
      </c>
      <c r="K7" s="108">
        <f>LARGE((K10,K11),1)</f>
        <v>0.568877027304455</v>
      </c>
      <c r="L7" s="45"/>
      <c r="M7" s="45"/>
      <c r="N7" s="108" t="s">
        <v>464</v>
      </c>
      <c r="W7" s="21">
        <v>6</v>
      </c>
      <c r="X7" s="21">
        <v>3642</v>
      </c>
      <c r="Y7" s="24">
        <v>44651</v>
      </c>
      <c r="Z7" s="21" t="s">
        <v>515</v>
      </c>
      <c r="AA7" s="21" t="s">
        <v>495</v>
      </c>
      <c r="AB7" s="21">
        <v>9.5</v>
      </c>
      <c r="AC7" s="21" t="s">
        <v>464</v>
      </c>
      <c r="AD7" s="21">
        <v>56</v>
      </c>
    </row>
    <row r="8" spans="1:35" ht="15.75" customHeight="1" thickBot="1" x14ac:dyDescent="0.3">
      <c r="A8" s="21">
        <v>3</v>
      </c>
      <c r="B8" s="22">
        <v>1.9656249999999999E-3</v>
      </c>
      <c r="C8" s="22">
        <v>1.96875E-3</v>
      </c>
      <c r="D8" s="22">
        <v>3.8999999999999998E-3</v>
      </c>
      <c r="F8" s="21" t="s">
        <v>477</v>
      </c>
      <c r="G8" s="23">
        <v>39466</v>
      </c>
      <c r="H8" s="21">
        <v>1.03</v>
      </c>
      <c r="K8" s="16">
        <f>LARGE(B11:C11,1)/(B11+C11)</f>
        <v>0.543365175446893</v>
      </c>
      <c r="W8" s="21">
        <v>7</v>
      </c>
      <c r="X8" s="21">
        <v>3640</v>
      </c>
      <c r="Y8" s="24">
        <v>44567</v>
      </c>
      <c r="Z8" s="21" t="s">
        <v>515</v>
      </c>
      <c r="AA8" s="21" t="s">
        <v>495</v>
      </c>
      <c r="AB8" s="21">
        <v>9.5</v>
      </c>
      <c r="AC8" s="21" t="s">
        <v>464</v>
      </c>
      <c r="AD8" s="118">
        <v>54</v>
      </c>
      <c r="AE8" s="112"/>
      <c r="AF8" s="112"/>
      <c r="AG8" s="112"/>
      <c r="AH8" s="112"/>
      <c r="AI8" s="112"/>
    </row>
    <row r="9" spans="1:35" ht="15.75" customHeight="1" thickBot="1" x14ac:dyDescent="0.3">
      <c r="A9" s="21">
        <v>4</v>
      </c>
      <c r="B9" s="22">
        <v>2.0187499999999997E-3</v>
      </c>
      <c r="C9" s="22">
        <v>2.484375E-3</v>
      </c>
      <c r="D9" s="22">
        <v>4.4999999999999997E-3</v>
      </c>
      <c r="F9" s="21" t="s">
        <v>478</v>
      </c>
      <c r="G9" s="23">
        <v>37485</v>
      </c>
      <c r="H9" s="21">
        <v>0.98</v>
      </c>
      <c r="K9" s="16">
        <f>LARGE(B12:C12,1)/(B12+C12)</f>
        <v>0.55888223552894212</v>
      </c>
      <c r="W9" s="21">
        <v>8</v>
      </c>
      <c r="X9" s="21">
        <v>3640</v>
      </c>
      <c r="Y9" s="24">
        <v>44649</v>
      </c>
      <c r="Z9" s="21" t="s">
        <v>513</v>
      </c>
      <c r="AA9" s="21" t="s">
        <v>493</v>
      </c>
      <c r="AB9" s="21">
        <v>9.5</v>
      </c>
      <c r="AC9" s="21" t="s">
        <v>464</v>
      </c>
      <c r="AD9" s="118">
        <v>56</v>
      </c>
      <c r="AE9" s="112"/>
      <c r="AF9" s="112"/>
      <c r="AG9" s="112"/>
      <c r="AH9" s="112"/>
      <c r="AI9" s="112"/>
    </row>
    <row r="10" spans="1:35" ht="15.75" customHeight="1" thickBot="1" x14ac:dyDescent="0.3">
      <c r="A10" s="21">
        <v>5</v>
      </c>
      <c r="B10" s="22">
        <v>4.2500000000000003E-3</v>
      </c>
      <c r="C10" s="22">
        <v>6.4218749999999996E-3</v>
      </c>
      <c r="D10" s="22">
        <v>1.06E-2</v>
      </c>
      <c r="F10" s="21" t="s">
        <v>479</v>
      </c>
      <c r="G10" s="23">
        <v>35711</v>
      </c>
      <c r="H10" s="21">
        <v>0.93</v>
      </c>
      <c r="K10" s="16">
        <f>LARGE(B20:C20,1)/(B20+C20)</f>
        <v>0.55146600124766065</v>
      </c>
      <c r="W10" s="21">
        <v>9</v>
      </c>
      <c r="X10" s="21">
        <v>3639</v>
      </c>
      <c r="Y10" s="24">
        <v>44606</v>
      </c>
      <c r="Z10" s="21" t="s">
        <v>513</v>
      </c>
      <c r="AA10" s="21" t="s">
        <v>492</v>
      </c>
      <c r="AB10" s="21">
        <v>9.5</v>
      </c>
      <c r="AC10" s="21" t="s">
        <v>464</v>
      </c>
      <c r="AD10" s="118">
        <v>57</v>
      </c>
      <c r="AE10" s="112"/>
      <c r="AF10" s="112"/>
      <c r="AG10" s="112"/>
      <c r="AH10" s="112"/>
      <c r="AI10" s="112"/>
    </row>
    <row r="11" spans="1:35" ht="15.75" customHeight="1" thickBot="1" x14ac:dyDescent="0.3">
      <c r="A11" s="21">
        <v>6</v>
      </c>
      <c r="B11" s="22">
        <v>1.50875E-2</v>
      </c>
      <c r="C11" s="22">
        <v>1.7953125E-2</v>
      </c>
      <c r="D11" s="22">
        <v>3.3000000000000002E-2</v>
      </c>
      <c r="F11" s="21" t="s">
        <v>480</v>
      </c>
      <c r="G11" s="23">
        <v>35551</v>
      </c>
      <c r="H11" s="21"/>
      <c r="K11" s="16">
        <f>LARGE(B21:C21,1)/(B21+C21)</f>
        <v>0.568877027304455</v>
      </c>
      <c r="W11" s="21">
        <v>10</v>
      </c>
      <c r="X11" s="21">
        <v>3633</v>
      </c>
      <c r="Y11" s="24">
        <v>44620</v>
      </c>
      <c r="Z11" s="21" t="s">
        <v>515</v>
      </c>
      <c r="AA11" s="21" t="s">
        <v>492</v>
      </c>
      <c r="AB11" s="21">
        <v>9.5</v>
      </c>
      <c r="AC11" s="21" t="s">
        <v>464</v>
      </c>
      <c r="AD11" s="118">
        <v>53</v>
      </c>
      <c r="AE11" s="112"/>
      <c r="AF11" s="112"/>
      <c r="AG11" s="112"/>
      <c r="AH11" s="112"/>
      <c r="AI11" s="112"/>
    </row>
    <row r="12" spans="1:35" ht="15" customHeight="1" thickBot="1" x14ac:dyDescent="0.25">
      <c r="A12" s="21">
        <v>7</v>
      </c>
      <c r="B12" s="22">
        <v>2.2790624999999998E-2</v>
      </c>
      <c r="C12" s="22">
        <v>2.8874999999999998E-2</v>
      </c>
      <c r="D12" s="22">
        <v>5.1700000000000003E-2</v>
      </c>
      <c r="F12" s="21" t="s">
        <v>481</v>
      </c>
      <c r="G12" s="23">
        <v>35890</v>
      </c>
      <c r="H12" s="21"/>
      <c r="W12" s="21">
        <v>20</v>
      </c>
      <c r="X12" s="21">
        <v>3597</v>
      </c>
      <c r="Y12" s="24">
        <v>44607</v>
      </c>
      <c r="Z12" s="21" t="s">
        <v>515</v>
      </c>
      <c r="AA12" s="21" t="s">
        <v>493</v>
      </c>
      <c r="AB12" s="21">
        <v>9.4</v>
      </c>
      <c r="AC12" s="21" t="s">
        <v>464</v>
      </c>
      <c r="AD12" s="118">
        <v>54</v>
      </c>
      <c r="AE12" s="112"/>
      <c r="AF12" s="112"/>
      <c r="AG12" s="112"/>
      <c r="AH12" s="112"/>
      <c r="AI12" s="112"/>
    </row>
    <row r="13" spans="1:35" ht="15" customHeight="1" thickBot="1" x14ac:dyDescent="0.25">
      <c r="A13" s="21">
        <v>8</v>
      </c>
      <c r="B13" s="22">
        <v>2.3215625E-2</v>
      </c>
      <c r="C13" s="22">
        <v>2.8921874999999996E-2</v>
      </c>
      <c r="D13" s="22">
        <v>5.21E-2</v>
      </c>
      <c r="F13" s="21" t="s">
        <v>482</v>
      </c>
      <c r="G13" s="23">
        <v>37276</v>
      </c>
      <c r="H13" s="21"/>
      <c r="W13" s="21">
        <v>25</v>
      </c>
      <c r="X13" s="21">
        <v>3585</v>
      </c>
      <c r="Y13" s="24">
        <v>44595</v>
      </c>
      <c r="Z13" s="21" t="s">
        <v>513</v>
      </c>
      <c r="AA13" s="21" t="s">
        <v>495</v>
      </c>
      <c r="AB13" s="21">
        <v>9.3000000000000007</v>
      </c>
      <c r="AC13" s="21" t="s">
        <v>464</v>
      </c>
      <c r="AD13" s="118">
        <v>58</v>
      </c>
      <c r="AE13" s="112"/>
      <c r="AF13" s="112"/>
      <c r="AG13" s="112"/>
      <c r="AH13" s="112"/>
      <c r="AI13" s="112"/>
    </row>
    <row r="14" spans="1:35" ht="15" customHeight="1" thickBot="1" x14ac:dyDescent="0.25">
      <c r="A14" s="21">
        <v>9</v>
      </c>
      <c r="B14" s="22">
        <v>2.3587500000000001E-2</v>
      </c>
      <c r="C14" s="22">
        <v>2.6109375000000001E-2</v>
      </c>
      <c r="D14" s="22">
        <v>4.9700000000000001E-2</v>
      </c>
      <c r="F14" s="21" t="s">
        <v>483</v>
      </c>
      <c r="G14" s="23">
        <v>37990</v>
      </c>
      <c r="H14" s="21"/>
      <c r="W14" s="21">
        <v>30</v>
      </c>
      <c r="X14" s="21">
        <v>3568</v>
      </c>
      <c r="Y14" s="24">
        <v>44607</v>
      </c>
      <c r="Z14" s="21" t="s">
        <v>513</v>
      </c>
      <c r="AA14" s="21" t="s">
        <v>493</v>
      </c>
      <c r="AB14" s="21">
        <v>9.3000000000000007</v>
      </c>
      <c r="AC14" s="21" t="s">
        <v>464</v>
      </c>
      <c r="AD14" s="118">
        <v>60</v>
      </c>
      <c r="AE14" s="112"/>
      <c r="AF14" s="112"/>
      <c r="AG14" s="112"/>
      <c r="AH14" s="112"/>
      <c r="AI14" s="112"/>
    </row>
    <row r="15" spans="1:35" ht="15" customHeight="1" thickBot="1" x14ac:dyDescent="0.25">
      <c r="A15" s="21">
        <v>10</v>
      </c>
      <c r="B15" s="22">
        <v>2.6403125E-2</v>
      </c>
      <c r="C15" s="22">
        <v>2.7421874999999998E-2</v>
      </c>
      <c r="D15" s="22">
        <v>5.3900000000000003E-2</v>
      </c>
      <c r="F15" s="21" t="s">
        <v>484</v>
      </c>
      <c r="G15" s="23">
        <v>35225</v>
      </c>
      <c r="H15" s="21"/>
      <c r="W15" s="21">
        <v>35</v>
      </c>
      <c r="X15" s="21">
        <v>3559</v>
      </c>
      <c r="Y15" s="24">
        <v>44672</v>
      </c>
      <c r="Z15" s="21" t="s">
        <v>513</v>
      </c>
      <c r="AA15" s="21" t="s">
        <v>495</v>
      </c>
      <c r="AB15" s="21">
        <v>9.3000000000000007</v>
      </c>
      <c r="AC15" s="21" t="s">
        <v>464</v>
      </c>
      <c r="AD15" s="118">
        <v>59</v>
      </c>
      <c r="AE15" s="112"/>
      <c r="AF15" s="112"/>
      <c r="AG15" s="112"/>
      <c r="AH15" s="112"/>
      <c r="AI15" s="112"/>
    </row>
    <row r="16" spans="1:35" ht="15" customHeight="1" thickBot="1" x14ac:dyDescent="0.25">
      <c r="A16" s="21">
        <v>11</v>
      </c>
      <c r="B16" s="22">
        <v>3.0440624999999995E-2</v>
      </c>
      <c r="C16" s="22">
        <v>3.0562499999999996E-2</v>
      </c>
      <c r="D16" s="22">
        <v>6.0999999999999999E-2</v>
      </c>
      <c r="F16" s="21" t="s">
        <v>485</v>
      </c>
      <c r="G16" s="23">
        <v>39066</v>
      </c>
      <c r="H16" s="21"/>
      <c r="W16" s="21">
        <v>40</v>
      </c>
      <c r="X16" s="21">
        <v>3535</v>
      </c>
      <c r="Y16" s="24">
        <v>44593</v>
      </c>
      <c r="Z16" s="21" t="s">
        <v>515</v>
      </c>
      <c r="AA16" s="21" t="s">
        <v>493</v>
      </c>
      <c r="AB16" s="21">
        <v>9.1999999999999993</v>
      </c>
      <c r="AC16" s="21" t="s">
        <v>464</v>
      </c>
      <c r="AD16" s="118">
        <v>53</v>
      </c>
      <c r="AE16" s="112"/>
      <c r="AF16" s="112"/>
      <c r="AG16" s="112"/>
      <c r="AH16" s="112"/>
      <c r="AI16" s="112"/>
    </row>
    <row r="17" spans="1:35" ht="15" customHeight="1" thickBot="1" x14ac:dyDescent="0.25">
      <c r="A17" s="21">
        <v>12</v>
      </c>
      <c r="B17" s="22">
        <v>3.5646875000000001E-2</v>
      </c>
      <c r="C17" s="22">
        <v>3.2484375000000003E-2</v>
      </c>
      <c r="D17" s="22">
        <v>6.8099999999999994E-2</v>
      </c>
      <c r="W17" s="21">
        <v>45</v>
      </c>
      <c r="X17" s="21">
        <v>3526</v>
      </c>
      <c r="Y17" s="24">
        <v>44652</v>
      </c>
      <c r="Z17" s="21" t="s">
        <v>517</v>
      </c>
      <c r="AA17" s="21" t="s">
        <v>496</v>
      </c>
      <c r="AB17" s="21">
        <v>9.1999999999999993</v>
      </c>
      <c r="AC17" s="21" t="s">
        <v>464</v>
      </c>
      <c r="AD17" s="118">
        <v>55</v>
      </c>
      <c r="AE17" s="112"/>
      <c r="AF17" s="112"/>
      <c r="AG17" s="112"/>
      <c r="AH17" s="112"/>
      <c r="AI17" s="112"/>
    </row>
    <row r="18" spans="1:35" ht="15" customHeight="1" thickBot="1" x14ac:dyDescent="0.25">
      <c r="A18" s="21">
        <v>13</v>
      </c>
      <c r="B18" s="22">
        <v>3.7187500000000005E-2</v>
      </c>
      <c r="C18" s="22">
        <v>3.2671874999999996E-2</v>
      </c>
      <c r="D18" s="22">
        <v>6.9900000000000004E-2</v>
      </c>
      <c r="W18" s="21">
        <v>50</v>
      </c>
      <c r="X18" s="21">
        <v>3519</v>
      </c>
      <c r="Y18" s="24">
        <v>44609</v>
      </c>
      <c r="Z18" s="21" t="s">
        <v>514</v>
      </c>
      <c r="AA18" s="21" t="s">
        <v>495</v>
      </c>
      <c r="AB18" s="21">
        <v>9.1999999999999993</v>
      </c>
      <c r="AC18" s="21" t="s">
        <v>464</v>
      </c>
      <c r="AD18" s="118">
        <v>58</v>
      </c>
      <c r="AE18" s="112"/>
      <c r="AF18" s="112"/>
      <c r="AG18" s="112"/>
      <c r="AH18" s="112"/>
      <c r="AI18" s="112"/>
    </row>
    <row r="19" spans="1:35" ht="15" customHeight="1" thickBot="1" x14ac:dyDescent="0.25">
      <c r="A19" s="21">
        <v>14</v>
      </c>
      <c r="B19" s="22">
        <v>3.9046874999999995E-2</v>
      </c>
      <c r="C19" s="22">
        <v>3.2765625E-2</v>
      </c>
      <c r="D19" s="22">
        <v>7.1800000000000003E-2</v>
      </c>
      <c r="F19" s="11" t="s">
        <v>486</v>
      </c>
      <c r="G19" s="11" t="s">
        <v>468</v>
      </c>
      <c r="H19" s="11" t="s">
        <v>469</v>
      </c>
      <c r="J19" s="246" t="s">
        <v>487</v>
      </c>
      <c r="K19" s="247"/>
      <c r="L19" s="247"/>
      <c r="M19" s="247"/>
      <c r="N19" s="248"/>
      <c r="W19" s="21">
        <v>75</v>
      </c>
      <c r="X19" s="21">
        <v>3476</v>
      </c>
      <c r="Y19" s="24">
        <v>44573</v>
      </c>
      <c r="Z19" s="21" t="s">
        <v>513</v>
      </c>
      <c r="AA19" s="21" t="s">
        <v>494</v>
      </c>
      <c r="AB19" s="21">
        <v>9.1</v>
      </c>
      <c r="AC19" s="21" t="s">
        <v>464</v>
      </c>
      <c r="AD19" s="118">
        <v>58</v>
      </c>
      <c r="AE19" s="112"/>
      <c r="AF19" s="112"/>
      <c r="AG19" s="112"/>
      <c r="AH19" s="112"/>
      <c r="AI19" s="112"/>
    </row>
    <row r="20" spans="1:35" ht="15" customHeight="1" thickBot="1" x14ac:dyDescent="0.25">
      <c r="A20" s="21">
        <v>15</v>
      </c>
      <c r="B20" s="22">
        <v>4.1437500000000002E-2</v>
      </c>
      <c r="C20" s="22">
        <v>3.3703125E-2</v>
      </c>
      <c r="D20" s="22">
        <v>7.51E-2</v>
      </c>
      <c r="F20" s="21" t="s">
        <v>488</v>
      </c>
      <c r="G20" s="23">
        <v>28114</v>
      </c>
      <c r="H20" s="21">
        <v>0.73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3442</v>
      </c>
      <c r="Y20" s="24">
        <v>44610</v>
      </c>
      <c r="Z20" s="21" t="s">
        <v>513</v>
      </c>
      <c r="AA20" s="21" t="s">
        <v>496</v>
      </c>
      <c r="AB20" s="21">
        <v>9</v>
      </c>
      <c r="AC20" s="21" t="s">
        <v>464</v>
      </c>
      <c r="AD20" s="118">
        <v>59</v>
      </c>
      <c r="AE20" s="112"/>
      <c r="AF20" s="112"/>
      <c r="AG20" s="112"/>
      <c r="AH20" s="112"/>
      <c r="AI20" s="112"/>
    </row>
    <row r="21" spans="1:35" ht="15" thickBot="1" x14ac:dyDescent="0.25">
      <c r="A21" s="21">
        <v>16</v>
      </c>
      <c r="B21" s="22">
        <v>4.3296875000000005E-2</v>
      </c>
      <c r="C21" s="22">
        <v>3.2812500000000008E-2</v>
      </c>
      <c r="D21" s="22">
        <v>7.6100000000000001E-2</v>
      </c>
      <c r="F21" s="21" t="s">
        <v>492</v>
      </c>
      <c r="G21" s="23">
        <v>39812</v>
      </c>
      <c r="H21" s="21">
        <v>1.04</v>
      </c>
      <c r="J21" s="12">
        <v>5</v>
      </c>
      <c r="K21" s="12">
        <f>X6</f>
        <v>3651</v>
      </c>
      <c r="L21" s="18"/>
      <c r="M21" s="12"/>
      <c r="N21" s="114">
        <f>K21/$F$2</f>
        <v>9.5078124999999999E-2</v>
      </c>
      <c r="W21" s="21">
        <v>125</v>
      </c>
      <c r="X21" s="21">
        <v>3401</v>
      </c>
      <c r="Y21" s="24">
        <v>44594</v>
      </c>
      <c r="Z21" s="21" t="s">
        <v>513</v>
      </c>
      <c r="AA21" s="21" t="s">
        <v>494</v>
      </c>
      <c r="AB21" s="21">
        <v>8.9</v>
      </c>
      <c r="AC21" s="21" t="s">
        <v>464</v>
      </c>
      <c r="AD21" s="118">
        <v>57</v>
      </c>
    </row>
    <row r="22" spans="1:35" ht="15" thickBot="1" x14ac:dyDescent="0.25">
      <c r="A22" s="21">
        <v>17</v>
      </c>
      <c r="B22" s="22">
        <v>4.335E-2</v>
      </c>
      <c r="C22" s="22">
        <v>3.2156249999999997E-2</v>
      </c>
      <c r="D22" s="22">
        <v>7.5600000000000001E-2</v>
      </c>
      <c r="F22" s="21" t="s">
        <v>493</v>
      </c>
      <c r="G22" s="23">
        <v>42314</v>
      </c>
      <c r="H22" s="21">
        <v>1.1100000000000001</v>
      </c>
      <c r="J22" s="12">
        <v>10</v>
      </c>
      <c r="K22" s="12">
        <f>X11</f>
        <v>3633</v>
      </c>
      <c r="L22" s="18"/>
      <c r="M22" s="12"/>
      <c r="N22" s="114">
        <f t="shared" ref="N22:N28" si="0">K22/$F$2</f>
        <v>9.4609374999999996E-2</v>
      </c>
      <c r="W22" s="21">
        <v>150</v>
      </c>
      <c r="X22" s="21">
        <v>3360</v>
      </c>
      <c r="Y22" s="24">
        <v>44622</v>
      </c>
      <c r="Z22" s="21" t="s">
        <v>518</v>
      </c>
      <c r="AA22" s="21" t="s">
        <v>494</v>
      </c>
      <c r="AB22" s="21">
        <v>8.8000000000000007</v>
      </c>
      <c r="AC22" s="21" t="s">
        <v>464</v>
      </c>
      <c r="AD22" s="21">
        <v>56</v>
      </c>
    </row>
    <row r="23" spans="1:35" ht="15" thickBot="1" x14ac:dyDescent="0.25">
      <c r="A23" s="21">
        <v>18</v>
      </c>
      <c r="B23" s="22">
        <v>3.6549999999999999E-2</v>
      </c>
      <c r="C23" s="22">
        <v>2.5078125E-2</v>
      </c>
      <c r="D23" s="22">
        <v>6.1600000000000002E-2</v>
      </c>
      <c r="F23" s="21" t="s">
        <v>494</v>
      </c>
      <c r="G23" s="23">
        <v>40611</v>
      </c>
      <c r="H23" s="21">
        <v>1.06</v>
      </c>
      <c r="J23" s="12">
        <v>20</v>
      </c>
      <c r="K23" s="12">
        <f>X12</f>
        <v>3597</v>
      </c>
      <c r="L23" s="18"/>
      <c r="M23" s="12"/>
      <c r="N23" s="114">
        <f t="shared" si="0"/>
        <v>9.3671875000000002E-2</v>
      </c>
      <c r="W23" s="21">
        <v>175</v>
      </c>
      <c r="X23" s="21">
        <v>3316</v>
      </c>
      <c r="Y23" s="24">
        <v>44613</v>
      </c>
      <c r="Z23" s="21" t="s">
        <v>513</v>
      </c>
      <c r="AA23" s="21" t="s">
        <v>492</v>
      </c>
      <c r="AB23" s="21">
        <v>8.6</v>
      </c>
      <c r="AC23" s="21" t="s">
        <v>464</v>
      </c>
      <c r="AD23" s="21">
        <v>57</v>
      </c>
    </row>
    <row r="24" spans="1:35" ht="15" thickBot="1" x14ac:dyDescent="0.25">
      <c r="A24" s="21">
        <v>19</v>
      </c>
      <c r="B24" s="22">
        <v>2.9484375E-2</v>
      </c>
      <c r="C24" s="22">
        <v>2.1046875E-2</v>
      </c>
      <c r="D24" s="22">
        <v>5.0599999999999999E-2</v>
      </c>
      <c r="F24" s="21" t="s">
        <v>495</v>
      </c>
      <c r="G24" s="23">
        <v>40573</v>
      </c>
      <c r="H24" s="21">
        <v>1.06</v>
      </c>
      <c r="J24" s="12">
        <v>30</v>
      </c>
      <c r="K24" s="12">
        <f>X14</f>
        <v>3568</v>
      </c>
      <c r="L24" s="18"/>
      <c r="M24" s="12"/>
      <c r="N24" s="114">
        <f t="shared" si="0"/>
        <v>9.2916666666666661E-2</v>
      </c>
      <c r="W24" s="21">
        <v>200</v>
      </c>
      <c r="X24" s="21">
        <v>3290</v>
      </c>
      <c r="Y24" s="24">
        <v>44684</v>
      </c>
      <c r="Z24" s="21" t="s">
        <v>515</v>
      </c>
      <c r="AA24" s="21" t="s">
        <v>493</v>
      </c>
      <c r="AB24" s="21">
        <v>8.6</v>
      </c>
      <c r="AC24" s="21" t="s">
        <v>464</v>
      </c>
      <c r="AD24" s="21">
        <v>54</v>
      </c>
    </row>
    <row r="25" spans="1:35" ht="15" thickBot="1" x14ac:dyDescent="0.25">
      <c r="A25" s="21">
        <v>20</v>
      </c>
      <c r="B25" s="22">
        <v>2.2737500000000001E-2</v>
      </c>
      <c r="C25" s="22">
        <v>1.5796875000000002E-2</v>
      </c>
      <c r="D25" s="22">
        <v>3.85E-2</v>
      </c>
      <c r="F25" s="21" t="s">
        <v>496</v>
      </c>
      <c r="G25" s="23">
        <v>43513</v>
      </c>
      <c r="H25" s="21">
        <v>1.1399999999999999</v>
      </c>
      <c r="J25" s="12">
        <v>50</v>
      </c>
      <c r="K25" s="12">
        <f>X18</f>
        <v>3519</v>
      </c>
      <c r="L25" s="18"/>
      <c r="M25" s="12"/>
      <c r="N25" s="114">
        <f t="shared" si="0"/>
        <v>9.1640625000000003E-2</v>
      </c>
      <c r="W25" s="21"/>
      <c r="X25" s="21"/>
      <c r="Y25" s="24"/>
      <c r="Z25" s="21"/>
      <c r="AA25" s="21"/>
      <c r="AB25" s="21"/>
      <c r="AC25" s="21"/>
      <c r="AD25" s="21"/>
    </row>
    <row r="26" spans="1:35" ht="15" thickBot="1" x14ac:dyDescent="0.25">
      <c r="A26" s="21">
        <v>21</v>
      </c>
      <c r="B26" s="22">
        <v>1.76375E-2</v>
      </c>
      <c r="C26" s="22">
        <v>1.2703125000000001E-2</v>
      </c>
      <c r="D26" s="22">
        <v>3.04E-2</v>
      </c>
      <c r="F26" s="21" t="s">
        <v>497</v>
      </c>
      <c r="G26" s="23">
        <v>33324</v>
      </c>
      <c r="H26" s="21">
        <v>0.87</v>
      </c>
      <c r="J26" s="12">
        <v>100</v>
      </c>
      <c r="K26" s="12">
        <f>X20</f>
        <v>3442</v>
      </c>
      <c r="L26" s="18"/>
      <c r="M26" s="12"/>
      <c r="N26" s="114">
        <f t="shared" si="0"/>
        <v>8.9635416666666662E-2</v>
      </c>
    </row>
    <row r="27" spans="1:35" ht="15" thickBot="1" x14ac:dyDescent="0.25">
      <c r="A27" s="21">
        <v>22</v>
      </c>
      <c r="B27" s="22">
        <v>1.3706250000000001E-2</v>
      </c>
      <c r="C27" s="22">
        <v>9.2343749999999995E-3</v>
      </c>
      <c r="D27" s="22">
        <v>2.29E-2</v>
      </c>
      <c r="J27" s="12">
        <v>150</v>
      </c>
      <c r="K27" s="12">
        <f>X22</f>
        <v>3360</v>
      </c>
      <c r="L27" s="18"/>
      <c r="M27" s="12"/>
      <c r="N27" s="114">
        <f t="shared" si="0"/>
        <v>8.7499999999999994E-2</v>
      </c>
    </row>
    <row r="28" spans="1:35" ht="15" thickBot="1" x14ac:dyDescent="0.25">
      <c r="A28" s="21">
        <v>23</v>
      </c>
      <c r="B28" s="22">
        <v>9.3500000000000007E-3</v>
      </c>
      <c r="C28" s="22">
        <v>6.4687500000000005E-3</v>
      </c>
      <c r="D28" s="22">
        <v>1.5800000000000002E-2</v>
      </c>
      <c r="J28" s="12">
        <v>200</v>
      </c>
      <c r="K28" s="12">
        <f>X24</f>
        <v>3290</v>
      </c>
      <c r="L28" s="18"/>
      <c r="M28" s="12"/>
      <c r="N28" s="114">
        <f t="shared" si="0"/>
        <v>8.5677083333333334E-2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2" orientation="landscape" horizontalDpi="1200" verticalDpi="12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59">
    <pageSetUpPr fitToPage="1"/>
  </sheetPr>
  <dimension ref="A1:AD50"/>
  <sheetViews>
    <sheetView zoomScaleNormal="100" zoomScaleSheetLayoutView="100" workbookViewId="0">
      <selection activeCell="B17" sqref="B17:C17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9.25" bestFit="1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</cols>
  <sheetData>
    <row r="1" spans="1:30" ht="24" thickBot="1" x14ac:dyDescent="0.4">
      <c r="A1" s="229" t="s">
        <v>555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737</v>
      </c>
      <c r="F2" s="6">
        <v>28700</v>
      </c>
      <c r="H2" s="7" t="s">
        <v>462</v>
      </c>
      <c r="W2" s="21">
        <v>1</v>
      </c>
      <c r="X2" s="21">
        <v>3299</v>
      </c>
      <c r="Y2" s="24">
        <v>44607</v>
      </c>
      <c r="Z2" s="21" t="s">
        <v>513</v>
      </c>
      <c r="AA2" s="21" t="s">
        <v>493</v>
      </c>
      <c r="AB2" s="21">
        <v>12.1</v>
      </c>
      <c r="AC2" s="21" t="s">
        <v>498</v>
      </c>
      <c r="AD2" s="21">
        <v>53</v>
      </c>
    </row>
    <row r="3" spans="1:30" ht="15.75" customHeight="1" thickBot="1" x14ac:dyDescent="0.25">
      <c r="W3" s="21">
        <v>2</v>
      </c>
      <c r="X3" s="21">
        <v>3267</v>
      </c>
      <c r="Y3" s="24">
        <v>44621</v>
      </c>
      <c r="Z3" s="21" t="s">
        <v>514</v>
      </c>
      <c r="AA3" s="21" t="s">
        <v>493</v>
      </c>
      <c r="AB3" s="21">
        <v>12</v>
      </c>
      <c r="AC3" s="21" t="s">
        <v>498</v>
      </c>
      <c r="AD3" s="21">
        <v>56</v>
      </c>
    </row>
    <row r="4" spans="1:30" ht="18.75" customHeight="1" thickBot="1" x14ac:dyDescent="0.25">
      <c r="A4" s="8" t="s">
        <v>463</v>
      </c>
      <c r="B4" s="9" t="s">
        <v>498</v>
      </c>
      <c r="C4" s="36" t="s">
        <v>499</v>
      </c>
      <c r="D4" s="10" t="s">
        <v>466</v>
      </c>
      <c r="F4" s="11" t="s">
        <v>467</v>
      </c>
      <c r="G4" s="11" t="s">
        <v>468</v>
      </c>
      <c r="H4" s="11" t="s">
        <v>469</v>
      </c>
      <c r="J4" s="277" t="s">
        <v>470</v>
      </c>
      <c r="K4" s="278"/>
      <c r="L4" s="278"/>
      <c r="M4" s="278"/>
      <c r="N4" s="279"/>
      <c r="W4" s="21">
        <v>3</v>
      </c>
      <c r="X4" s="21">
        <v>3261</v>
      </c>
      <c r="Y4" s="24">
        <v>44916</v>
      </c>
      <c r="Z4" s="21" t="s">
        <v>514</v>
      </c>
      <c r="AA4" s="21" t="s">
        <v>494</v>
      </c>
      <c r="AB4" s="21">
        <v>12</v>
      </c>
      <c r="AC4" s="21" t="s">
        <v>498</v>
      </c>
      <c r="AD4" s="21">
        <v>53</v>
      </c>
    </row>
    <row r="5" spans="1:30" ht="15.75" customHeight="1" thickBot="1" x14ac:dyDescent="0.25">
      <c r="A5" s="21">
        <v>0</v>
      </c>
      <c r="B5" s="22">
        <v>2.3268292682926831E-3</v>
      </c>
      <c r="C5" s="22">
        <v>3.330313588850174E-3</v>
      </c>
      <c r="D5" s="22">
        <v>5.5999999999999999E-3</v>
      </c>
      <c r="F5" s="21" t="s">
        <v>471</v>
      </c>
      <c r="G5" s="23">
        <v>32108</v>
      </c>
      <c r="H5" s="21">
        <v>1.06</v>
      </c>
      <c r="J5" s="280" t="s">
        <v>472</v>
      </c>
      <c r="K5" s="281"/>
      <c r="L5" s="281"/>
      <c r="M5" s="281"/>
      <c r="N5" s="282"/>
      <c r="W5" s="21">
        <v>4</v>
      </c>
      <c r="X5" s="21">
        <v>3223</v>
      </c>
      <c r="Y5" s="24">
        <v>44916</v>
      </c>
      <c r="Z5" s="21" t="s">
        <v>513</v>
      </c>
      <c r="AA5" s="21" t="s">
        <v>494</v>
      </c>
      <c r="AB5" s="21">
        <v>11.8</v>
      </c>
      <c r="AC5" s="21" t="s">
        <v>498</v>
      </c>
      <c r="AD5" s="21">
        <v>54</v>
      </c>
    </row>
    <row r="6" spans="1:30" ht="15.75" customHeight="1" thickBot="1" x14ac:dyDescent="0.25">
      <c r="A6" s="21">
        <v>1</v>
      </c>
      <c r="B6" s="22">
        <v>1.6243902439024391E-3</v>
      </c>
      <c r="C6" s="22">
        <v>2.2578397212543555E-3</v>
      </c>
      <c r="D6" s="22">
        <v>3.8E-3</v>
      </c>
      <c r="F6" s="21" t="s">
        <v>473</v>
      </c>
      <c r="G6" s="23">
        <v>34795</v>
      </c>
      <c r="H6" s="21">
        <v>1.1499999999999999</v>
      </c>
      <c r="J6" s="13" t="s">
        <v>474</v>
      </c>
      <c r="K6" s="14">
        <f>LARGE((K8,K9),1)</f>
        <v>0.60766961651917395</v>
      </c>
      <c r="N6" s="14" t="s">
        <v>499</v>
      </c>
      <c r="W6" s="21">
        <v>5</v>
      </c>
      <c r="X6" s="21">
        <v>3211</v>
      </c>
      <c r="Y6" s="24">
        <v>44622</v>
      </c>
      <c r="Z6" s="21" t="s">
        <v>513</v>
      </c>
      <c r="AA6" s="21" t="s">
        <v>494</v>
      </c>
      <c r="AB6" s="21">
        <v>11.8</v>
      </c>
      <c r="AC6" s="21" t="s">
        <v>498</v>
      </c>
      <c r="AD6" s="21">
        <v>55</v>
      </c>
    </row>
    <row r="7" spans="1:30" ht="15.75" customHeight="1" thickBot="1" x14ac:dyDescent="0.25">
      <c r="A7" s="21">
        <v>2</v>
      </c>
      <c r="B7" s="22">
        <v>1.4487804878048781E-3</v>
      </c>
      <c r="C7" s="22">
        <v>1.6369337979094075E-3</v>
      </c>
      <c r="D7" s="22">
        <v>3.0000000000000001E-3</v>
      </c>
      <c r="F7" s="21" t="s">
        <v>475</v>
      </c>
      <c r="G7" s="23">
        <v>35195</v>
      </c>
      <c r="H7" s="21">
        <v>1.1599999999999999</v>
      </c>
      <c r="J7" s="15" t="s">
        <v>476</v>
      </c>
      <c r="K7" s="14">
        <f>LARGE((K10,K11),1)</f>
        <v>0.5324825986078886</v>
      </c>
      <c r="N7" s="14" t="s">
        <v>498</v>
      </c>
      <c r="W7" s="21">
        <v>6</v>
      </c>
      <c r="X7" s="21">
        <v>3147</v>
      </c>
      <c r="Y7" s="24">
        <v>44603</v>
      </c>
      <c r="Z7" s="21" t="s">
        <v>514</v>
      </c>
      <c r="AA7" s="21" t="s">
        <v>496</v>
      </c>
      <c r="AB7" s="21">
        <v>11.6</v>
      </c>
      <c r="AC7" s="21" t="s">
        <v>498</v>
      </c>
      <c r="AD7" s="21">
        <v>54</v>
      </c>
    </row>
    <row r="8" spans="1:30" ht="15.75" customHeight="1" thickBot="1" x14ac:dyDescent="0.3">
      <c r="A8" s="21">
        <v>3</v>
      </c>
      <c r="B8" s="22">
        <v>1.9317073170731708E-3</v>
      </c>
      <c r="C8" s="22">
        <v>1.6369337979094075E-3</v>
      </c>
      <c r="D8" s="22">
        <v>3.5000000000000001E-3</v>
      </c>
      <c r="F8" s="21" t="s">
        <v>477</v>
      </c>
      <c r="G8" s="23">
        <v>31507</v>
      </c>
      <c r="H8" s="21">
        <v>1.04</v>
      </c>
      <c r="K8" s="16">
        <f>LARGE(B11:C11,1)/(B11+C11)</f>
        <v>0.58147590361445789</v>
      </c>
      <c r="W8" s="21">
        <v>7</v>
      </c>
      <c r="X8" s="21">
        <v>3139</v>
      </c>
      <c r="Y8" s="24">
        <v>44853</v>
      </c>
      <c r="Z8" s="21" t="s">
        <v>513</v>
      </c>
      <c r="AA8" s="21" t="s">
        <v>494</v>
      </c>
      <c r="AB8" s="21">
        <v>11.5</v>
      </c>
      <c r="AC8" s="21" t="s">
        <v>499</v>
      </c>
      <c r="AD8" s="21">
        <v>50</v>
      </c>
    </row>
    <row r="9" spans="1:30" ht="15.75" customHeight="1" thickBot="1" x14ac:dyDescent="0.3">
      <c r="A9" s="21">
        <v>4</v>
      </c>
      <c r="B9" s="22">
        <v>3.0292682926829268E-3</v>
      </c>
      <c r="C9" s="22">
        <v>2.6529616724738675E-3</v>
      </c>
      <c r="D9" s="22">
        <v>5.7000000000000002E-3</v>
      </c>
      <c r="F9" s="21" t="s">
        <v>478</v>
      </c>
      <c r="G9" s="23">
        <v>29986</v>
      </c>
      <c r="H9" s="21">
        <v>0.99</v>
      </c>
      <c r="K9" s="16">
        <f>LARGE(B12:C12,1)/(B12+C12)</f>
        <v>0.60766961651917395</v>
      </c>
      <c r="W9" s="21">
        <v>8</v>
      </c>
      <c r="X9" s="21">
        <v>3134</v>
      </c>
      <c r="Y9" s="24">
        <v>44607</v>
      </c>
      <c r="Z9" s="21" t="s">
        <v>514</v>
      </c>
      <c r="AA9" s="21" t="s">
        <v>493</v>
      </c>
      <c r="AB9" s="21">
        <v>11.5</v>
      </c>
      <c r="AC9" s="21" t="s">
        <v>498</v>
      </c>
      <c r="AD9" s="21">
        <v>56</v>
      </c>
    </row>
    <row r="10" spans="1:30" ht="15.75" customHeight="1" thickBot="1" x14ac:dyDescent="0.3">
      <c r="A10" s="21">
        <v>5</v>
      </c>
      <c r="B10" s="22">
        <v>7.7707317073170733E-3</v>
      </c>
      <c r="C10" s="22">
        <v>7.845993031358885E-3</v>
      </c>
      <c r="D10" s="22">
        <v>1.5599999999999999E-2</v>
      </c>
      <c r="F10" s="21" t="s">
        <v>479</v>
      </c>
      <c r="G10" s="23">
        <v>22130</v>
      </c>
      <c r="H10" s="21">
        <v>0.73</v>
      </c>
      <c r="K10" s="16">
        <f>LARGE(B20:C20,1)/(B20+C20)</f>
        <v>0.5324825986078886</v>
      </c>
      <c r="W10" s="21">
        <v>9</v>
      </c>
      <c r="X10" s="21">
        <v>3117</v>
      </c>
      <c r="Y10" s="24">
        <v>44593</v>
      </c>
      <c r="Z10" s="21" t="s">
        <v>513</v>
      </c>
      <c r="AA10" s="21" t="s">
        <v>493</v>
      </c>
      <c r="AB10" s="21">
        <v>11.5</v>
      </c>
      <c r="AC10" s="21" t="s">
        <v>498</v>
      </c>
      <c r="AD10" s="21">
        <v>54</v>
      </c>
    </row>
    <row r="11" spans="1:30" ht="15.75" customHeight="1" thickBot="1" x14ac:dyDescent="0.3">
      <c r="A11" s="21">
        <v>6</v>
      </c>
      <c r="B11" s="22">
        <v>1.7429268292682924E-2</v>
      </c>
      <c r="C11" s="22">
        <v>2.4215331010452961E-2</v>
      </c>
      <c r="D11" s="22">
        <v>4.1500000000000002E-2</v>
      </c>
      <c r="F11" s="21" t="s">
        <v>480</v>
      </c>
      <c r="G11" s="23">
        <v>25921</v>
      </c>
      <c r="H11" s="21">
        <v>0.86</v>
      </c>
      <c r="K11" s="16">
        <f>LARGE(B21:C21,1)/(B21+C21)</f>
        <v>0.52594210813762965</v>
      </c>
      <c r="W11" s="21">
        <v>10</v>
      </c>
      <c r="X11" s="21">
        <v>3117</v>
      </c>
      <c r="Y11" s="24">
        <v>44621</v>
      </c>
      <c r="Z11" s="21" t="s">
        <v>513</v>
      </c>
      <c r="AA11" s="21" t="s">
        <v>493</v>
      </c>
      <c r="AB11" s="21">
        <v>11.5</v>
      </c>
      <c r="AC11" s="21" t="s">
        <v>498</v>
      </c>
      <c r="AD11" s="21">
        <v>54</v>
      </c>
    </row>
    <row r="12" spans="1:30" ht="15.75" customHeight="1" thickBot="1" x14ac:dyDescent="0.25">
      <c r="A12" s="21">
        <v>7</v>
      </c>
      <c r="B12" s="22">
        <v>2.2521951219512195E-2</v>
      </c>
      <c r="C12" s="22">
        <v>3.4883623693379787E-2</v>
      </c>
      <c r="D12" s="22">
        <v>5.7099999999999998E-2</v>
      </c>
      <c r="F12" s="21" t="s">
        <v>481</v>
      </c>
      <c r="G12" s="23"/>
      <c r="H12" s="21"/>
      <c r="W12" s="21">
        <v>20</v>
      </c>
      <c r="X12" s="21">
        <v>3058</v>
      </c>
      <c r="Y12" s="24">
        <v>44608</v>
      </c>
      <c r="Z12" s="21" t="s">
        <v>513</v>
      </c>
      <c r="AA12" s="21" t="s">
        <v>494</v>
      </c>
      <c r="AB12" s="21">
        <v>11.2</v>
      </c>
      <c r="AC12" s="21" t="s">
        <v>498</v>
      </c>
      <c r="AD12" s="21">
        <v>53</v>
      </c>
    </row>
    <row r="13" spans="1:30" ht="15.75" customHeight="1" thickBot="1" x14ac:dyDescent="0.25">
      <c r="A13" s="21">
        <v>8</v>
      </c>
      <c r="B13" s="22">
        <v>2.3487804878048781E-2</v>
      </c>
      <c r="C13" s="22">
        <v>3.6012543554006966E-2</v>
      </c>
      <c r="D13" s="22">
        <v>5.91E-2</v>
      </c>
      <c r="F13" s="21" t="s">
        <v>482</v>
      </c>
      <c r="G13" s="23"/>
      <c r="H13" s="21"/>
      <c r="W13" s="21">
        <v>25</v>
      </c>
      <c r="X13" s="21">
        <v>3037</v>
      </c>
      <c r="Y13" s="24">
        <v>44635</v>
      </c>
      <c r="Z13" s="21" t="s">
        <v>514</v>
      </c>
      <c r="AA13" s="21" t="s">
        <v>493</v>
      </c>
      <c r="AB13" s="21">
        <v>11.2</v>
      </c>
      <c r="AC13" s="21" t="s">
        <v>498</v>
      </c>
      <c r="AD13" s="21">
        <v>53</v>
      </c>
    </row>
    <row r="14" spans="1:30" ht="15.75" customHeight="1" thickBot="1" x14ac:dyDescent="0.25">
      <c r="A14" s="21">
        <v>9</v>
      </c>
      <c r="B14" s="22">
        <v>2.3531707317073172E-2</v>
      </c>
      <c r="C14" s="22">
        <v>3.4827177700348433E-2</v>
      </c>
      <c r="D14" s="22">
        <v>5.79E-2</v>
      </c>
      <c r="F14" s="21" t="s">
        <v>483</v>
      </c>
      <c r="G14" s="23"/>
      <c r="H14" s="21"/>
      <c r="W14" s="21">
        <v>30</v>
      </c>
      <c r="X14" s="21">
        <v>3020</v>
      </c>
      <c r="Y14" s="24">
        <v>44652</v>
      </c>
      <c r="Z14" s="21" t="s">
        <v>514</v>
      </c>
      <c r="AA14" s="21" t="s">
        <v>496</v>
      </c>
      <c r="AB14" s="21">
        <v>11.1</v>
      </c>
      <c r="AC14" s="21" t="s">
        <v>498</v>
      </c>
      <c r="AD14" s="21">
        <v>56</v>
      </c>
    </row>
    <row r="15" spans="1:30" ht="15.75" customHeight="1" thickBot="1" x14ac:dyDescent="0.25">
      <c r="A15" s="21">
        <v>10</v>
      </c>
      <c r="B15" s="22">
        <v>2.4848780487804877E-2</v>
      </c>
      <c r="C15" s="22">
        <v>3.6238327526132402E-2</v>
      </c>
      <c r="D15" s="22">
        <v>6.0600000000000001E-2</v>
      </c>
      <c r="F15" s="21" t="s">
        <v>484</v>
      </c>
      <c r="G15" s="23"/>
      <c r="H15" s="21"/>
      <c r="W15" s="21">
        <v>35</v>
      </c>
      <c r="X15" s="21">
        <v>2997</v>
      </c>
      <c r="Y15" s="24">
        <v>44636</v>
      </c>
      <c r="Z15" s="21" t="s">
        <v>513</v>
      </c>
      <c r="AA15" s="21" t="s">
        <v>494</v>
      </c>
      <c r="AB15" s="21">
        <v>11</v>
      </c>
      <c r="AC15" s="21" t="s">
        <v>498</v>
      </c>
      <c r="AD15" s="21">
        <v>50</v>
      </c>
    </row>
    <row r="16" spans="1:30" ht="15.75" customHeight="1" thickBot="1" x14ac:dyDescent="0.25">
      <c r="A16" s="21">
        <v>11</v>
      </c>
      <c r="B16" s="22">
        <v>2.7175609756097559E-2</v>
      </c>
      <c r="C16" s="22">
        <v>3.691567944250871E-2</v>
      </c>
      <c r="D16" s="22">
        <v>6.3799999999999996E-2</v>
      </c>
      <c r="F16" s="21" t="s">
        <v>485</v>
      </c>
      <c r="G16" s="23"/>
      <c r="H16" s="21"/>
      <c r="W16" s="21">
        <v>40</v>
      </c>
      <c r="X16" s="21">
        <v>2984</v>
      </c>
      <c r="Y16" s="24">
        <v>44678</v>
      </c>
      <c r="Z16" s="21" t="s">
        <v>513</v>
      </c>
      <c r="AA16" s="21" t="s">
        <v>494</v>
      </c>
      <c r="AB16" s="21">
        <v>11</v>
      </c>
      <c r="AC16" s="21" t="s">
        <v>498</v>
      </c>
      <c r="AD16" s="21">
        <v>53</v>
      </c>
    </row>
    <row r="17" spans="1:30" ht="15.75" customHeight="1" thickBot="1" x14ac:dyDescent="0.25">
      <c r="A17" s="21">
        <v>12</v>
      </c>
      <c r="B17" s="22">
        <v>2.8887804878048779E-2</v>
      </c>
      <c r="C17" s="22">
        <v>3.8947735191637634E-2</v>
      </c>
      <c r="D17" s="22">
        <v>6.7500000000000004E-2</v>
      </c>
      <c r="W17" s="21">
        <v>45</v>
      </c>
      <c r="X17" s="21">
        <v>2979</v>
      </c>
      <c r="Y17" s="24">
        <v>44614</v>
      </c>
      <c r="Z17" s="21" t="s">
        <v>514</v>
      </c>
      <c r="AA17" s="21" t="s">
        <v>493</v>
      </c>
      <c r="AB17" s="21">
        <v>11</v>
      </c>
      <c r="AC17" s="21" t="s">
        <v>498</v>
      </c>
      <c r="AD17" s="21">
        <v>54</v>
      </c>
    </row>
    <row r="18" spans="1:30" ht="15.75" customHeight="1" thickBot="1" x14ac:dyDescent="0.25">
      <c r="A18" s="21">
        <v>13</v>
      </c>
      <c r="B18" s="22">
        <v>2.910731707317073E-2</v>
      </c>
      <c r="C18" s="22">
        <v>3.7931707317073168E-2</v>
      </c>
      <c r="D18" s="22">
        <v>6.6900000000000001E-2</v>
      </c>
      <c r="W18" s="21">
        <v>50</v>
      </c>
      <c r="X18" s="21">
        <v>2973</v>
      </c>
      <c r="Y18" s="24">
        <v>44645</v>
      </c>
      <c r="Z18" s="21" t="s">
        <v>514</v>
      </c>
      <c r="AA18" s="21" t="s">
        <v>496</v>
      </c>
      <c r="AB18" s="21">
        <v>10.9</v>
      </c>
      <c r="AC18" s="21" t="s">
        <v>498</v>
      </c>
      <c r="AD18" s="21">
        <v>54</v>
      </c>
    </row>
    <row r="19" spans="1:30" ht="15.75" customHeight="1" thickBot="1" x14ac:dyDescent="0.25">
      <c r="A19" s="21">
        <v>14</v>
      </c>
      <c r="B19" s="22">
        <v>3.0424390243902439E-2</v>
      </c>
      <c r="C19" s="22">
        <v>3.8326829268292686E-2</v>
      </c>
      <c r="D19" s="22">
        <v>6.8599999999999994E-2</v>
      </c>
      <c r="F19" s="11" t="s">
        <v>486</v>
      </c>
      <c r="G19" s="11" t="s">
        <v>468</v>
      </c>
      <c r="H19" s="11" t="s">
        <v>469</v>
      </c>
      <c r="J19" s="283" t="s">
        <v>487</v>
      </c>
      <c r="K19" s="284"/>
      <c r="L19" s="284"/>
      <c r="M19" s="284"/>
      <c r="N19" s="285"/>
      <c r="W19" s="21">
        <v>75</v>
      </c>
      <c r="X19" s="21">
        <v>2908</v>
      </c>
      <c r="Y19" s="24">
        <v>44568</v>
      </c>
      <c r="Z19" s="21" t="s">
        <v>514</v>
      </c>
      <c r="AA19" s="21" t="s">
        <v>496</v>
      </c>
      <c r="AB19" s="21">
        <v>10.7</v>
      </c>
      <c r="AC19" s="21" t="s">
        <v>498</v>
      </c>
      <c r="AD19" s="21">
        <v>51</v>
      </c>
    </row>
    <row r="20" spans="1:30" ht="15.75" customHeight="1" thickBot="1" x14ac:dyDescent="0.25">
      <c r="A20" s="21">
        <v>15</v>
      </c>
      <c r="B20" s="22">
        <v>3.5385365853658542E-2</v>
      </c>
      <c r="C20" s="22">
        <v>4.0302439024390249E-2</v>
      </c>
      <c r="D20" s="22">
        <v>7.5600000000000001E-2</v>
      </c>
      <c r="F20" s="21" t="s">
        <v>488</v>
      </c>
      <c r="G20" s="23">
        <v>21879</v>
      </c>
      <c r="H20" s="21">
        <v>0.72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2853</v>
      </c>
      <c r="Y20" s="24">
        <v>44685</v>
      </c>
      <c r="Z20" s="21" t="s">
        <v>514</v>
      </c>
      <c r="AA20" s="21" t="s">
        <v>494</v>
      </c>
      <c r="AB20" s="21">
        <v>10.5</v>
      </c>
      <c r="AC20" s="21" t="s">
        <v>498</v>
      </c>
      <c r="AD20" s="21">
        <v>53</v>
      </c>
    </row>
    <row r="21" spans="1:30" ht="15.75" customHeight="1" thickBot="1" x14ac:dyDescent="0.25">
      <c r="A21" s="21">
        <v>16</v>
      </c>
      <c r="B21" s="22">
        <v>3.8107317073170735E-2</v>
      </c>
      <c r="C21" s="22">
        <v>4.2278048780487798E-2</v>
      </c>
      <c r="D21" s="22">
        <v>8.0399999999999999E-2</v>
      </c>
      <c r="F21" s="21" t="s">
        <v>492</v>
      </c>
      <c r="G21" s="23">
        <v>32574</v>
      </c>
      <c r="H21" s="21">
        <v>1.07</v>
      </c>
      <c r="J21" s="12">
        <v>5</v>
      </c>
      <c r="K21" s="12">
        <f>X6</f>
        <v>3211</v>
      </c>
      <c r="L21" s="18"/>
      <c r="M21" s="12"/>
      <c r="N21" s="20">
        <f>K21/$F$2</f>
        <v>0.1118815331010453</v>
      </c>
      <c r="W21" s="21">
        <v>125</v>
      </c>
      <c r="X21" s="21">
        <v>2811</v>
      </c>
      <c r="Y21" s="24">
        <v>44656</v>
      </c>
      <c r="Z21" s="21" t="s">
        <v>513</v>
      </c>
      <c r="AA21" s="21" t="s">
        <v>493</v>
      </c>
      <c r="AB21" s="21">
        <v>10.3</v>
      </c>
      <c r="AC21" s="21" t="s">
        <v>498</v>
      </c>
      <c r="AD21" s="21">
        <v>51</v>
      </c>
    </row>
    <row r="22" spans="1:30" ht="15.75" customHeight="1" thickBot="1" x14ac:dyDescent="0.25">
      <c r="A22" s="21">
        <v>17</v>
      </c>
      <c r="B22" s="22">
        <v>3.8326829268292686E-2</v>
      </c>
      <c r="C22" s="22">
        <v>4.2221602787456444E-2</v>
      </c>
      <c r="D22" s="22">
        <v>8.0399999999999999E-2</v>
      </c>
      <c r="F22" s="21" t="s">
        <v>493</v>
      </c>
      <c r="G22" s="23">
        <v>32712</v>
      </c>
      <c r="H22" s="21">
        <v>1.08</v>
      </c>
      <c r="J22" s="12">
        <v>10</v>
      </c>
      <c r="K22" s="12">
        <f>X11</f>
        <v>3117</v>
      </c>
      <c r="L22" s="18"/>
      <c r="M22" s="12"/>
      <c r="N22" s="20">
        <f t="shared" ref="N22:N28" si="0">K22/$F$2</f>
        <v>0.10860627177700348</v>
      </c>
      <c r="W22" s="21">
        <v>150</v>
      </c>
      <c r="X22" s="21">
        <v>2776</v>
      </c>
      <c r="Y22" s="24">
        <v>44566</v>
      </c>
      <c r="Z22" s="21" t="s">
        <v>513</v>
      </c>
      <c r="AA22" s="21" t="s">
        <v>494</v>
      </c>
      <c r="AB22" s="21">
        <v>10.199999999999999</v>
      </c>
      <c r="AC22" s="21" t="s">
        <v>498</v>
      </c>
      <c r="AD22" s="21">
        <v>52</v>
      </c>
    </row>
    <row r="23" spans="1:30" ht="15.75" customHeight="1" thickBot="1" x14ac:dyDescent="0.25">
      <c r="A23" s="21">
        <v>18</v>
      </c>
      <c r="B23" s="22">
        <v>2.6692682926829268E-2</v>
      </c>
      <c r="C23" s="22">
        <v>3.3359581881533103E-2</v>
      </c>
      <c r="D23" s="22">
        <v>5.9900000000000002E-2</v>
      </c>
      <c r="F23" s="21" t="s">
        <v>494</v>
      </c>
      <c r="G23" s="23">
        <v>31995</v>
      </c>
      <c r="H23" s="21">
        <v>1.06</v>
      </c>
      <c r="J23" s="12">
        <v>20</v>
      </c>
      <c r="K23" s="12">
        <f>X12</f>
        <v>3058</v>
      </c>
      <c r="L23" s="18"/>
      <c r="M23" s="12"/>
      <c r="N23" s="20">
        <f t="shared" si="0"/>
        <v>0.10655052264808362</v>
      </c>
      <c r="W23" s="21">
        <v>175</v>
      </c>
      <c r="X23" s="21">
        <v>2735</v>
      </c>
      <c r="Y23" s="24">
        <v>44657</v>
      </c>
      <c r="Z23" s="21" t="s">
        <v>514</v>
      </c>
      <c r="AA23" s="21" t="s">
        <v>494</v>
      </c>
      <c r="AB23" s="21">
        <v>10.1</v>
      </c>
      <c r="AC23" s="21" t="s">
        <v>498</v>
      </c>
      <c r="AD23" s="21">
        <v>53</v>
      </c>
    </row>
    <row r="24" spans="1:30" ht="15.75" customHeight="1" thickBot="1" x14ac:dyDescent="0.25">
      <c r="A24" s="21">
        <v>19</v>
      </c>
      <c r="B24" s="22">
        <v>1.9712195121951218E-2</v>
      </c>
      <c r="C24" s="22">
        <v>2.4328222996515679E-2</v>
      </c>
      <c r="D24" s="22">
        <v>4.3999999999999997E-2</v>
      </c>
      <c r="F24" s="21" t="s">
        <v>495</v>
      </c>
      <c r="G24" s="23">
        <v>31068</v>
      </c>
      <c r="H24" s="21">
        <v>1.02</v>
      </c>
      <c r="J24" s="12">
        <v>30</v>
      </c>
      <c r="K24" s="12">
        <f>X14</f>
        <v>3020</v>
      </c>
      <c r="L24" s="18"/>
      <c r="M24" s="12"/>
      <c r="N24" s="20">
        <f t="shared" si="0"/>
        <v>0.10522648083623694</v>
      </c>
      <c r="W24" s="21">
        <v>200</v>
      </c>
      <c r="X24" s="21">
        <v>2692</v>
      </c>
      <c r="Y24" s="24">
        <v>44686</v>
      </c>
      <c r="Z24" s="21" t="s">
        <v>513</v>
      </c>
      <c r="AA24" s="21" t="s">
        <v>495</v>
      </c>
      <c r="AB24" s="21">
        <v>9.9</v>
      </c>
      <c r="AC24" s="21" t="s">
        <v>498</v>
      </c>
      <c r="AD24" s="21">
        <v>52</v>
      </c>
    </row>
    <row r="25" spans="1:30" ht="15.75" customHeight="1" thickBot="1" x14ac:dyDescent="0.25">
      <c r="A25" s="21">
        <v>20</v>
      </c>
      <c r="B25" s="22">
        <v>1.4751219512195121E-2</v>
      </c>
      <c r="C25" s="22">
        <v>1.7611149825783972E-2</v>
      </c>
      <c r="D25" s="22">
        <v>3.2300000000000002E-2</v>
      </c>
      <c r="F25" s="21" t="s">
        <v>496</v>
      </c>
      <c r="G25" s="23">
        <v>34330</v>
      </c>
      <c r="H25" s="21">
        <v>1.1299999999999999</v>
      </c>
      <c r="J25" s="12">
        <v>50</v>
      </c>
      <c r="K25" s="12">
        <f>X18</f>
        <v>2973</v>
      </c>
      <c r="L25" s="18"/>
      <c r="M25" s="12"/>
      <c r="N25" s="20">
        <f t="shared" si="0"/>
        <v>0.10358885017421603</v>
      </c>
    </row>
    <row r="26" spans="1:30" ht="15.75" customHeight="1" thickBot="1" x14ac:dyDescent="0.25">
      <c r="A26" s="21">
        <v>21</v>
      </c>
      <c r="B26" s="22">
        <v>1.0141463414634146E-2</v>
      </c>
      <c r="C26" s="22">
        <v>1.2531010452961674E-2</v>
      </c>
      <c r="D26" s="22">
        <v>2.2599999999999999E-2</v>
      </c>
      <c r="F26" s="21" t="s">
        <v>497</v>
      </c>
      <c r="G26" s="23">
        <v>26852</v>
      </c>
      <c r="H26" s="21">
        <v>0.89</v>
      </c>
      <c r="J26" s="12">
        <v>100</v>
      </c>
      <c r="K26" s="12">
        <f>X20</f>
        <v>2853</v>
      </c>
      <c r="L26" s="18"/>
      <c r="M26" s="12"/>
      <c r="N26" s="20">
        <f t="shared" si="0"/>
        <v>9.9407665505226478E-2</v>
      </c>
    </row>
    <row r="27" spans="1:30" ht="15.75" customHeight="1" thickBot="1" x14ac:dyDescent="0.25">
      <c r="A27" s="21">
        <v>22</v>
      </c>
      <c r="B27" s="22">
        <v>6.4097560975609758E-3</v>
      </c>
      <c r="C27" s="22">
        <v>8.749128919860627E-3</v>
      </c>
      <c r="D27" s="22">
        <v>1.5100000000000001E-2</v>
      </c>
      <c r="J27" s="12">
        <v>150</v>
      </c>
      <c r="K27" s="12">
        <f>X22</f>
        <v>2776</v>
      </c>
      <c r="L27" s="18"/>
      <c r="M27" s="12"/>
      <c r="N27" s="20">
        <f t="shared" si="0"/>
        <v>9.6724738675958183E-2</v>
      </c>
    </row>
    <row r="28" spans="1:30" ht="15.75" customHeight="1" thickBot="1" x14ac:dyDescent="0.25">
      <c r="A28" s="21">
        <v>23</v>
      </c>
      <c r="B28" s="22">
        <v>3.9951219512195128E-3</v>
      </c>
      <c r="C28" s="22">
        <v>5.4188153310104521E-3</v>
      </c>
      <c r="D28" s="22">
        <v>9.4000000000000004E-3</v>
      </c>
      <c r="J28" s="12">
        <v>200</v>
      </c>
      <c r="K28" s="12">
        <f>X24</f>
        <v>2692</v>
      </c>
      <c r="L28" s="18"/>
      <c r="M28" s="12"/>
      <c r="N28" s="20">
        <f t="shared" si="0"/>
        <v>9.3797909407665511E-2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56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58"/>
  <dimension ref="A1:AD50"/>
  <sheetViews>
    <sheetView workbookViewId="0">
      <selection activeCell="AE8" sqref="AE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3.25" customHeight="1" thickBot="1" x14ac:dyDescent="0.4">
      <c r="A1" s="229" t="s">
        <v>552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596</v>
      </c>
      <c r="F2" s="6">
        <v>23800</v>
      </c>
      <c r="H2" s="7" t="s">
        <v>462</v>
      </c>
      <c r="O2" s="33"/>
      <c r="P2" s="33"/>
      <c r="Q2" s="33"/>
      <c r="R2" s="33"/>
      <c r="S2" s="33"/>
      <c r="T2" s="33"/>
      <c r="U2" s="34"/>
      <c r="W2" s="21">
        <v>1</v>
      </c>
      <c r="X2" s="21"/>
      <c r="Y2" s="24">
        <v>42806</v>
      </c>
      <c r="Z2" s="21" t="s">
        <v>514</v>
      </c>
      <c r="AA2" s="21" t="s">
        <v>488</v>
      </c>
      <c r="AB2" s="21">
        <v>10.7</v>
      </c>
      <c r="AC2" s="21" t="s">
        <v>465</v>
      </c>
      <c r="AD2" s="21">
        <v>67</v>
      </c>
    </row>
    <row r="3" spans="1:30" ht="15" customHeight="1" thickBot="1" x14ac:dyDescent="0.25">
      <c r="U3" s="29"/>
      <c r="W3" s="21">
        <v>2</v>
      </c>
      <c r="X3" s="21"/>
      <c r="Y3" s="24">
        <v>42797</v>
      </c>
      <c r="Z3" s="21" t="s">
        <v>513</v>
      </c>
      <c r="AA3" s="21" t="s">
        <v>496</v>
      </c>
      <c r="AB3" s="21">
        <v>10.4</v>
      </c>
      <c r="AC3" s="21" t="s">
        <v>464</v>
      </c>
      <c r="AD3" s="21">
        <v>53</v>
      </c>
    </row>
    <row r="4" spans="1:30" ht="21.75" customHeight="1" thickBot="1" x14ac:dyDescent="0.25">
      <c r="A4" s="8" t="s">
        <v>463</v>
      </c>
      <c r="B4" s="9" t="s">
        <v>464</v>
      </c>
      <c r="C4" s="36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277" t="s">
        <v>470</v>
      </c>
      <c r="K4" s="278"/>
      <c r="L4" s="278"/>
      <c r="M4" s="278"/>
      <c r="N4" s="279"/>
      <c r="U4" s="29"/>
      <c r="W4" s="21">
        <v>3</v>
      </c>
      <c r="X4" s="21"/>
      <c r="Y4" s="24">
        <v>42811</v>
      </c>
      <c r="Z4" s="21" t="s">
        <v>517</v>
      </c>
      <c r="AA4" s="21" t="s">
        <v>496</v>
      </c>
      <c r="AB4" s="21">
        <v>10.3</v>
      </c>
      <c r="AC4" s="21" t="s">
        <v>464</v>
      </c>
      <c r="AD4" s="21">
        <v>52</v>
      </c>
    </row>
    <row r="5" spans="1:30" ht="18.75" customHeight="1" thickBot="1" x14ac:dyDescent="0.25">
      <c r="A5" s="21">
        <v>0</v>
      </c>
      <c r="B5" s="22">
        <v>2.0327731092436977E-3</v>
      </c>
      <c r="C5" s="35">
        <v>2.5210084033613447E-3</v>
      </c>
      <c r="D5" s="22">
        <v>4.5999999999999999E-3</v>
      </c>
      <c r="F5" s="21" t="s">
        <v>471</v>
      </c>
      <c r="G5" s="23">
        <v>28554</v>
      </c>
      <c r="H5" s="21">
        <v>1.2</v>
      </c>
      <c r="J5" s="280" t="s">
        <v>472</v>
      </c>
      <c r="K5" s="281"/>
      <c r="L5" s="281"/>
      <c r="M5" s="281"/>
      <c r="N5" s="282"/>
      <c r="U5" s="29"/>
      <c r="W5" s="21">
        <v>4</v>
      </c>
      <c r="X5" s="21"/>
      <c r="Y5" s="24">
        <v>42809</v>
      </c>
      <c r="Z5" s="21" t="s">
        <v>514</v>
      </c>
      <c r="AA5" s="21" t="s">
        <v>494</v>
      </c>
      <c r="AB5" s="21">
        <v>10.3</v>
      </c>
      <c r="AC5" s="21" t="s">
        <v>464</v>
      </c>
      <c r="AD5" s="21">
        <v>53</v>
      </c>
    </row>
    <row r="6" spans="1:30" ht="17.25" customHeight="1" thickBot="1" x14ac:dyDescent="0.25">
      <c r="A6" s="21">
        <v>1</v>
      </c>
      <c r="B6" s="22">
        <v>1.4873949579831932E-3</v>
      </c>
      <c r="C6" s="22">
        <v>1.8151260504201678E-3</v>
      </c>
      <c r="D6" s="22">
        <v>3.3E-3</v>
      </c>
      <c r="F6" s="21" t="s">
        <v>473</v>
      </c>
      <c r="G6" s="23">
        <v>29657</v>
      </c>
      <c r="H6" s="21">
        <v>1.25</v>
      </c>
      <c r="J6" s="13" t="s">
        <v>474</v>
      </c>
      <c r="K6" s="14">
        <v>0.51267605633802815</v>
      </c>
      <c r="N6" s="14" t="s">
        <v>465</v>
      </c>
      <c r="U6" s="29"/>
      <c r="W6" s="21">
        <v>5</v>
      </c>
      <c r="X6" s="21"/>
      <c r="Y6" s="24">
        <v>42809</v>
      </c>
      <c r="Z6" s="21" t="s">
        <v>520</v>
      </c>
      <c r="AA6" s="21" t="s">
        <v>494</v>
      </c>
      <c r="AB6" s="21">
        <v>10.199999999999999</v>
      </c>
      <c r="AC6" s="21" t="s">
        <v>465</v>
      </c>
      <c r="AD6" s="21">
        <v>51</v>
      </c>
    </row>
    <row r="7" spans="1:30" ht="17.25" customHeight="1" thickBot="1" x14ac:dyDescent="0.25">
      <c r="A7" s="21">
        <v>2</v>
      </c>
      <c r="B7" s="22">
        <v>1.9336134453781511E-3</v>
      </c>
      <c r="C7" s="22">
        <v>1.6134453781512605E-3</v>
      </c>
      <c r="D7" s="22">
        <v>3.5000000000000001E-3</v>
      </c>
      <c r="F7" s="21" t="s">
        <v>475</v>
      </c>
      <c r="G7" s="23">
        <v>23524</v>
      </c>
      <c r="H7" s="21">
        <v>0.99</v>
      </c>
      <c r="J7" s="15" t="s">
        <v>476</v>
      </c>
      <c r="K7" s="14">
        <v>0.50937081659973227</v>
      </c>
      <c r="N7" s="14" t="s">
        <v>464</v>
      </c>
      <c r="U7" s="29"/>
      <c r="W7" s="21">
        <v>6</v>
      </c>
      <c r="X7" s="21"/>
      <c r="Y7" s="24">
        <v>42795</v>
      </c>
      <c r="Z7" s="21" t="s">
        <v>520</v>
      </c>
      <c r="AA7" s="21" t="s">
        <v>494</v>
      </c>
      <c r="AB7" s="21">
        <v>10.199999999999999</v>
      </c>
      <c r="AC7" s="21" t="s">
        <v>465</v>
      </c>
      <c r="AD7" s="21">
        <v>53</v>
      </c>
    </row>
    <row r="8" spans="1:30" ht="17.25" customHeight="1" thickBot="1" x14ac:dyDescent="0.3">
      <c r="A8" s="21">
        <v>3</v>
      </c>
      <c r="B8" s="22">
        <v>2.4789915966386554E-3</v>
      </c>
      <c r="C8" s="22">
        <v>1.8151260504201678E-3</v>
      </c>
      <c r="D8" s="22">
        <v>4.3E-3</v>
      </c>
      <c r="F8" s="21" t="s">
        <v>477</v>
      </c>
      <c r="G8" s="23">
        <v>13439</v>
      </c>
      <c r="H8" s="21">
        <v>0.56999999999999995</v>
      </c>
      <c r="K8" s="16">
        <v>0.50193050193050204</v>
      </c>
      <c r="U8" s="29"/>
      <c r="W8" s="21">
        <v>7</v>
      </c>
      <c r="X8" s="21"/>
      <c r="Y8" s="24">
        <v>42797</v>
      </c>
      <c r="Z8" s="21" t="s">
        <v>514</v>
      </c>
      <c r="AA8" s="21" t="s">
        <v>496</v>
      </c>
      <c r="AB8" s="21">
        <v>10.1</v>
      </c>
      <c r="AC8" s="21" t="s">
        <v>464</v>
      </c>
      <c r="AD8" s="21">
        <v>53</v>
      </c>
    </row>
    <row r="9" spans="1:30" ht="17.25" customHeight="1" thickBot="1" x14ac:dyDescent="0.3">
      <c r="A9" s="21">
        <v>4</v>
      </c>
      <c r="B9" s="22">
        <v>5.0075630252100836E-3</v>
      </c>
      <c r="C9" s="22">
        <v>3.3781512605042018E-3</v>
      </c>
      <c r="D9" s="22">
        <v>8.3999999999999995E-3</v>
      </c>
      <c r="F9" s="21" t="s">
        <v>478</v>
      </c>
      <c r="G9" s="23">
        <v>24438</v>
      </c>
      <c r="H9" s="21"/>
      <c r="K9" s="16">
        <v>0.51267605633802815</v>
      </c>
      <c r="U9" s="29"/>
      <c r="W9" s="21">
        <v>8</v>
      </c>
      <c r="X9" s="21"/>
      <c r="Y9" s="24">
        <v>42811</v>
      </c>
      <c r="Z9" s="21" t="s">
        <v>515</v>
      </c>
      <c r="AA9" s="21" t="s">
        <v>496</v>
      </c>
      <c r="AB9" s="21">
        <v>10</v>
      </c>
      <c r="AC9" s="21" t="s">
        <v>464</v>
      </c>
      <c r="AD9" s="21">
        <v>55</v>
      </c>
    </row>
    <row r="10" spans="1:30" ht="17.25" customHeight="1" thickBot="1" x14ac:dyDescent="0.3">
      <c r="A10" s="21">
        <v>5</v>
      </c>
      <c r="B10" s="22">
        <v>9.3705882352941184E-3</v>
      </c>
      <c r="C10" s="22">
        <v>7.9663865546218491E-3</v>
      </c>
      <c r="D10" s="22">
        <v>1.7500000000000002E-2</v>
      </c>
      <c r="F10" s="21" t="s">
        <v>479</v>
      </c>
      <c r="G10" s="23">
        <v>21655</v>
      </c>
      <c r="H10" s="21"/>
      <c r="K10" s="16">
        <v>0.50937081659973227</v>
      </c>
      <c r="U10" s="29"/>
      <c r="W10" s="21">
        <v>9</v>
      </c>
      <c r="X10" s="21"/>
      <c r="Y10" s="24">
        <v>42810</v>
      </c>
      <c r="Z10" s="21" t="s">
        <v>514</v>
      </c>
      <c r="AA10" s="21" t="s">
        <v>495</v>
      </c>
      <c r="AB10" s="21">
        <v>10</v>
      </c>
      <c r="AC10" s="21" t="s">
        <v>464</v>
      </c>
      <c r="AD10" s="21">
        <v>51</v>
      </c>
    </row>
    <row r="11" spans="1:30" ht="17.25" customHeight="1" thickBot="1" x14ac:dyDescent="0.3">
      <c r="A11" s="21">
        <v>6</v>
      </c>
      <c r="B11" s="22">
        <v>1.9187394957983193E-2</v>
      </c>
      <c r="C11" s="22">
        <v>1.9663865546218486E-2</v>
      </c>
      <c r="D11" s="22">
        <v>3.9300000000000002E-2</v>
      </c>
      <c r="F11" s="21" t="s">
        <v>480</v>
      </c>
      <c r="G11" s="23">
        <v>22735</v>
      </c>
      <c r="H11" s="21"/>
      <c r="K11" s="16">
        <v>0.50198412698412698</v>
      </c>
      <c r="U11" s="29"/>
      <c r="W11" s="21">
        <v>10</v>
      </c>
      <c r="X11" s="21"/>
      <c r="Y11" s="24">
        <v>42807</v>
      </c>
      <c r="Z11" s="21" t="s">
        <v>518</v>
      </c>
      <c r="AA11" s="21" t="s">
        <v>492</v>
      </c>
      <c r="AB11" s="21">
        <v>10</v>
      </c>
      <c r="AC11" s="21" t="s">
        <v>465</v>
      </c>
      <c r="AD11" s="21">
        <v>62</v>
      </c>
    </row>
    <row r="12" spans="1:30" ht="17.25" customHeight="1" thickBot="1" x14ac:dyDescent="0.25">
      <c r="A12" s="21">
        <v>7</v>
      </c>
      <c r="B12" s="22">
        <v>2.5731932773109246E-2</v>
      </c>
      <c r="C12" s="22">
        <v>2.7529411764705886E-2</v>
      </c>
      <c r="D12" s="22">
        <v>5.3900000000000003E-2</v>
      </c>
      <c r="F12" s="21" t="s">
        <v>481</v>
      </c>
      <c r="G12" s="23">
        <v>21037</v>
      </c>
      <c r="H12" s="21"/>
      <c r="U12" s="29"/>
      <c r="W12" s="21">
        <v>20</v>
      </c>
      <c r="X12" s="21"/>
      <c r="Y12" s="24">
        <v>42783</v>
      </c>
      <c r="Z12" s="21" t="s">
        <v>514</v>
      </c>
      <c r="AA12" s="21" t="s">
        <v>496</v>
      </c>
      <c r="AB12" s="21">
        <v>9.8000000000000007</v>
      </c>
      <c r="AC12" s="21" t="s">
        <v>464</v>
      </c>
      <c r="AD12" s="21">
        <v>57</v>
      </c>
    </row>
    <row r="13" spans="1:30" ht="17.25" customHeight="1" thickBot="1" x14ac:dyDescent="0.25">
      <c r="A13" s="21">
        <v>8</v>
      </c>
      <c r="B13" s="22">
        <v>3.0937815126050417E-2</v>
      </c>
      <c r="C13" s="22">
        <v>3.0554621848739499E-2</v>
      </c>
      <c r="D13" s="22">
        <v>6.1800000000000001E-2</v>
      </c>
      <c r="F13" s="21" t="s">
        <v>482</v>
      </c>
      <c r="G13" s="23">
        <v>23512</v>
      </c>
      <c r="H13" s="21"/>
      <c r="U13" s="29"/>
      <c r="W13" s="21">
        <v>25</v>
      </c>
      <c r="X13" s="21"/>
      <c r="Y13" s="24">
        <v>42762</v>
      </c>
      <c r="Z13" s="21" t="s">
        <v>513</v>
      </c>
      <c r="AA13" s="21" t="s">
        <v>496</v>
      </c>
      <c r="AB13" s="21">
        <v>9.6999999999999993</v>
      </c>
      <c r="AC13" s="21" t="s">
        <v>464</v>
      </c>
      <c r="AD13" s="21">
        <v>53</v>
      </c>
    </row>
    <row r="14" spans="1:30" ht="15" customHeight="1" thickBot="1" x14ac:dyDescent="0.25">
      <c r="A14" s="21">
        <v>9</v>
      </c>
      <c r="B14" s="22">
        <v>3.1631932773109238E-2</v>
      </c>
      <c r="C14" s="22">
        <v>3.5193277310924372E-2</v>
      </c>
      <c r="D14" s="22">
        <v>6.7199999999999996E-2</v>
      </c>
      <c r="F14" s="21" t="s">
        <v>483</v>
      </c>
      <c r="G14" s="23">
        <v>23892</v>
      </c>
      <c r="H14" s="21"/>
      <c r="U14" s="29"/>
      <c r="W14" s="21">
        <v>30</v>
      </c>
      <c r="X14" s="21"/>
      <c r="Y14" s="24">
        <v>42754</v>
      </c>
      <c r="Z14" s="21" t="s">
        <v>513</v>
      </c>
      <c r="AA14" s="21" t="s">
        <v>495</v>
      </c>
      <c r="AB14" s="21">
        <v>9.6</v>
      </c>
      <c r="AC14" s="21" t="s">
        <v>464</v>
      </c>
      <c r="AD14" s="21">
        <v>54</v>
      </c>
    </row>
    <row r="15" spans="1:30" ht="15" customHeight="1" thickBot="1" x14ac:dyDescent="0.25">
      <c r="A15" s="21">
        <v>10</v>
      </c>
      <c r="B15" s="22">
        <v>3.4953781512605038E-2</v>
      </c>
      <c r="C15" s="22">
        <v>3.736134453781513E-2</v>
      </c>
      <c r="D15" s="22">
        <v>7.3200000000000001E-2</v>
      </c>
      <c r="F15" s="21" t="s">
        <v>484</v>
      </c>
      <c r="G15" s="23">
        <v>25845</v>
      </c>
      <c r="H15" s="21"/>
      <c r="U15" s="29"/>
      <c r="W15" s="21">
        <v>35</v>
      </c>
      <c r="X15" s="21"/>
      <c r="Y15" s="24">
        <v>42785</v>
      </c>
      <c r="Z15" s="21" t="s">
        <v>520</v>
      </c>
      <c r="AA15" s="21" t="s">
        <v>488</v>
      </c>
      <c r="AB15" s="21">
        <v>9.6</v>
      </c>
      <c r="AC15" s="21" t="s">
        <v>465</v>
      </c>
      <c r="AD15" s="21">
        <v>51</v>
      </c>
    </row>
    <row r="16" spans="1:30" ht="15" customHeight="1" thickBot="1" x14ac:dyDescent="0.25">
      <c r="A16" s="21">
        <v>11</v>
      </c>
      <c r="B16" s="22">
        <v>3.74327731092437E-2</v>
      </c>
      <c r="C16" s="22">
        <v>3.8218487394957985E-2</v>
      </c>
      <c r="D16" s="22">
        <v>7.5800000000000006E-2</v>
      </c>
      <c r="F16" s="21" t="s">
        <v>485</v>
      </c>
      <c r="G16" s="23">
        <v>26249</v>
      </c>
      <c r="H16" s="21"/>
      <c r="U16" s="29"/>
      <c r="W16" s="21">
        <v>40</v>
      </c>
      <c r="X16" s="21"/>
      <c r="Y16" s="24">
        <v>42760</v>
      </c>
      <c r="Z16" s="21" t="s">
        <v>514</v>
      </c>
      <c r="AA16" s="21" t="s">
        <v>494</v>
      </c>
      <c r="AB16" s="21">
        <v>9.5</v>
      </c>
      <c r="AC16" s="21" t="s">
        <v>464</v>
      </c>
      <c r="AD16" s="21">
        <v>55</v>
      </c>
    </row>
    <row r="17" spans="1:30" ht="15" customHeight="1" thickBot="1" x14ac:dyDescent="0.25">
      <c r="A17" s="21">
        <v>12</v>
      </c>
      <c r="B17" s="22">
        <v>3.7878991596638656E-2</v>
      </c>
      <c r="C17" s="22">
        <v>3.8823529411764708E-2</v>
      </c>
      <c r="D17" s="22">
        <v>7.6600000000000001E-2</v>
      </c>
      <c r="U17" s="29"/>
      <c r="W17" s="21">
        <v>45</v>
      </c>
      <c r="X17" s="21"/>
      <c r="Y17" s="24">
        <v>42815</v>
      </c>
      <c r="Z17" s="21" t="s">
        <v>515</v>
      </c>
      <c r="AA17" s="21" t="s">
        <v>493</v>
      </c>
      <c r="AB17" s="21">
        <v>9.5</v>
      </c>
      <c r="AC17" s="21" t="s">
        <v>464</v>
      </c>
      <c r="AD17" s="21">
        <v>54</v>
      </c>
    </row>
    <row r="18" spans="1:30" ht="15" customHeight="1" thickBot="1" x14ac:dyDescent="0.25">
      <c r="A18" s="21">
        <v>13</v>
      </c>
      <c r="B18" s="22">
        <v>3.6044537815126051E-2</v>
      </c>
      <c r="C18" s="22">
        <v>3.7159663865546221E-2</v>
      </c>
      <c r="D18" s="22">
        <v>7.3200000000000001E-2</v>
      </c>
      <c r="U18" s="29"/>
      <c r="W18" s="21">
        <v>50</v>
      </c>
      <c r="X18" s="21"/>
      <c r="Y18" s="24">
        <v>42818</v>
      </c>
      <c r="Z18" s="21" t="s">
        <v>514</v>
      </c>
      <c r="AA18" s="21" t="s">
        <v>496</v>
      </c>
      <c r="AB18" s="21">
        <v>9.5</v>
      </c>
      <c r="AC18" s="21" t="s">
        <v>464</v>
      </c>
      <c r="AD18" s="21">
        <v>53</v>
      </c>
    </row>
    <row r="19" spans="1:30" ht="17.25" customHeight="1" thickBot="1" x14ac:dyDescent="0.25">
      <c r="A19" s="21">
        <v>14</v>
      </c>
      <c r="B19" s="22">
        <v>3.5697478991596636E-2</v>
      </c>
      <c r="C19" s="22">
        <v>3.5949579831932775E-2</v>
      </c>
      <c r="D19" s="22">
        <v>7.1099999999999997E-2</v>
      </c>
      <c r="F19" s="11" t="s">
        <v>486</v>
      </c>
      <c r="G19" s="11" t="s">
        <v>468</v>
      </c>
      <c r="H19" s="11" t="s">
        <v>469</v>
      </c>
      <c r="J19" s="283" t="s">
        <v>487</v>
      </c>
      <c r="K19" s="284"/>
      <c r="L19" s="284"/>
      <c r="M19" s="284"/>
      <c r="N19" s="285"/>
      <c r="U19" s="29"/>
      <c r="W19" s="21">
        <v>75</v>
      </c>
      <c r="X19" s="21"/>
      <c r="Y19" s="24">
        <v>42804</v>
      </c>
      <c r="Z19" s="21" t="s">
        <v>513</v>
      </c>
      <c r="AA19" s="21" t="s">
        <v>496</v>
      </c>
      <c r="AB19" s="21">
        <v>9.4</v>
      </c>
      <c r="AC19" s="21" t="s">
        <v>464</v>
      </c>
      <c r="AD19" s="21">
        <v>52</v>
      </c>
    </row>
    <row r="20" spans="1:30" ht="17.25" customHeight="1" thickBot="1" x14ac:dyDescent="0.25">
      <c r="A20" s="21">
        <v>15</v>
      </c>
      <c r="B20" s="22">
        <v>3.7730252100840335E-2</v>
      </c>
      <c r="C20" s="22">
        <v>3.6957983193277311E-2</v>
      </c>
      <c r="D20" s="22">
        <v>7.3800000000000004E-2</v>
      </c>
      <c r="F20" s="21" t="s">
        <v>488</v>
      </c>
      <c r="G20" s="23">
        <v>17431</v>
      </c>
      <c r="H20" s="21">
        <v>0.74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U20" s="29"/>
      <c r="W20" s="21">
        <v>100</v>
      </c>
      <c r="X20" s="21"/>
      <c r="Y20" s="24">
        <v>42815</v>
      </c>
      <c r="Z20" s="21" t="s">
        <v>516</v>
      </c>
      <c r="AA20" s="21" t="s">
        <v>493</v>
      </c>
      <c r="AB20" s="21">
        <v>9.1999999999999993</v>
      </c>
      <c r="AC20" s="21" t="s">
        <v>464</v>
      </c>
      <c r="AD20" s="21">
        <v>51</v>
      </c>
    </row>
    <row r="21" spans="1:30" ht="17.25" customHeight="1" thickBot="1" x14ac:dyDescent="0.25">
      <c r="A21" s="21">
        <v>16</v>
      </c>
      <c r="B21" s="22">
        <v>3.7631092436974788E-2</v>
      </c>
      <c r="C21" s="22">
        <v>3.7966386554621846E-2</v>
      </c>
      <c r="D21" s="22">
        <v>7.4800000000000005E-2</v>
      </c>
      <c r="F21" s="21" t="s">
        <v>492</v>
      </c>
      <c r="G21" s="23">
        <v>24313</v>
      </c>
      <c r="H21" s="21">
        <v>1.03</v>
      </c>
      <c r="J21" s="12">
        <v>5</v>
      </c>
      <c r="K21" s="12">
        <v>0</v>
      </c>
      <c r="L21" s="18"/>
      <c r="M21" s="12"/>
      <c r="N21" s="20">
        <v>0</v>
      </c>
      <c r="U21" s="29"/>
      <c r="W21" s="21">
        <v>125</v>
      </c>
      <c r="X21" s="21"/>
      <c r="Y21" s="24">
        <v>42744</v>
      </c>
      <c r="Z21" s="21" t="s">
        <v>514</v>
      </c>
      <c r="AA21" s="21" t="s">
        <v>492</v>
      </c>
      <c r="AB21" s="21">
        <v>9.1</v>
      </c>
      <c r="AC21" s="21" t="s">
        <v>464</v>
      </c>
      <c r="AD21" s="21">
        <v>54</v>
      </c>
    </row>
    <row r="22" spans="1:30" ht="17.25" customHeight="1" thickBot="1" x14ac:dyDescent="0.25">
      <c r="A22" s="21">
        <v>17</v>
      </c>
      <c r="B22" s="22">
        <v>3.4904201680672271E-2</v>
      </c>
      <c r="C22" s="22">
        <v>3.7109243697478991E-2</v>
      </c>
      <c r="D22" s="22">
        <v>7.1199999999999999E-2</v>
      </c>
      <c r="F22" s="21" t="s">
        <v>493</v>
      </c>
      <c r="G22" s="23">
        <v>24720</v>
      </c>
      <c r="H22" s="21">
        <v>1.04</v>
      </c>
      <c r="J22" s="12">
        <v>10</v>
      </c>
      <c r="K22" s="12">
        <v>0</v>
      </c>
      <c r="L22" s="18"/>
      <c r="M22" s="12"/>
      <c r="N22" s="20">
        <v>0</v>
      </c>
      <c r="U22" s="29"/>
      <c r="W22" s="21">
        <v>150</v>
      </c>
      <c r="X22" s="21"/>
      <c r="Y22" s="24">
        <v>42763</v>
      </c>
      <c r="Z22" s="21" t="s">
        <v>517</v>
      </c>
      <c r="AA22" s="21" t="s">
        <v>497</v>
      </c>
      <c r="AB22" s="21">
        <v>9</v>
      </c>
      <c r="AC22" s="21" t="s">
        <v>465</v>
      </c>
      <c r="AD22" s="21">
        <v>50</v>
      </c>
    </row>
    <row r="23" spans="1:30" ht="17.25" customHeight="1" thickBot="1" x14ac:dyDescent="0.25">
      <c r="A23" s="21">
        <v>18</v>
      </c>
      <c r="B23" s="22">
        <v>2.4889075630252101E-2</v>
      </c>
      <c r="C23" s="22">
        <v>2.6067226890756308E-2</v>
      </c>
      <c r="D23" s="22">
        <v>5.04E-2</v>
      </c>
      <c r="F23" s="21" t="s">
        <v>494</v>
      </c>
      <c r="G23" s="23">
        <v>26354</v>
      </c>
      <c r="H23" s="21">
        <v>1.1100000000000001</v>
      </c>
      <c r="J23" s="12">
        <v>20</v>
      </c>
      <c r="K23" s="12">
        <v>0</v>
      </c>
      <c r="L23" s="18"/>
      <c r="M23" s="12"/>
      <c r="N23" s="20">
        <v>0</v>
      </c>
      <c r="U23" s="29"/>
      <c r="W23" s="21">
        <v>175</v>
      </c>
      <c r="X23" s="21"/>
      <c r="Y23" s="24">
        <v>42761</v>
      </c>
      <c r="Z23" s="21" t="s">
        <v>521</v>
      </c>
      <c r="AA23" s="21" t="s">
        <v>495</v>
      </c>
      <c r="AB23" s="21">
        <v>9</v>
      </c>
      <c r="AC23" s="21" t="s">
        <v>464</v>
      </c>
      <c r="AD23" s="21">
        <v>53</v>
      </c>
    </row>
    <row r="24" spans="1:30" ht="17.25" customHeight="1" thickBot="1" x14ac:dyDescent="0.25">
      <c r="A24" s="21">
        <v>19</v>
      </c>
      <c r="B24" s="22">
        <v>1.7848739495798318E-2</v>
      </c>
      <c r="C24" s="22">
        <v>1.7092436974789918E-2</v>
      </c>
      <c r="D24" s="22">
        <v>3.4799999999999998E-2</v>
      </c>
      <c r="F24" s="21" t="s">
        <v>495</v>
      </c>
      <c r="G24" s="23">
        <v>25575</v>
      </c>
      <c r="H24" s="21">
        <v>1.08</v>
      </c>
      <c r="J24" s="12">
        <v>30</v>
      </c>
      <c r="K24" s="12">
        <v>0</v>
      </c>
      <c r="L24" s="18"/>
      <c r="M24" s="12"/>
      <c r="N24" s="20">
        <v>0</v>
      </c>
      <c r="U24" s="29"/>
      <c r="W24" s="21">
        <v>200</v>
      </c>
      <c r="X24" s="21"/>
      <c r="Y24" s="24">
        <v>42838</v>
      </c>
      <c r="Z24" s="21" t="s">
        <v>514</v>
      </c>
      <c r="AA24" s="21" t="s">
        <v>495</v>
      </c>
      <c r="AB24" s="21">
        <v>8.9</v>
      </c>
      <c r="AC24" s="21" t="s">
        <v>464</v>
      </c>
      <c r="AD24" s="21">
        <v>54</v>
      </c>
    </row>
    <row r="25" spans="1:30" ht="17.25" customHeight="1" thickBot="1" x14ac:dyDescent="0.25">
      <c r="A25" s="21">
        <v>20</v>
      </c>
      <c r="B25" s="22">
        <v>1.2642857142857141E-2</v>
      </c>
      <c r="C25" s="22">
        <v>1.1495798319327732E-2</v>
      </c>
      <c r="D25" s="22">
        <v>2.4400000000000002E-2</v>
      </c>
      <c r="F25" s="21" t="s">
        <v>496</v>
      </c>
      <c r="G25" s="23">
        <v>26216</v>
      </c>
      <c r="H25" s="21">
        <v>1.1100000000000001</v>
      </c>
      <c r="J25" s="12">
        <v>50</v>
      </c>
      <c r="K25" s="12">
        <v>0</v>
      </c>
      <c r="L25" s="18"/>
      <c r="M25" s="12"/>
      <c r="N25" s="20">
        <v>0</v>
      </c>
      <c r="U25" s="29"/>
      <c r="W25" s="21">
        <v>200</v>
      </c>
      <c r="X25" s="21"/>
      <c r="Y25" s="24">
        <v>42942</v>
      </c>
      <c r="Z25" s="21" t="s">
        <v>514</v>
      </c>
      <c r="AA25" s="21" t="s">
        <v>494</v>
      </c>
      <c r="AB25" s="21">
        <v>8.6</v>
      </c>
      <c r="AC25" s="21" t="s">
        <v>498</v>
      </c>
      <c r="AD25" s="21">
        <v>51</v>
      </c>
    </row>
    <row r="26" spans="1:30" ht="17.25" customHeight="1" thickBot="1" x14ac:dyDescent="0.25">
      <c r="A26" s="21">
        <v>21</v>
      </c>
      <c r="B26" s="22">
        <v>8.8252100840336134E-3</v>
      </c>
      <c r="C26" s="22">
        <v>8.5210084033613444E-3</v>
      </c>
      <c r="D26" s="22">
        <v>1.7600000000000001E-2</v>
      </c>
      <c r="F26" s="21" t="s">
        <v>497</v>
      </c>
      <c r="G26" s="23">
        <v>20812</v>
      </c>
      <c r="H26" s="21">
        <v>0.88</v>
      </c>
      <c r="J26" s="12">
        <v>100</v>
      </c>
      <c r="K26" s="12">
        <v>0</v>
      </c>
      <c r="L26" s="18"/>
      <c r="M26" s="12"/>
      <c r="N26" s="20">
        <v>0</v>
      </c>
      <c r="U26" s="29"/>
    </row>
    <row r="27" spans="1:30" ht="17.25" customHeight="1" thickBot="1" x14ac:dyDescent="0.25">
      <c r="A27" s="21">
        <v>22</v>
      </c>
      <c r="B27" s="22">
        <v>5.9495798319327726E-3</v>
      </c>
      <c r="C27" s="22">
        <v>5.5966386554621855E-3</v>
      </c>
      <c r="D27" s="22">
        <v>1.17E-2</v>
      </c>
      <c r="J27" s="12">
        <v>150</v>
      </c>
      <c r="K27" s="12">
        <v>0</v>
      </c>
      <c r="L27" s="18"/>
      <c r="M27" s="12"/>
      <c r="N27" s="20">
        <v>0</v>
      </c>
      <c r="U27" s="29"/>
    </row>
    <row r="28" spans="1:30" ht="17.25" customHeight="1" thickBot="1" x14ac:dyDescent="0.25">
      <c r="A28" s="21">
        <v>23</v>
      </c>
      <c r="B28" s="22">
        <v>3.6193277310924369E-3</v>
      </c>
      <c r="C28" s="22">
        <v>3.8823529411764709E-3</v>
      </c>
      <c r="D28" s="22">
        <v>7.6E-3</v>
      </c>
      <c r="J28" s="12">
        <v>200</v>
      </c>
      <c r="K28" s="12">
        <v>0</v>
      </c>
      <c r="L28" s="18"/>
      <c r="M28" s="12"/>
      <c r="N28" s="20">
        <v>0</v>
      </c>
      <c r="U28" s="29"/>
    </row>
    <row r="29" spans="1:30" ht="15" thickBot="1" x14ac:dyDescent="0.25">
      <c r="A29" s="30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0">
    <pageSetUpPr fitToPage="1"/>
  </sheetPr>
  <dimension ref="A1:AD50"/>
  <sheetViews>
    <sheetView topLeftCell="A2"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743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26700</v>
      </c>
      <c r="H2" s="7" t="s">
        <v>462</v>
      </c>
      <c r="W2" s="21">
        <v>1</v>
      </c>
      <c r="X2" s="21">
        <v>3002</v>
      </c>
      <c r="Y2" s="24">
        <v>44939</v>
      </c>
      <c r="Z2" s="21" t="s">
        <v>517</v>
      </c>
      <c r="AA2" s="21" t="s">
        <v>496</v>
      </c>
      <c r="AB2" s="21">
        <v>11.2</v>
      </c>
      <c r="AC2" s="21" t="s">
        <v>498</v>
      </c>
      <c r="AD2" s="21">
        <v>60</v>
      </c>
    </row>
    <row r="3" spans="1:30" ht="17.25" customHeight="1" thickBot="1" x14ac:dyDescent="0.25">
      <c r="W3" s="21">
        <v>2</v>
      </c>
      <c r="X3" s="21">
        <v>2965</v>
      </c>
      <c r="Y3" s="24">
        <v>44953</v>
      </c>
      <c r="Z3" s="21" t="s">
        <v>517</v>
      </c>
      <c r="AA3" s="21" t="s">
        <v>496</v>
      </c>
      <c r="AB3" s="21">
        <v>11.1</v>
      </c>
      <c r="AC3" s="21" t="s">
        <v>498</v>
      </c>
      <c r="AD3" s="21">
        <v>63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2958</v>
      </c>
      <c r="Y4" s="24">
        <v>44954</v>
      </c>
      <c r="Z4" s="21" t="s">
        <v>516</v>
      </c>
      <c r="AA4" s="21" t="s">
        <v>497</v>
      </c>
      <c r="AB4" s="21">
        <v>11.1</v>
      </c>
      <c r="AC4" s="21" t="s">
        <v>498</v>
      </c>
      <c r="AD4" s="21">
        <v>59</v>
      </c>
    </row>
    <row r="5" spans="1:30" ht="17.25" customHeight="1" thickBot="1" x14ac:dyDescent="0.25">
      <c r="A5" s="21">
        <v>0</v>
      </c>
      <c r="B5" s="102">
        <v>2.5337078651685397E-3</v>
      </c>
      <c r="C5" s="102">
        <v>2.1393258426966291E-3</v>
      </c>
      <c r="D5" s="102">
        <v>4.7000000000000002E-3</v>
      </c>
      <c r="E5" s="45"/>
      <c r="F5" s="21" t="s">
        <v>471</v>
      </c>
      <c r="G5" s="23">
        <v>32099</v>
      </c>
      <c r="H5" s="21">
        <v>1.2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2933</v>
      </c>
      <c r="Y5" s="24">
        <v>44939</v>
      </c>
      <c r="Z5" s="21" t="s">
        <v>515</v>
      </c>
      <c r="AA5" s="21" t="s">
        <v>496</v>
      </c>
      <c r="AB5" s="21">
        <v>11</v>
      </c>
      <c r="AC5" s="21" t="s">
        <v>498</v>
      </c>
      <c r="AD5" s="21">
        <v>57</v>
      </c>
    </row>
    <row r="6" spans="1:30" ht="17.25" customHeight="1" thickBot="1" x14ac:dyDescent="0.25">
      <c r="A6" s="21">
        <v>1</v>
      </c>
      <c r="B6" s="102">
        <v>1.7921348314606739E-3</v>
      </c>
      <c r="C6" s="102">
        <v>1.298876404494382E-3</v>
      </c>
      <c r="D6" s="102">
        <v>3.0999999999999999E-3</v>
      </c>
      <c r="E6" s="45"/>
      <c r="F6" s="21" t="s">
        <v>473</v>
      </c>
      <c r="G6" s="23">
        <v>33105</v>
      </c>
      <c r="H6" s="21">
        <v>1.24</v>
      </c>
      <c r="I6" s="45"/>
      <c r="J6" s="107" t="s">
        <v>474</v>
      </c>
      <c r="K6" s="108">
        <f>LARGE((K8,K9),1)</f>
        <v>0.66228289218134406</v>
      </c>
      <c r="L6" s="45"/>
      <c r="M6" s="45"/>
      <c r="N6" s="108" t="s">
        <v>498</v>
      </c>
      <c r="W6" s="21">
        <v>5</v>
      </c>
      <c r="X6" s="21">
        <v>2918</v>
      </c>
      <c r="Y6" s="24">
        <v>44939</v>
      </c>
      <c r="Z6" s="21" t="s">
        <v>518</v>
      </c>
      <c r="AA6" s="21" t="s">
        <v>496</v>
      </c>
      <c r="AB6" s="21">
        <v>10.9</v>
      </c>
      <c r="AC6" s="21" t="s">
        <v>498</v>
      </c>
      <c r="AD6" s="21">
        <v>57</v>
      </c>
    </row>
    <row r="7" spans="1:30" ht="17.25" customHeight="1" thickBot="1" x14ac:dyDescent="0.25">
      <c r="A7" s="21">
        <v>2</v>
      </c>
      <c r="B7" s="102">
        <v>1.6685393258426967E-3</v>
      </c>
      <c r="C7" s="102">
        <v>9.9325842696629208E-4</v>
      </c>
      <c r="D7" s="102">
        <v>2.5999999999999999E-3</v>
      </c>
      <c r="E7" s="45"/>
      <c r="F7" s="21" t="s">
        <v>475</v>
      </c>
      <c r="G7" s="23">
        <v>31458</v>
      </c>
      <c r="H7" s="21">
        <v>1.18</v>
      </c>
      <c r="I7" s="45"/>
      <c r="J7" s="12" t="s">
        <v>476</v>
      </c>
      <c r="K7" s="108">
        <f>LARGE((K10,K11),1)</f>
        <v>0.63466479794440545</v>
      </c>
      <c r="L7" s="45"/>
      <c r="M7" s="45"/>
      <c r="N7" s="108" t="s">
        <v>498</v>
      </c>
      <c r="W7" s="21">
        <v>6</v>
      </c>
      <c r="X7" s="21">
        <v>2917</v>
      </c>
      <c r="Y7" s="24">
        <v>44971</v>
      </c>
      <c r="Z7" s="21" t="s">
        <v>514</v>
      </c>
      <c r="AA7" s="21" t="s">
        <v>493</v>
      </c>
      <c r="AB7" s="21">
        <v>10.9</v>
      </c>
      <c r="AC7" s="21" t="s">
        <v>498</v>
      </c>
      <c r="AD7" s="21">
        <v>59</v>
      </c>
    </row>
    <row r="8" spans="1:30" ht="17.25" customHeight="1" thickBot="1" x14ac:dyDescent="0.25">
      <c r="A8" s="21">
        <v>3</v>
      </c>
      <c r="B8" s="102">
        <v>2.1011235955056178E-3</v>
      </c>
      <c r="C8" s="102">
        <v>9.5505617977528095E-4</v>
      </c>
      <c r="D8" s="102">
        <v>3.0000000000000001E-3</v>
      </c>
      <c r="E8" s="45"/>
      <c r="F8" s="21" t="s">
        <v>477</v>
      </c>
      <c r="G8" s="23">
        <v>29711</v>
      </c>
      <c r="H8" s="21">
        <v>1.1100000000000001</v>
      </c>
      <c r="I8" s="45"/>
      <c r="J8" s="45"/>
      <c r="K8" s="340">
        <f>LARGE(B11:C11,1)/(B11+C11)</f>
        <v>0.66228289218134406</v>
      </c>
      <c r="L8" s="45"/>
      <c r="M8" s="45"/>
      <c r="N8" s="45"/>
      <c r="W8" s="21">
        <v>7</v>
      </c>
      <c r="X8" s="21">
        <v>2906</v>
      </c>
      <c r="Y8" s="24">
        <v>44953</v>
      </c>
      <c r="Z8" s="21" t="s">
        <v>514</v>
      </c>
      <c r="AA8" s="21" t="s">
        <v>496</v>
      </c>
      <c r="AB8" s="21">
        <v>10.9</v>
      </c>
      <c r="AC8" s="21" t="s">
        <v>498</v>
      </c>
      <c r="AD8" s="21">
        <v>60</v>
      </c>
    </row>
    <row r="9" spans="1:30" ht="17.25" customHeight="1" thickBot="1" x14ac:dyDescent="0.25">
      <c r="A9" s="21">
        <v>4</v>
      </c>
      <c r="B9" s="102">
        <v>3.8314606741573034E-3</v>
      </c>
      <c r="C9" s="102">
        <v>1.3752808988764045E-3</v>
      </c>
      <c r="D9" s="102">
        <v>5.1999999999999998E-3</v>
      </c>
      <c r="E9" s="45"/>
      <c r="F9" s="21" t="s">
        <v>478</v>
      </c>
      <c r="G9" s="23">
        <v>27224</v>
      </c>
      <c r="H9" s="21">
        <v>1.02</v>
      </c>
      <c r="I9" s="45"/>
      <c r="J9" s="45"/>
      <c r="K9" s="340">
        <f>LARGE(B12:C12,1)/(B12+C12)</f>
        <v>0.63849408701312793</v>
      </c>
      <c r="L9" s="45"/>
      <c r="M9" s="45"/>
      <c r="N9" s="45"/>
      <c r="W9" s="21">
        <v>8</v>
      </c>
      <c r="X9" s="21">
        <v>2900</v>
      </c>
      <c r="Y9" s="24">
        <v>44949</v>
      </c>
      <c r="Z9" s="21" t="s">
        <v>518</v>
      </c>
      <c r="AA9" s="21" t="s">
        <v>492</v>
      </c>
      <c r="AB9" s="21">
        <v>10.9</v>
      </c>
      <c r="AC9" s="21" t="s">
        <v>498</v>
      </c>
      <c r="AD9" s="21">
        <v>58</v>
      </c>
    </row>
    <row r="10" spans="1:30" ht="17.25" customHeight="1" thickBot="1" x14ac:dyDescent="0.25">
      <c r="A10" s="21">
        <v>5</v>
      </c>
      <c r="B10" s="102">
        <v>1.0382022471910111E-2</v>
      </c>
      <c r="C10" s="102">
        <v>4.0112359550561801E-3</v>
      </c>
      <c r="D10" s="102">
        <v>1.44E-2</v>
      </c>
      <c r="E10" s="45"/>
      <c r="F10" s="21" t="s">
        <v>479</v>
      </c>
      <c r="G10" s="23">
        <v>25777</v>
      </c>
      <c r="H10" s="21">
        <v>0.97</v>
      </c>
      <c r="I10" s="45"/>
      <c r="J10" s="45"/>
      <c r="K10" s="340">
        <f>LARGE(B20:C20,1)/(B20+C20)</f>
        <v>0.63303199841456159</v>
      </c>
      <c r="L10" s="45"/>
      <c r="M10" s="45"/>
      <c r="N10" s="45"/>
      <c r="W10" s="21">
        <v>9</v>
      </c>
      <c r="X10" s="21">
        <v>2895</v>
      </c>
      <c r="Y10" s="24">
        <v>44961</v>
      </c>
      <c r="Z10" s="21" t="s">
        <v>518</v>
      </c>
      <c r="AA10" s="21" t="s">
        <v>497</v>
      </c>
      <c r="AB10" s="21">
        <v>10.8</v>
      </c>
      <c r="AC10" s="21" t="s">
        <v>498</v>
      </c>
      <c r="AD10" s="21">
        <v>57</v>
      </c>
    </row>
    <row r="11" spans="1:30" ht="17.25" customHeight="1" thickBot="1" x14ac:dyDescent="0.25">
      <c r="A11" s="21">
        <v>6</v>
      </c>
      <c r="B11" s="102">
        <v>2.6820224719101126E-2</v>
      </c>
      <c r="C11" s="102">
        <v>1.3676404494382021E-2</v>
      </c>
      <c r="D11" s="102">
        <v>4.0500000000000001E-2</v>
      </c>
      <c r="E11" s="45"/>
      <c r="F11" s="21" t="s">
        <v>480</v>
      </c>
      <c r="G11" s="23">
        <v>24770</v>
      </c>
      <c r="H11" s="21">
        <v>0.93</v>
      </c>
      <c r="I11" s="45"/>
      <c r="J11" s="45"/>
      <c r="K11" s="340">
        <f>LARGE(B21:C21,1)/(B21+C21)</f>
        <v>0.63466479794440545</v>
      </c>
      <c r="L11" s="45"/>
      <c r="M11" s="45"/>
      <c r="N11" s="45"/>
      <c r="W11" s="21">
        <v>10</v>
      </c>
      <c r="X11" s="21">
        <v>2894</v>
      </c>
      <c r="Y11" s="24">
        <v>44961</v>
      </c>
      <c r="Z11" s="21" t="s">
        <v>516</v>
      </c>
      <c r="AA11" s="21" t="s">
        <v>497</v>
      </c>
      <c r="AB11" s="21">
        <v>10.8</v>
      </c>
      <c r="AC11" s="21" t="s">
        <v>498</v>
      </c>
      <c r="AD11" s="21">
        <v>59</v>
      </c>
    </row>
    <row r="12" spans="1:30" ht="17.25" customHeight="1" thickBot="1" x14ac:dyDescent="0.25">
      <c r="A12" s="21">
        <v>7</v>
      </c>
      <c r="B12" s="102">
        <v>3.9674157303370781E-2</v>
      </c>
      <c r="C12" s="102">
        <v>2.2462921348314607E-2</v>
      </c>
      <c r="D12" s="102">
        <v>6.2199999999999998E-2</v>
      </c>
      <c r="E12" s="45"/>
      <c r="F12" s="21" t="s">
        <v>481</v>
      </c>
      <c r="G12" s="23">
        <v>24931</v>
      </c>
      <c r="H12" s="21">
        <v>0.93</v>
      </c>
      <c r="I12" s="45"/>
      <c r="J12" s="45"/>
      <c r="K12" s="45"/>
      <c r="L12" s="45"/>
      <c r="M12" s="45"/>
      <c r="N12" s="45"/>
      <c r="W12" s="21">
        <v>20</v>
      </c>
      <c r="X12" s="21">
        <v>2857</v>
      </c>
      <c r="Y12" s="24">
        <v>44965</v>
      </c>
      <c r="Z12" s="21" t="s">
        <v>515</v>
      </c>
      <c r="AA12" s="21" t="s">
        <v>494</v>
      </c>
      <c r="AB12" s="21">
        <v>10.7</v>
      </c>
      <c r="AC12" s="21" t="s">
        <v>498</v>
      </c>
      <c r="AD12" s="21">
        <v>60</v>
      </c>
    </row>
    <row r="13" spans="1:30" ht="17.25" customHeight="1" thickBot="1" x14ac:dyDescent="0.25">
      <c r="A13" s="21">
        <v>8</v>
      </c>
      <c r="B13" s="102">
        <v>3.5904494382022471E-2</v>
      </c>
      <c r="C13" s="102">
        <v>2.5022471910112361E-2</v>
      </c>
      <c r="D13" s="102">
        <v>6.0900000000000003E-2</v>
      </c>
      <c r="E13" s="45"/>
      <c r="F13" s="21" t="s">
        <v>482</v>
      </c>
      <c r="G13" s="23">
        <v>23875</v>
      </c>
      <c r="H13" s="21">
        <v>0.89</v>
      </c>
      <c r="I13" s="45"/>
      <c r="J13" s="45"/>
      <c r="K13" s="45"/>
      <c r="L13" s="45"/>
      <c r="M13" s="45"/>
      <c r="N13" s="45"/>
      <c r="W13" s="21">
        <v>25</v>
      </c>
      <c r="X13" s="21">
        <v>2840</v>
      </c>
      <c r="Y13" s="24">
        <v>44952</v>
      </c>
      <c r="Z13" s="21" t="s">
        <v>513</v>
      </c>
      <c r="AA13" s="21" t="s">
        <v>495</v>
      </c>
      <c r="AB13" s="21">
        <v>10.6</v>
      </c>
      <c r="AC13" s="21" t="s">
        <v>498</v>
      </c>
      <c r="AD13" s="21">
        <v>60</v>
      </c>
    </row>
    <row r="14" spans="1:30" ht="17.25" customHeight="1" thickBot="1" x14ac:dyDescent="0.25">
      <c r="A14" s="21">
        <v>9</v>
      </c>
      <c r="B14" s="102">
        <v>3.8191011235955058E-2</v>
      </c>
      <c r="C14" s="102">
        <v>2.5098876404494382E-2</v>
      </c>
      <c r="D14" s="102">
        <v>6.3299999999999995E-2</v>
      </c>
      <c r="E14" s="45"/>
      <c r="F14" s="21" t="s">
        <v>483</v>
      </c>
      <c r="G14" s="23">
        <v>21844</v>
      </c>
      <c r="H14" s="21">
        <v>0.82</v>
      </c>
      <c r="I14" s="45"/>
      <c r="J14" s="45"/>
      <c r="K14" s="45"/>
      <c r="L14" s="45"/>
      <c r="M14" s="45"/>
      <c r="N14" s="45"/>
      <c r="W14" s="21">
        <v>30</v>
      </c>
      <c r="X14" s="21">
        <v>2833</v>
      </c>
      <c r="Y14" s="24">
        <v>44953</v>
      </c>
      <c r="Z14" s="21" t="s">
        <v>515</v>
      </c>
      <c r="AA14" s="21" t="s">
        <v>496</v>
      </c>
      <c r="AB14" s="21">
        <v>10.6</v>
      </c>
      <c r="AC14" s="21" t="s">
        <v>498</v>
      </c>
      <c r="AD14" s="21">
        <v>62</v>
      </c>
    </row>
    <row r="15" spans="1:30" ht="17.25" customHeight="1" thickBot="1" x14ac:dyDescent="0.25">
      <c r="A15" s="21">
        <v>10</v>
      </c>
      <c r="B15" s="102">
        <v>4.1837078651685393E-2</v>
      </c>
      <c r="C15" s="102">
        <v>2.6397752808988761E-2</v>
      </c>
      <c r="D15" s="102">
        <v>6.83E-2</v>
      </c>
      <c r="E15" s="45"/>
      <c r="F15" s="21" t="s">
        <v>484</v>
      </c>
      <c r="G15" s="23">
        <v>22466</v>
      </c>
      <c r="H15" s="21">
        <v>0.84</v>
      </c>
      <c r="I15" s="45"/>
      <c r="J15" s="45"/>
      <c r="K15" s="45"/>
      <c r="L15" s="45"/>
      <c r="M15" s="45"/>
      <c r="N15" s="45"/>
      <c r="W15" s="21">
        <v>35</v>
      </c>
      <c r="X15" s="21">
        <v>2824</v>
      </c>
      <c r="Y15" s="24">
        <v>44956</v>
      </c>
      <c r="Z15" s="21" t="s">
        <v>515</v>
      </c>
      <c r="AA15" s="21" t="s">
        <v>492</v>
      </c>
      <c r="AB15" s="21">
        <v>10.6</v>
      </c>
      <c r="AC15" s="21" t="s">
        <v>498</v>
      </c>
      <c r="AD15" s="21">
        <v>61</v>
      </c>
    </row>
    <row r="16" spans="1:30" ht="17.25" customHeight="1" thickBot="1" x14ac:dyDescent="0.25">
      <c r="A16" s="21">
        <v>11</v>
      </c>
      <c r="B16" s="102">
        <v>4.3814606741573038E-2</v>
      </c>
      <c r="C16" s="102">
        <v>2.7505617977528089E-2</v>
      </c>
      <c r="D16" s="102">
        <v>7.1400000000000005E-2</v>
      </c>
      <c r="E16" s="45"/>
      <c r="F16" s="21" t="s">
        <v>485</v>
      </c>
      <c r="G16" s="23">
        <v>23467</v>
      </c>
      <c r="H16" s="21">
        <v>0.88</v>
      </c>
      <c r="I16" s="45"/>
      <c r="J16" s="45"/>
      <c r="K16" s="45"/>
      <c r="L16" s="45"/>
      <c r="M16" s="45"/>
      <c r="N16" s="45"/>
      <c r="W16" s="21">
        <v>40</v>
      </c>
      <c r="X16" s="21">
        <v>2807</v>
      </c>
      <c r="Y16" s="24">
        <v>45000</v>
      </c>
      <c r="Z16" s="21" t="s">
        <v>515</v>
      </c>
      <c r="AA16" s="21" t="s">
        <v>494</v>
      </c>
      <c r="AB16" s="21">
        <v>10.5</v>
      </c>
      <c r="AC16" s="21" t="s">
        <v>498</v>
      </c>
      <c r="AD16" s="21">
        <v>61</v>
      </c>
    </row>
    <row r="17" spans="1:30" ht="17.25" customHeight="1" thickBot="1" x14ac:dyDescent="0.25">
      <c r="A17" s="21">
        <v>12</v>
      </c>
      <c r="B17" s="102">
        <v>4.5421348314606744E-2</v>
      </c>
      <c r="C17" s="102">
        <v>2.8919101123595504E-2</v>
      </c>
      <c r="D17" s="102">
        <v>7.4399999999999994E-2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2788</v>
      </c>
      <c r="Y17" s="24">
        <v>44954</v>
      </c>
      <c r="Z17" s="21" t="s">
        <v>518</v>
      </c>
      <c r="AA17" s="21" t="s">
        <v>497</v>
      </c>
      <c r="AB17" s="21">
        <v>10.4</v>
      </c>
      <c r="AC17" s="21" t="s">
        <v>498</v>
      </c>
      <c r="AD17" s="21">
        <v>60</v>
      </c>
    </row>
    <row r="18" spans="1:30" ht="17.25" customHeight="1" thickBot="1" x14ac:dyDescent="0.25">
      <c r="A18" s="21">
        <v>13</v>
      </c>
      <c r="B18" s="102">
        <v>4.4926966292134829E-2</v>
      </c>
      <c r="C18" s="102">
        <v>2.78876404494382E-2</v>
      </c>
      <c r="D18" s="102">
        <v>7.2900000000000006E-2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2777</v>
      </c>
      <c r="Y18" s="24">
        <v>44960</v>
      </c>
      <c r="Z18" s="21" t="s">
        <v>516</v>
      </c>
      <c r="AA18" s="21" t="s">
        <v>496</v>
      </c>
      <c r="AB18" s="21">
        <v>10.4</v>
      </c>
      <c r="AC18" s="21" t="s">
        <v>498</v>
      </c>
      <c r="AD18" s="21">
        <v>55</v>
      </c>
    </row>
    <row r="19" spans="1:30" ht="17.25" customHeight="1" thickBot="1" x14ac:dyDescent="0.25">
      <c r="A19" s="21">
        <v>14</v>
      </c>
      <c r="B19" s="102">
        <v>4.62247191011236E-2</v>
      </c>
      <c r="C19" s="102">
        <v>2.708539325842697E-2</v>
      </c>
      <c r="D19" s="102">
        <v>7.3300000000000004E-2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2734</v>
      </c>
      <c r="Y19" s="24">
        <v>44970</v>
      </c>
      <c r="Z19" s="21" t="s">
        <v>517</v>
      </c>
      <c r="AA19" s="21" t="s">
        <v>492</v>
      </c>
      <c r="AB19" s="21">
        <v>10.199999999999999</v>
      </c>
      <c r="AC19" s="21" t="s">
        <v>498</v>
      </c>
      <c r="AD19" s="21">
        <v>62</v>
      </c>
    </row>
    <row r="20" spans="1:30" ht="17.25" customHeight="1" thickBot="1" x14ac:dyDescent="0.25">
      <c r="A20" s="21">
        <v>15</v>
      </c>
      <c r="B20" s="102">
        <v>4.6657303370786517E-2</v>
      </c>
      <c r="C20" s="102">
        <v>2.7047191011235955E-2</v>
      </c>
      <c r="D20" s="102">
        <v>7.3700000000000002E-2</v>
      </c>
      <c r="E20" s="45"/>
      <c r="F20" s="21" t="s">
        <v>488</v>
      </c>
      <c r="G20" s="23">
        <v>18456</v>
      </c>
      <c r="H20" s="21">
        <v>0.69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2702</v>
      </c>
      <c r="Y20" s="24">
        <v>44944</v>
      </c>
      <c r="Z20" s="21" t="s">
        <v>515</v>
      </c>
      <c r="AA20" s="21" t="s">
        <v>494</v>
      </c>
      <c r="AB20" s="21">
        <v>10.1</v>
      </c>
      <c r="AC20" s="21" t="s">
        <v>498</v>
      </c>
      <c r="AD20" s="21">
        <v>63</v>
      </c>
    </row>
    <row r="21" spans="1:30" ht="17.25" customHeight="1" thickBot="1" x14ac:dyDescent="0.25">
      <c r="A21" s="21">
        <v>16</v>
      </c>
      <c r="B21" s="102">
        <v>4.5792134831460676E-2</v>
      </c>
      <c r="C21" s="102">
        <v>2.6359550561797757E-2</v>
      </c>
      <c r="D21" s="102">
        <v>7.2099999999999997E-2</v>
      </c>
      <c r="E21" s="45"/>
      <c r="F21" s="21" t="s">
        <v>492</v>
      </c>
      <c r="G21" s="23">
        <v>27691</v>
      </c>
      <c r="H21" s="21">
        <v>1.04</v>
      </c>
      <c r="I21" s="45"/>
      <c r="J21" s="12">
        <v>5</v>
      </c>
      <c r="K21" s="12">
        <f>X6</f>
        <v>2918</v>
      </c>
      <c r="L21" s="18"/>
      <c r="M21" s="12"/>
      <c r="N21" s="114">
        <f>K21/$F$2</f>
        <v>0.10928838951310861</v>
      </c>
      <c r="W21" s="21">
        <v>125</v>
      </c>
      <c r="X21" s="21">
        <v>2673</v>
      </c>
      <c r="Y21" s="24">
        <v>44982</v>
      </c>
      <c r="Z21" s="21" t="s">
        <v>520</v>
      </c>
      <c r="AA21" s="21" t="s">
        <v>497</v>
      </c>
      <c r="AB21" s="21">
        <v>10</v>
      </c>
      <c r="AC21" s="21" t="s">
        <v>498</v>
      </c>
      <c r="AD21" s="21">
        <v>65</v>
      </c>
    </row>
    <row r="22" spans="1:30" ht="17.25" customHeight="1" thickBot="1" x14ac:dyDescent="0.25">
      <c r="A22" s="21">
        <v>17</v>
      </c>
      <c r="B22" s="102">
        <v>4.2825842696629216E-2</v>
      </c>
      <c r="C22" s="102">
        <v>2.5404494382022476E-2</v>
      </c>
      <c r="D22" s="102">
        <v>6.83E-2</v>
      </c>
      <c r="E22" s="45"/>
      <c r="F22" s="21" t="s">
        <v>493</v>
      </c>
      <c r="G22" s="23">
        <v>28314</v>
      </c>
      <c r="H22" s="21">
        <v>1.06</v>
      </c>
      <c r="I22" s="45"/>
      <c r="J22" s="12">
        <v>10</v>
      </c>
      <c r="K22" s="12">
        <f>X11</f>
        <v>2894</v>
      </c>
      <c r="L22" s="18"/>
      <c r="M22" s="12"/>
      <c r="N22" s="114">
        <f t="shared" ref="N22:N28" si="0">K22/$F$2</f>
        <v>0.10838951310861424</v>
      </c>
      <c r="W22" s="21">
        <v>150</v>
      </c>
      <c r="X22" s="21">
        <v>2647</v>
      </c>
      <c r="Y22" s="24">
        <v>44967</v>
      </c>
      <c r="Z22" s="21" t="s">
        <v>514</v>
      </c>
      <c r="AA22" s="21" t="s">
        <v>496</v>
      </c>
      <c r="AB22" s="21">
        <v>9.9</v>
      </c>
      <c r="AC22" s="21" t="s">
        <v>498</v>
      </c>
      <c r="AD22" s="21">
        <v>67</v>
      </c>
    </row>
    <row r="23" spans="1:30" ht="17.25" customHeight="1" thickBot="1" x14ac:dyDescent="0.25">
      <c r="A23" s="21">
        <v>18</v>
      </c>
      <c r="B23" s="102">
        <v>3.1207865168539326E-2</v>
      </c>
      <c r="C23" s="102">
        <v>2.1049438202247191E-2</v>
      </c>
      <c r="D23" s="102">
        <v>5.2299999999999999E-2</v>
      </c>
      <c r="E23" s="45"/>
      <c r="F23" s="21" t="s">
        <v>494</v>
      </c>
      <c r="G23" s="23">
        <v>28801</v>
      </c>
      <c r="H23" s="21">
        <v>1.08</v>
      </c>
      <c r="I23" s="45"/>
      <c r="J23" s="12">
        <v>20</v>
      </c>
      <c r="K23" s="12">
        <f>X12</f>
        <v>2857</v>
      </c>
      <c r="L23" s="18"/>
      <c r="M23" s="12"/>
      <c r="N23" s="114">
        <f t="shared" si="0"/>
        <v>0.10700374531835206</v>
      </c>
      <c r="W23" s="21">
        <v>175</v>
      </c>
      <c r="X23" s="21">
        <v>2629</v>
      </c>
      <c r="Y23" s="24">
        <v>44958</v>
      </c>
      <c r="Z23" s="21" t="s">
        <v>514</v>
      </c>
      <c r="AA23" s="21" t="s">
        <v>494</v>
      </c>
      <c r="AB23" s="21">
        <v>9.8000000000000007</v>
      </c>
      <c r="AC23" s="21" t="s">
        <v>498</v>
      </c>
      <c r="AD23" s="21">
        <v>60</v>
      </c>
    </row>
    <row r="24" spans="1:30" ht="17.25" customHeight="1" thickBot="1" x14ac:dyDescent="0.25">
      <c r="A24" s="21">
        <v>19</v>
      </c>
      <c r="B24" s="102">
        <v>2.3668539325842699E-2</v>
      </c>
      <c r="C24" s="102">
        <v>1.5968539325842693E-2</v>
      </c>
      <c r="D24" s="102">
        <v>3.9600000000000003E-2</v>
      </c>
      <c r="E24" s="45"/>
      <c r="F24" s="21" t="s">
        <v>495</v>
      </c>
      <c r="G24" s="23">
        <v>28832</v>
      </c>
      <c r="H24" s="21">
        <v>1.08</v>
      </c>
      <c r="I24" s="45"/>
      <c r="J24" s="12">
        <v>30</v>
      </c>
      <c r="K24" s="12">
        <f>X14</f>
        <v>2833</v>
      </c>
      <c r="L24" s="18"/>
      <c r="M24" s="12"/>
      <c r="N24" s="114">
        <f t="shared" si="0"/>
        <v>0.10610486891385768</v>
      </c>
      <c r="W24" s="21">
        <v>200</v>
      </c>
      <c r="X24" s="21">
        <v>2610</v>
      </c>
      <c r="Y24" s="24">
        <v>44965</v>
      </c>
      <c r="Z24" s="21" t="s">
        <v>513</v>
      </c>
      <c r="AA24" s="21" t="s">
        <v>494</v>
      </c>
      <c r="AB24" s="21">
        <v>9.8000000000000007</v>
      </c>
      <c r="AC24" s="21" t="s">
        <v>498</v>
      </c>
      <c r="AD24" s="21">
        <v>58</v>
      </c>
    </row>
    <row r="25" spans="1:30" ht="17.25" customHeight="1" thickBot="1" x14ac:dyDescent="0.25">
      <c r="A25" s="21">
        <v>20</v>
      </c>
      <c r="B25" s="102">
        <v>1.792134831460674E-2</v>
      </c>
      <c r="C25" s="102">
        <v>1.2568539325842697E-2</v>
      </c>
      <c r="D25" s="102">
        <v>3.0499999999999999E-2</v>
      </c>
      <c r="E25" s="45"/>
      <c r="F25" s="21" t="s">
        <v>496</v>
      </c>
      <c r="G25" s="23">
        <v>30190</v>
      </c>
      <c r="H25" s="21">
        <v>1.1299999999999999</v>
      </c>
      <c r="I25" s="45"/>
      <c r="J25" s="12">
        <v>50</v>
      </c>
      <c r="K25" s="12">
        <f>X18</f>
        <v>2777</v>
      </c>
      <c r="L25" s="18"/>
      <c r="M25" s="12"/>
      <c r="N25" s="114">
        <f t="shared" si="0"/>
        <v>0.10400749063670411</v>
      </c>
    </row>
    <row r="26" spans="1:30" ht="17.25" customHeight="1" thickBot="1" x14ac:dyDescent="0.25">
      <c r="A26" s="21">
        <v>21</v>
      </c>
      <c r="B26" s="102">
        <v>1.242134831460674E-2</v>
      </c>
      <c r="C26" s="102">
        <v>8.8247191011235938E-3</v>
      </c>
      <c r="D26" s="102">
        <v>2.1299999999999999E-2</v>
      </c>
      <c r="E26" s="45"/>
      <c r="F26" s="21" t="s">
        <v>497</v>
      </c>
      <c r="G26" s="23">
        <v>24319</v>
      </c>
      <c r="H26" s="21">
        <v>0.91</v>
      </c>
      <c r="I26" s="45"/>
      <c r="J26" s="12">
        <v>100</v>
      </c>
      <c r="K26" s="12">
        <f>X20</f>
        <v>2702</v>
      </c>
      <c r="L26" s="18"/>
      <c r="M26" s="12"/>
      <c r="N26" s="114">
        <f t="shared" si="0"/>
        <v>0.10119850187265918</v>
      </c>
    </row>
    <row r="27" spans="1:30" ht="17.25" customHeight="1" thickBot="1" x14ac:dyDescent="0.25">
      <c r="A27" s="21">
        <v>22</v>
      </c>
      <c r="B27" s="102">
        <v>7.7247191011235953E-3</v>
      </c>
      <c r="C27" s="102">
        <v>6.2651685393258424E-3</v>
      </c>
      <c r="D27" s="102">
        <v>1.3899999999999999E-2</v>
      </c>
      <c r="E27" s="45"/>
      <c r="F27" s="45"/>
      <c r="G27" s="45"/>
      <c r="H27" s="45"/>
      <c r="I27" s="45"/>
      <c r="J27" s="12">
        <v>150</v>
      </c>
      <c r="K27" s="12">
        <f>X22</f>
        <v>2647</v>
      </c>
      <c r="L27" s="18"/>
      <c r="M27" s="12"/>
      <c r="N27" s="114">
        <f t="shared" si="0"/>
        <v>9.9138576779026211E-2</v>
      </c>
    </row>
    <row r="28" spans="1:30" ht="17.25" customHeight="1" thickBot="1" x14ac:dyDescent="0.25">
      <c r="A28" s="21">
        <v>23</v>
      </c>
      <c r="B28" s="102">
        <v>4.5112359550561797E-3</v>
      </c>
      <c r="C28" s="102">
        <v>3.7056179775280897E-3</v>
      </c>
      <c r="D28" s="102">
        <v>8.2000000000000007E-3</v>
      </c>
      <c r="E28" s="45"/>
      <c r="F28" s="45"/>
      <c r="G28" s="45"/>
      <c r="H28" s="45"/>
      <c r="I28" s="45"/>
      <c r="J28" s="12">
        <v>200</v>
      </c>
      <c r="K28" s="12">
        <f>X24</f>
        <v>2610</v>
      </c>
      <c r="L28" s="18"/>
      <c r="M28" s="12"/>
      <c r="N28" s="114">
        <f t="shared" si="0"/>
        <v>9.7752808988764039E-2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4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610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56900</v>
      </c>
      <c r="H2" s="7" t="s">
        <v>462</v>
      </c>
      <c r="W2" s="21">
        <v>1</v>
      </c>
      <c r="X2" s="21">
        <v>5658</v>
      </c>
      <c r="Y2" s="24">
        <v>44945</v>
      </c>
      <c r="Z2" s="21" t="s">
        <v>514</v>
      </c>
      <c r="AA2" s="21" t="s">
        <v>495</v>
      </c>
      <c r="AB2" s="21">
        <v>9.9</v>
      </c>
      <c r="AC2" s="21" t="s">
        <v>465</v>
      </c>
      <c r="AD2" s="21">
        <v>50</v>
      </c>
    </row>
    <row r="3" spans="1:30" ht="17.25" customHeight="1" thickBot="1" x14ac:dyDescent="0.25">
      <c r="W3" s="21">
        <v>2</v>
      </c>
      <c r="X3" s="21">
        <v>5644</v>
      </c>
      <c r="Y3" s="24">
        <v>45000</v>
      </c>
      <c r="Z3" s="21" t="s">
        <v>514</v>
      </c>
      <c r="AA3" s="21" t="s">
        <v>494</v>
      </c>
      <c r="AB3" s="21">
        <v>9.9</v>
      </c>
      <c r="AC3" s="21" t="s">
        <v>465</v>
      </c>
      <c r="AD3" s="21">
        <v>52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5631</v>
      </c>
      <c r="Y4" s="24">
        <v>44972</v>
      </c>
      <c r="Z4" s="21" t="s">
        <v>514</v>
      </c>
      <c r="AA4" s="21" t="s">
        <v>494</v>
      </c>
      <c r="AB4" s="21">
        <v>9.9</v>
      </c>
      <c r="AC4" s="21" t="s">
        <v>464</v>
      </c>
      <c r="AD4" s="21">
        <v>50</v>
      </c>
    </row>
    <row r="5" spans="1:30" ht="17.25" customHeight="1" thickBot="1" x14ac:dyDescent="0.25">
      <c r="A5" s="21">
        <v>0</v>
      </c>
      <c r="B5" s="102">
        <v>3.2130052724077328E-3</v>
      </c>
      <c r="C5" s="102">
        <v>2.617223198594025E-3</v>
      </c>
      <c r="D5" s="102">
        <v>5.7999999999999996E-3</v>
      </c>
      <c r="E5" s="45"/>
      <c r="F5" s="21" t="s">
        <v>471</v>
      </c>
      <c r="G5" s="23">
        <v>59268</v>
      </c>
      <c r="H5" s="21">
        <v>1.04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5615</v>
      </c>
      <c r="Y5" s="24">
        <v>45001</v>
      </c>
      <c r="Z5" s="21" t="s">
        <v>514</v>
      </c>
      <c r="AA5" s="21" t="s">
        <v>495</v>
      </c>
      <c r="AB5" s="21">
        <v>9.9</v>
      </c>
      <c r="AC5" s="21" t="s">
        <v>465</v>
      </c>
      <c r="AD5" s="21">
        <v>54</v>
      </c>
    </row>
    <row r="6" spans="1:30" ht="17.25" customHeight="1" thickBot="1" x14ac:dyDescent="0.25">
      <c r="A6" s="21">
        <v>1</v>
      </c>
      <c r="B6" s="102">
        <v>2.4340949033391916E-3</v>
      </c>
      <c r="C6" s="102">
        <v>1.7961335676625659E-3</v>
      </c>
      <c r="D6" s="102">
        <v>4.3E-3</v>
      </c>
      <c r="E6" s="45"/>
      <c r="F6" s="21" t="s">
        <v>473</v>
      </c>
      <c r="G6" s="23">
        <v>62088</v>
      </c>
      <c r="H6" s="21">
        <v>1.08</v>
      </c>
      <c r="I6" s="45"/>
      <c r="J6" s="107" t="s">
        <v>474</v>
      </c>
      <c r="K6" s="108">
        <f>LARGE((K8,K9),1)</f>
        <v>0.60787742526438504</v>
      </c>
      <c r="L6" s="45"/>
      <c r="M6" s="45"/>
      <c r="N6" s="108" t="s">
        <v>465</v>
      </c>
      <c r="W6" s="21">
        <v>5</v>
      </c>
      <c r="X6" s="21">
        <v>5529</v>
      </c>
      <c r="Y6" s="24">
        <v>44986</v>
      </c>
      <c r="Z6" s="21" t="s">
        <v>514</v>
      </c>
      <c r="AA6" s="21" t="s">
        <v>494</v>
      </c>
      <c r="AB6" s="21">
        <v>9.6999999999999993</v>
      </c>
      <c r="AC6" s="21" t="s">
        <v>465</v>
      </c>
      <c r="AD6" s="21">
        <v>53</v>
      </c>
    </row>
    <row r="7" spans="1:30" ht="17.25" customHeight="1" thickBot="1" x14ac:dyDescent="0.25">
      <c r="A7" s="21">
        <v>2</v>
      </c>
      <c r="B7" s="102">
        <v>1.8012302284710019E-3</v>
      </c>
      <c r="C7" s="102">
        <v>1.5395430579964852E-3</v>
      </c>
      <c r="D7" s="102">
        <v>3.3E-3</v>
      </c>
      <c r="E7" s="45"/>
      <c r="F7" s="21" t="s">
        <v>475</v>
      </c>
      <c r="G7" s="23">
        <v>63209</v>
      </c>
      <c r="H7" s="21">
        <v>1.1000000000000001</v>
      </c>
      <c r="I7" s="45"/>
      <c r="J7" s="12" t="s">
        <v>476</v>
      </c>
      <c r="K7" s="108">
        <f>LARGE((K10,K11),1)</f>
        <v>0.51318101933216165</v>
      </c>
      <c r="L7" s="45"/>
      <c r="M7" s="45"/>
      <c r="N7" s="108" t="s">
        <v>465</v>
      </c>
      <c r="W7" s="21">
        <v>6</v>
      </c>
      <c r="X7" s="21">
        <v>5523</v>
      </c>
      <c r="Y7" s="24">
        <v>44953</v>
      </c>
      <c r="Z7" s="21" t="s">
        <v>515</v>
      </c>
      <c r="AA7" s="21" t="s">
        <v>496</v>
      </c>
      <c r="AB7" s="21">
        <v>9.6999999999999993</v>
      </c>
      <c r="AC7" s="21" t="s">
        <v>465</v>
      </c>
      <c r="AD7" s="21">
        <v>52</v>
      </c>
    </row>
    <row r="8" spans="1:30" ht="17.25" customHeight="1" thickBot="1" x14ac:dyDescent="0.25">
      <c r="A8" s="21">
        <v>3</v>
      </c>
      <c r="B8" s="102">
        <v>1.4117750439367311E-3</v>
      </c>
      <c r="C8" s="102">
        <v>1.7961335676625659E-3</v>
      </c>
      <c r="D8" s="102">
        <v>3.2000000000000002E-3</v>
      </c>
      <c r="E8" s="45"/>
      <c r="F8" s="21" t="s">
        <v>477</v>
      </c>
      <c r="G8" s="23">
        <v>58235</v>
      </c>
      <c r="H8" s="21">
        <v>1.02</v>
      </c>
      <c r="I8" s="45"/>
      <c r="J8" s="45"/>
      <c r="K8" s="347">
        <f>LARGE(B11:C11,1)/(B11+C11)</f>
        <v>0.60787742526438504</v>
      </c>
      <c r="L8" s="45"/>
      <c r="M8" s="45"/>
      <c r="N8" s="45"/>
      <c r="W8" s="21">
        <v>7</v>
      </c>
      <c r="X8" s="21">
        <v>5515</v>
      </c>
      <c r="Y8" s="24">
        <v>45007</v>
      </c>
      <c r="Z8" s="21" t="s">
        <v>513</v>
      </c>
      <c r="AA8" s="21" t="s">
        <v>494</v>
      </c>
      <c r="AB8" s="21">
        <v>9.6999999999999993</v>
      </c>
      <c r="AC8" s="21" t="s">
        <v>465</v>
      </c>
      <c r="AD8" s="21">
        <v>50</v>
      </c>
    </row>
    <row r="9" spans="1:30" ht="17.25" customHeight="1" thickBot="1" x14ac:dyDescent="0.25">
      <c r="A9" s="21">
        <v>4</v>
      </c>
      <c r="B9" s="102">
        <v>1.7038664323374341E-3</v>
      </c>
      <c r="C9" s="102">
        <v>3.1817223198594025E-3</v>
      </c>
      <c r="D9" s="102">
        <v>4.8999999999999998E-3</v>
      </c>
      <c r="E9" s="45"/>
      <c r="F9" s="21" t="s">
        <v>478</v>
      </c>
      <c r="G9" s="23">
        <v>56349</v>
      </c>
      <c r="H9" s="21">
        <v>0.98</v>
      </c>
      <c r="I9" s="45"/>
      <c r="J9" s="45"/>
      <c r="K9" s="340">
        <f>LARGE(B12:C12,1)/(B12+C12)</f>
        <v>0.55166511411271546</v>
      </c>
      <c r="L9" s="45"/>
      <c r="M9" s="45"/>
      <c r="N9" s="45"/>
      <c r="W9" s="21">
        <v>8</v>
      </c>
      <c r="X9" s="21">
        <v>5506</v>
      </c>
      <c r="Y9" s="24">
        <v>45000</v>
      </c>
      <c r="Z9" s="21" t="s">
        <v>513</v>
      </c>
      <c r="AA9" s="21" t="s">
        <v>494</v>
      </c>
      <c r="AB9" s="21">
        <v>9.6999999999999993</v>
      </c>
      <c r="AC9" s="21" t="s">
        <v>464</v>
      </c>
      <c r="AD9" s="21">
        <v>51</v>
      </c>
    </row>
    <row r="10" spans="1:30" ht="17.25" customHeight="1" thickBot="1" x14ac:dyDescent="0.25">
      <c r="A10" s="21">
        <v>5</v>
      </c>
      <c r="B10" s="102">
        <v>3.9432337434094902E-3</v>
      </c>
      <c r="C10" s="102">
        <v>9.5964850615114245E-3</v>
      </c>
      <c r="D10" s="102">
        <v>1.35E-2</v>
      </c>
      <c r="E10" s="45"/>
      <c r="F10" s="21" t="s">
        <v>479</v>
      </c>
      <c r="G10" s="23">
        <v>54573</v>
      </c>
      <c r="H10" s="21">
        <v>0.95</v>
      </c>
      <c r="I10" s="45"/>
      <c r="J10" s="45"/>
      <c r="K10" s="340">
        <f>LARGE(B20:C20,1)/(B20+C20)</f>
        <v>0.50414079650269938</v>
      </c>
      <c r="L10" s="45"/>
      <c r="M10" s="45"/>
      <c r="N10" s="45"/>
      <c r="W10" s="21">
        <v>9</v>
      </c>
      <c r="X10" s="21">
        <v>5495</v>
      </c>
      <c r="Y10" s="24">
        <v>45246</v>
      </c>
      <c r="Z10" s="21" t="s">
        <v>514</v>
      </c>
      <c r="AA10" s="21" t="s">
        <v>495</v>
      </c>
      <c r="AB10" s="21">
        <v>9.6999999999999993</v>
      </c>
      <c r="AC10" s="21" t="s">
        <v>465</v>
      </c>
      <c r="AD10" s="21">
        <v>52</v>
      </c>
    </row>
    <row r="11" spans="1:30" ht="17.25" customHeight="1" thickBot="1" x14ac:dyDescent="0.25">
      <c r="A11" s="21">
        <v>6</v>
      </c>
      <c r="B11" s="102">
        <v>1.5724253075571178E-2</v>
      </c>
      <c r="C11" s="102">
        <v>2.4376098418277679E-2</v>
      </c>
      <c r="D11" s="102">
        <v>4.0099999999999997E-2</v>
      </c>
      <c r="E11" s="45"/>
      <c r="F11" s="21" t="s">
        <v>480</v>
      </c>
      <c r="G11" s="23">
        <v>50893</v>
      </c>
      <c r="H11" s="21">
        <v>0.89</v>
      </c>
      <c r="I11" s="45"/>
      <c r="J11" s="45"/>
      <c r="K11" s="347">
        <f>LARGE(B21:C21,1)/(B21+C21)</f>
        <v>0.51318101933216165</v>
      </c>
      <c r="L11" s="45"/>
      <c r="M11" s="45"/>
      <c r="N11" s="45"/>
      <c r="W11" s="21">
        <v>10</v>
      </c>
      <c r="X11" s="21">
        <v>5493</v>
      </c>
      <c r="Y11" s="24">
        <v>44972</v>
      </c>
      <c r="Z11" s="21" t="s">
        <v>515</v>
      </c>
      <c r="AA11" s="21" t="s">
        <v>494</v>
      </c>
      <c r="AB11" s="21">
        <v>9.6999999999999993</v>
      </c>
      <c r="AC11" s="21" t="s">
        <v>465</v>
      </c>
      <c r="AD11" s="21">
        <v>50</v>
      </c>
    </row>
    <row r="12" spans="1:30" ht="17.25" customHeight="1" thickBot="1" x14ac:dyDescent="0.25">
      <c r="A12" s="21">
        <v>7</v>
      </c>
      <c r="B12" s="102">
        <v>2.7067135325131809E-2</v>
      </c>
      <c r="C12" s="102">
        <v>3.3305448154657295E-2</v>
      </c>
      <c r="D12" s="102">
        <v>6.0400000000000002E-2</v>
      </c>
      <c r="E12" s="45"/>
      <c r="F12" s="21" t="s">
        <v>481</v>
      </c>
      <c r="G12" s="23">
        <v>53454</v>
      </c>
      <c r="H12" s="21">
        <v>0.93</v>
      </c>
      <c r="I12" s="45"/>
      <c r="J12" s="45"/>
      <c r="K12" s="45"/>
      <c r="L12" s="45"/>
      <c r="M12" s="45"/>
      <c r="N12" s="45"/>
      <c r="W12" s="21">
        <v>20</v>
      </c>
      <c r="X12" s="21">
        <v>5426</v>
      </c>
      <c r="Y12" s="24">
        <v>44953</v>
      </c>
      <c r="Z12" s="21" t="s">
        <v>514</v>
      </c>
      <c r="AA12" s="21" t="s">
        <v>496</v>
      </c>
      <c r="AB12" s="21">
        <v>9.5</v>
      </c>
      <c r="AC12" s="21" t="s">
        <v>465</v>
      </c>
      <c r="AD12" s="21">
        <v>54</v>
      </c>
    </row>
    <row r="13" spans="1:30" ht="17.25" customHeight="1" thickBot="1" x14ac:dyDescent="0.25">
      <c r="A13" s="21">
        <v>8</v>
      </c>
      <c r="B13" s="102">
        <v>2.9549912126537785E-2</v>
      </c>
      <c r="C13" s="102">
        <v>3.3254130052724075E-2</v>
      </c>
      <c r="D13" s="102">
        <v>6.2799999999999995E-2</v>
      </c>
      <c r="E13" s="45"/>
      <c r="F13" s="21" t="s">
        <v>482</v>
      </c>
      <c r="G13" s="23">
        <v>54890</v>
      </c>
      <c r="H13" s="21">
        <v>0.96</v>
      </c>
      <c r="I13" s="45"/>
      <c r="J13" s="45"/>
      <c r="K13" s="45"/>
      <c r="L13" s="45"/>
      <c r="M13" s="45"/>
      <c r="N13" s="45"/>
      <c r="W13" s="21">
        <v>25</v>
      </c>
      <c r="X13" s="21">
        <v>5399</v>
      </c>
      <c r="Y13" s="24">
        <v>44949</v>
      </c>
      <c r="Z13" s="21" t="s">
        <v>513</v>
      </c>
      <c r="AA13" s="21" t="s">
        <v>492</v>
      </c>
      <c r="AB13" s="21">
        <v>9.5</v>
      </c>
      <c r="AC13" s="21" t="s">
        <v>465</v>
      </c>
      <c r="AD13" s="21">
        <v>52</v>
      </c>
    </row>
    <row r="14" spans="1:30" ht="17.25" customHeight="1" thickBot="1" x14ac:dyDescent="0.25">
      <c r="A14" s="21">
        <v>9</v>
      </c>
      <c r="B14" s="102">
        <v>2.8624956063268894E-2</v>
      </c>
      <c r="C14" s="102">
        <v>3.1509314586994727E-2</v>
      </c>
      <c r="D14" s="102">
        <v>6.0100000000000001E-2</v>
      </c>
      <c r="E14" s="45"/>
      <c r="F14" s="21" t="s">
        <v>483</v>
      </c>
      <c r="G14" s="23">
        <v>56582</v>
      </c>
      <c r="H14" s="21">
        <v>0.99</v>
      </c>
      <c r="I14" s="45"/>
      <c r="J14" s="45"/>
      <c r="K14" s="45"/>
      <c r="L14" s="45"/>
      <c r="M14" s="45"/>
      <c r="N14" s="45"/>
      <c r="W14" s="21">
        <v>30</v>
      </c>
      <c r="X14" s="21">
        <v>5386</v>
      </c>
      <c r="Y14" s="24">
        <v>45259</v>
      </c>
      <c r="Z14" s="21" t="s">
        <v>514</v>
      </c>
      <c r="AA14" s="21" t="s">
        <v>494</v>
      </c>
      <c r="AB14" s="21">
        <v>9.5</v>
      </c>
      <c r="AC14" s="21" t="s">
        <v>465</v>
      </c>
      <c r="AD14" s="21">
        <v>51</v>
      </c>
    </row>
    <row r="15" spans="1:30" ht="17.25" customHeight="1" thickBot="1" x14ac:dyDescent="0.25">
      <c r="A15" s="21">
        <v>10</v>
      </c>
      <c r="B15" s="102">
        <v>3.0426186291739894E-2</v>
      </c>
      <c r="C15" s="102">
        <v>3.2535676625659052E-2</v>
      </c>
      <c r="D15" s="102">
        <v>6.3E-2</v>
      </c>
      <c r="E15" s="45"/>
      <c r="F15" s="21" t="s">
        <v>484</v>
      </c>
      <c r="G15" s="23">
        <v>57262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5379</v>
      </c>
      <c r="Y15" s="24">
        <v>44953</v>
      </c>
      <c r="Z15" s="21" t="s">
        <v>513</v>
      </c>
      <c r="AA15" s="21" t="s">
        <v>496</v>
      </c>
      <c r="AB15" s="21">
        <v>9.5</v>
      </c>
      <c r="AC15" s="21" t="s">
        <v>465</v>
      </c>
      <c r="AD15" s="21">
        <v>52</v>
      </c>
    </row>
    <row r="16" spans="1:30" ht="17.25" customHeight="1" thickBot="1" x14ac:dyDescent="0.25">
      <c r="A16" s="21">
        <v>11</v>
      </c>
      <c r="B16" s="102">
        <v>3.2324780316344462E-2</v>
      </c>
      <c r="C16" s="102">
        <v>3.4075219683655539E-2</v>
      </c>
      <c r="D16" s="102">
        <v>6.6400000000000001E-2</v>
      </c>
      <c r="E16" s="45"/>
      <c r="F16" s="21" t="s">
        <v>485</v>
      </c>
      <c r="G16" s="23">
        <v>58061</v>
      </c>
      <c r="H16" s="21">
        <v>1.01</v>
      </c>
      <c r="I16" s="45"/>
      <c r="J16" s="45"/>
      <c r="K16" s="45"/>
      <c r="L16" s="45"/>
      <c r="M16" s="45"/>
      <c r="N16" s="45"/>
      <c r="W16" s="21">
        <v>40</v>
      </c>
      <c r="X16" s="21">
        <v>5361</v>
      </c>
      <c r="Y16" s="24">
        <v>44998</v>
      </c>
      <c r="Z16" s="21" t="s">
        <v>514</v>
      </c>
      <c r="AA16" s="21" t="s">
        <v>492</v>
      </c>
      <c r="AB16" s="21">
        <v>9.4</v>
      </c>
      <c r="AC16" s="21" t="s">
        <v>465</v>
      </c>
      <c r="AD16" s="21">
        <v>52</v>
      </c>
    </row>
    <row r="17" spans="1:30" ht="17.25" customHeight="1" thickBot="1" x14ac:dyDescent="0.25">
      <c r="A17" s="21">
        <v>12</v>
      </c>
      <c r="B17" s="102">
        <v>3.4223374340949034E-2</v>
      </c>
      <c r="C17" s="102">
        <v>3.5152899824253077E-2</v>
      </c>
      <c r="D17" s="102">
        <v>6.9400000000000003E-2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5344</v>
      </c>
      <c r="Y17" s="24">
        <v>44952</v>
      </c>
      <c r="Z17" s="21" t="s">
        <v>514</v>
      </c>
      <c r="AA17" s="21" t="s">
        <v>495</v>
      </c>
      <c r="AB17" s="21">
        <v>9.4</v>
      </c>
      <c r="AC17" s="21" t="s">
        <v>464</v>
      </c>
      <c r="AD17" s="21">
        <v>50</v>
      </c>
    </row>
    <row r="18" spans="1:30" ht="17.25" customHeight="1" thickBot="1" x14ac:dyDescent="0.25">
      <c r="A18" s="21">
        <v>13</v>
      </c>
      <c r="B18" s="102">
        <v>3.3785237258347978E-2</v>
      </c>
      <c r="C18" s="102">
        <v>3.4896309314586996E-2</v>
      </c>
      <c r="D18" s="102">
        <v>6.8699999999999997E-2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5335</v>
      </c>
      <c r="Y18" s="24">
        <v>45008</v>
      </c>
      <c r="Z18" s="21" t="s">
        <v>514</v>
      </c>
      <c r="AA18" s="21" t="s">
        <v>495</v>
      </c>
      <c r="AB18" s="21">
        <v>9.4</v>
      </c>
      <c r="AC18" s="21" t="s">
        <v>465</v>
      </c>
      <c r="AD18" s="21">
        <v>54</v>
      </c>
    </row>
    <row r="19" spans="1:30" ht="17.25" customHeight="1" thickBot="1" x14ac:dyDescent="0.25">
      <c r="A19" s="21">
        <v>14</v>
      </c>
      <c r="B19" s="102">
        <v>3.5099648506151139E-2</v>
      </c>
      <c r="C19" s="102">
        <v>3.6230579964850615E-2</v>
      </c>
      <c r="D19" s="102">
        <v>7.1400000000000005E-2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5296</v>
      </c>
      <c r="Y19" s="24">
        <v>44937</v>
      </c>
      <c r="Z19" s="21" t="s">
        <v>515</v>
      </c>
      <c r="AA19" s="21" t="s">
        <v>494</v>
      </c>
      <c r="AB19" s="21">
        <v>9.3000000000000007</v>
      </c>
      <c r="AC19" s="21" t="s">
        <v>464</v>
      </c>
      <c r="AD19" s="21">
        <v>50</v>
      </c>
    </row>
    <row r="20" spans="1:30" ht="17.25" customHeight="1" thickBot="1" x14ac:dyDescent="0.25">
      <c r="A20" s="21">
        <v>15</v>
      </c>
      <c r="B20" s="102">
        <v>3.6998242530755711E-2</v>
      </c>
      <c r="C20" s="102">
        <v>3.7616168717047455E-2</v>
      </c>
      <c r="D20" s="102">
        <v>7.46E-2</v>
      </c>
      <c r="E20" s="45"/>
      <c r="F20" s="21" t="s">
        <v>488</v>
      </c>
      <c r="G20" s="23">
        <v>36569</v>
      </c>
      <c r="H20" s="21">
        <v>0.64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5241</v>
      </c>
      <c r="Y20" s="24">
        <v>45272</v>
      </c>
      <c r="Z20" s="21" t="s">
        <v>513</v>
      </c>
      <c r="AA20" s="21" t="s">
        <v>493</v>
      </c>
      <c r="AB20" s="21">
        <v>9.1999999999999993</v>
      </c>
      <c r="AC20" s="21" t="s">
        <v>465</v>
      </c>
      <c r="AD20" s="21">
        <v>50</v>
      </c>
    </row>
    <row r="21" spans="1:30" ht="17.25" customHeight="1" thickBot="1" x14ac:dyDescent="0.25">
      <c r="A21" s="21">
        <v>16</v>
      </c>
      <c r="B21" s="102">
        <v>3.7728471001757469E-2</v>
      </c>
      <c r="C21" s="102">
        <v>3.9771528998242531E-2</v>
      </c>
      <c r="D21" s="102">
        <v>7.7499999999999999E-2</v>
      </c>
      <c r="E21" s="45"/>
      <c r="F21" s="21" t="s">
        <v>492</v>
      </c>
      <c r="G21" s="23">
        <v>59857</v>
      </c>
      <c r="H21" s="21">
        <v>1.05</v>
      </c>
      <c r="I21" s="45"/>
      <c r="J21" s="12">
        <v>5</v>
      </c>
      <c r="K21" s="12">
        <f>X6</f>
        <v>5529</v>
      </c>
      <c r="L21" s="18"/>
      <c r="M21" s="12"/>
      <c r="N21" s="114">
        <f>K21/$F$2</f>
        <v>9.7170474516695957E-2</v>
      </c>
      <c r="W21" s="21">
        <v>125</v>
      </c>
      <c r="X21" s="21">
        <v>5198</v>
      </c>
      <c r="Y21" s="24">
        <v>44971</v>
      </c>
      <c r="Z21" s="21" t="s">
        <v>513</v>
      </c>
      <c r="AA21" s="21" t="s">
        <v>493</v>
      </c>
      <c r="AB21" s="21">
        <v>9.1</v>
      </c>
      <c r="AC21" s="21" t="s">
        <v>465</v>
      </c>
      <c r="AD21" s="21">
        <v>53</v>
      </c>
    </row>
    <row r="22" spans="1:30" ht="17.25" customHeight="1" thickBot="1" x14ac:dyDescent="0.25">
      <c r="A22" s="21">
        <v>17</v>
      </c>
      <c r="B22" s="102">
        <v>3.7728471001757469E-2</v>
      </c>
      <c r="C22" s="102">
        <v>3.7410896309314594E-2</v>
      </c>
      <c r="D22" s="102">
        <v>7.51E-2</v>
      </c>
      <c r="E22" s="45"/>
      <c r="F22" s="21" t="s">
        <v>493</v>
      </c>
      <c r="G22" s="23">
        <v>62431</v>
      </c>
      <c r="H22" s="21">
        <v>1.0900000000000001</v>
      </c>
      <c r="I22" s="45"/>
      <c r="J22" s="12">
        <v>10</v>
      </c>
      <c r="K22" s="12">
        <f>X11</f>
        <v>5493</v>
      </c>
      <c r="L22" s="18"/>
      <c r="M22" s="12"/>
      <c r="N22" s="114">
        <f t="shared" ref="N22:N28" si="0">K22/$F$2</f>
        <v>9.6537785588752201E-2</v>
      </c>
      <c r="W22" s="21">
        <v>150</v>
      </c>
      <c r="X22" s="21">
        <v>5164</v>
      </c>
      <c r="Y22" s="24">
        <v>44986</v>
      </c>
      <c r="Z22" s="21" t="s">
        <v>513</v>
      </c>
      <c r="AA22" s="21" t="s">
        <v>494</v>
      </c>
      <c r="AB22" s="21">
        <v>9.1</v>
      </c>
      <c r="AC22" s="21" t="s">
        <v>465</v>
      </c>
      <c r="AD22" s="21">
        <v>55</v>
      </c>
    </row>
    <row r="23" spans="1:30" ht="17.25" customHeight="1" thickBot="1" x14ac:dyDescent="0.25">
      <c r="A23" s="21">
        <v>18</v>
      </c>
      <c r="B23" s="102">
        <v>3.0182776801405978E-2</v>
      </c>
      <c r="C23" s="102">
        <v>2.6377504393673111E-2</v>
      </c>
      <c r="D23" s="102">
        <v>5.6599999999999998E-2</v>
      </c>
      <c r="E23" s="45"/>
      <c r="F23" s="21" t="s">
        <v>494</v>
      </c>
      <c r="G23" s="23">
        <v>63666</v>
      </c>
      <c r="H23" s="21">
        <v>1.1100000000000001</v>
      </c>
      <c r="I23" s="45"/>
      <c r="J23" s="12">
        <v>20</v>
      </c>
      <c r="K23" s="12">
        <f>X12</f>
        <v>5426</v>
      </c>
      <c r="L23" s="18"/>
      <c r="M23" s="12"/>
      <c r="N23" s="114">
        <f t="shared" si="0"/>
        <v>9.5360281195079083E-2</v>
      </c>
      <c r="W23" s="21">
        <v>175</v>
      </c>
      <c r="X23" s="21">
        <v>5125</v>
      </c>
      <c r="Y23" s="24">
        <v>45280</v>
      </c>
      <c r="Z23" s="21" t="s">
        <v>514</v>
      </c>
      <c r="AA23" s="21" t="s">
        <v>494</v>
      </c>
      <c r="AB23" s="21">
        <v>9</v>
      </c>
      <c r="AC23" s="21" t="s">
        <v>464</v>
      </c>
      <c r="AD23" s="21">
        <v>50</v>
      </c>
    </row>
    <row r="24" spans="1:30" ht="17.25" customHeight="1" thickBot="1" x14ac:dyDescent="0.25">
      <c r="A24" s="21">
        <v>19</v>
      </c>
      <c r="B24" s="102">
        <v>2.0738488576449911E-2</v>
      </c>
      <c r="C24" s="102">
        <v>1.9192970123022849E-2</v>
      </c>
      <c r="D24" s="102">
        <v>3.9899999999999998E-2</v>
      </c>
      <c r="E24" s="45"/>
      <c r="F24" s="21" t="s">
        <v>495</v>
      </c>
      <c r="G24" s="23">
        <v>63347</v>
      </c>
      <c r="H24" s="21">
        <v>1.1100000000000001</v>
      </c>
      <c r="I24" s="45"/>
      <c r="J24" s="12">
        <v>30</v>
      </c>
      <c r="K24" s="12">
        <f>X14</f>
        <v>5386</v>
      </c>
      <c r="L24" s="18"/>
      <c r="M24" s="12"/>
      <c r="N24" s="114">
        <f t="shared" si="0"/>
        <v>9.4657293497363793E-2</v>
      </c>
      <c r="W24" s="21">
        <v>200</v>
      </c>
      <c r="X24" s="21">
        <v>5091</v>
      </c>
      <c r="Y24" s="24">
        <v>44964</v>
      </c>
      <c r="Z24" s="21" t="s">
        <v>513</v>
      </c>
      <c r="AA24" s="21" t="s">
        <v>493</v>
      </c>
      <c r="AB24" s="21">
        <v>8.9</v>
      </c>
      <c r="AC24" s="21" t="s">
        <v>465</v>
      </c>
      <c r="AD24" s="21">
        <v>54</v>
      </c>
    </row>
    <row r="25" spans="1:30" ht="17.25" customHeight="1" thickBot="1" x14ac:dyDescent="0.25">
      <c r="A25" s="21">
        <v>20</v>
      </c>
      <c r="B25" s="102">
        <v>1.5772934973637961E-2</v>
      </c>
      <c r="C25" s="102">
        <v>1.4574340949033393E-2</v>
      </c>
      <c r="D25" s="102">
        <v>3.0300000000000001E-2</v>
      </c>
      <c r="E25" s="45"/>
      <c r="F25" s="21" t="s">
        <v>496</v>
      </c>
      <c r="G25" s="23">
        <v>64060</v>
      </c>
      <c r="H25" s="21">
        <v>1.1200000000000001</v>
      </c>
      <c r="I25" s="45"/>
      <c r="J25" s="12">
        <v>50</v>
      </c>
      <c r="K25" s="12">
        <f>X18</f>
        <v>5335</v>
      </c>
      <c r="L25" s="18"/>
      <c r="M25" s="12"/>
      <c r="N25" s="114">
        <f t="shared" si="0"/>
        <v>9.3760984182776799E-2</v>
      </c>
    </row>
    <row r="26" spans="1:30" ht="17.25" customHeight="1" thickBot="1" x14ac:dyDescent="0.25">
      <c r="A26" s="21">
        <v>21</v>
      </c>
      <c r="B26" s="102">
        <v>1.2073110720562389E-2</v>
      </c>
      <c r="C26" s="102">
        <v>1.0776801405975396E-2</v>
      </c>
      <c r="D26" s="102">
        <v>2.29E-2</v>
      </c>
      <c r="E26" s="45"/>
      <c r="F26" s="21" t="s">
        <v>497</v>
      </c>
      <c r="G26" s="23">
        <v>48819</v>
      </c>
      <c r="H26" s="21">
        <v>0.85</v>
      </c>
      <c r="I26" s="45"/>
      <c r="J26" s="12">
        <v>100</v>
      </c>
      <c r="K26" s="12">
        <f>X20</f>
        <v>5241</v>
      </c>
      <c r="L26" s="18"/>
      <c r="M26" s="12"/>
      <c r="N26" s="114">
        <f t="shared" si="0"/>
        <v>9.2108963093145868E-2</v>
      </c>
    </row>
    <row r="27" spans="1:30" ht="17.25" customHeight="1" thickBot="1" x14ac:dyDescent="0.25">
      <c r="A27" s="21">
        <v>22</v>
      </c>
      <c r="B27" s="102">
        <v>8.8114235500878751E-3</v>
      </c>
      <c r="C27" s="102">
        <v>7.2358523725834789E-3</v>
      </c>
      <c r="D27" s="102">
        <v>1.61E-2</v>
      </c>
      <c r="E27" s="45"/>
      <c r="F27" s="45"/>
      <c r="G27" s="45"/>
      <c r="H27" s="45"/>
      <c r="I27" s="45"/>
      <c r="J27" s="12">
        <v>150</v>
      </c>
      <c r="K27" s="12">
        <f>X22</f>
        <v>5164</v>
      </c>
      <c r="L27" s="18"/>
      <c r="M27" s="12"/>
      <c r="N27" s="114">
        <f t="shared" si="0"/>
        <v>9.0755711775043935E-2</v>
      </c>
    </row>
    <row r="28" spans="1:30" ht="17.25" customHeight="1" thickBot="1" x14ac:dyDescent="0.25">
      <c r="A28" s="21">
        <v>23</v>
      </c>
      <c r="B28" s="102">
        <v>5.4036906854130059E-3</v>
      </c>
      <c r="C28" s="102">
        <v>4.2594024604569423E-3</v>
      </c>
      <c r="D28" s="102">
        <v>9.7000000000000003E-3</v>
      </c>
      <c r="E28" s="45"/>
      <c r="F28" s="45"/>
      <c r="G28" s="45"/>
      <c r="H28" s="45"/>
      <c r="I28" s="45"/>
      <c r="J28" s="12">
        <v>200</v>
      </c>
      <c r="K28" s="12">
        <f>X24</f>
        <v>5091</v>
      </c>
      <c r="L28" s="18"/>
      <c r="M28" s="12"/>
      <c r="N28" s="114">
        <f t="shared" si="0"/>
        <v>8.9472759226713536E-2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5">
    <pageSetUpPr fitToPage="1"/>
  </sheetPr>
  <dimension ref="A1:AD3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239" t="s">
        <v>611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671</v>
      </c>
      <c r="F2" s="6">
        <v>53400</v>
      </c>
      <c r="H2" s="7" t="s">
        <v>462</v>
      </c>
      <c r="W2" s="21">
        <v>1</v>
      </c>
      <c r="X2" s="21">
        <v>5176</v>
      </c>
      <c r="Y2" s="24">
        <v>44601</v>
      </c>
      <c r="Z2" s="21" t="s">
        <v>513</v>
      </c>
      <c r="AA2" s="21" t="s">
        <v>494</v>
      </c>
      <c r="AB2" s="21">
        <v>0</v>
      </c>
      <c r="AC2" s="21" t="s">
        <v>465</v>
      </c>
      <c r="AD2" s="21">
        <v>54</v>
      </c>
    </row>
    <row r="3" spans="1:30" ht="15.75" customHeight="1" thickBot="1" x14ac:dyDescent="0.25">
      <c r="W3" s="21">
        <v>2</v>
      </c>
      <c r="X3" s="21">
        <v>5108</v>
      </c>
      <c r="Y3" s="24">
        <v>44629</v>
      </c>
      <c r="Z3" s="21" t="s">
        <v>513</v>
      </c>
      <c r="AA3" s="21" t="s">
        <v>494</v>
      </c>
      <c r="AB3" s="21">
        <v>0</v>
      </c>
      <c r="AC3" s="21" t="s">
        <v>465</v>
      </c>
      <c r="AD3" s="21">
        <v>54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240" t="s">
        <v>470</v>
      </c>
      <c r="K4" s="241"/>
      <c r="L4" s="241"/>
      <c r="M4" s="241"/>
      <c r="N4" s="242"/>
      <c r="W4" s="21">
        <v>3</v>
      </c>
      <c r="X4" s="21">
        <v>5079</v>
      </c>
      <c r="Y4" s="24">
        <v>44628</v>
      </c>
      <c r="Z4" s="21" t="s">
        <v>513</v>
      </c>
      <c r="AA4" s="21" t="s">
        <v>493</v>
      </c>
      <c r="AB4" s="21">
        <v>0</v>
      </c>
      <c r="AC4" s="21" t="s">
        <v>465</v>
      </c>
      <c r="AD4" s="21">
        <v>53</v>
      </c>
    </row>
    <row r="5" spans="1:30" ht="15.75" customHeight="1" thickBot="1" x14ac:dyDescent="0.25">
      <c r="A5" s="21">
        <v>0</v>
      </c>
      <c r="B5" s="37">
        <v>4.567219152854512E-3</v>
      </c>
      <c r="C5" s="37">
        <v>2.4887661141804788E-3</v>
      </c>
      <c r="D5" s="113">
        <v>6.7999999999999996E-3</v>
      </c>
      <c r="F5" s="21" t="s">
        <v>471</v>
      </c>
      <c r="G5" s="23">
        <v>54503</v>
      </c>
      <c r="H5" s="21">
        <v>1.02</v>
      </c>
      <c r="J5" s="243" t="s">
        <v>472</v>
      </c>
      <c r="K5" s="244"/>
      <c r="L5" s="244"/>
      <c r="M5" s="244"/>
      <c r="N5" s="245"/>
      <c r="W5" s="21">
        <v>4</v>
      </c>
      <c r="X5" s="21">
        <v>5071</v>
      </c>
      <c r="Y5" s="24">
        <v>44621</v>
      </c>
      <c r="Z5" s="21" t="s">
        <v>513</v>
      </c>
      <c r="AA5" s="21" t="s">
        <v>493</v>
      </c>
      <c r="AB5" s="21">
        <v>0</v>
      </c>
      <c r="AC5" s="21" t="s">
        <v>465</v>
      </c>
      <c r="AD5" s="21">
        <v>53</v>
      </c>
    </row>
    <row r="6" spans="1:30" ht="15.75" customHeight="1" thickBot="1" x14ac:dyDescent="0.25">
      <c r="A6" s="21">
        <v>1</v>
      </c>
      <c r="B6" s="37">
        <v>3.5966850828729282E-3</v>
      </c>
      <c r="C6" s="37">
        <v>1.6305709023941069E-3</v>
      </c>
      <c r="D6" s="37">
        <v>5.0000000000000001E-3</v>
      </c>
      <c r="F6" s="21" t="s">
        <v>473</v>
      </c>
      <c r="G6" s="23">
        <v>59901</v>
      </c>
      <c r="H6" s="21">
        <v>1.1200000000000001</v>
      </c>
      <c r="J6" s="107" t="s">
        <v>474</v>
      </c>
      <c r="K6" s="108">
        <f>LARGE((K8,K9),1)</f>
        <v>0.54370849039669711</v>
      </c>
      <c r="L6" s="45"/>
      <c r="M6" s="45"/>
      <c r="N6" s="108" t="s">
        <v>465</v>
      </c>
      <c r="W6" s="21">
        <v>5</v>
      </c>
      <c r="X6" s="21">
        <v>5069</v>
      </c>
      <c r="Y6" s="24">
        <v>44614</v>
      </c>
      <c r="Z6" s="21" t="s">
        <v>513</v>
      </c>
      <c r="AA6" s="21" t="s">
        <v>493</v>
      </c>
      <c r="AB6" s="21">
        <v>0</v>
      </c>
      <c r="AC6" s="21" t="s">
        <v>465</v>
      </c>
      <c r="AD6" s="21">
        <v>53</v>
      </c>
    </row>
    <row r="7" spans="1:30" ht="15.75" customHeight="1" thickBot="1" x14ac:dyDescent="0.25">
      <c r="A7" s="21">
        <v>2</v>
      </c>
      <c r="B7" s="37">
        <v>2.4548802946593004E-3</v>
      </c>
      <c r="C7" s="37">
        <v>1.4160220994475139E-3</v>
      </c>
      <c r="D7" s="37">
        <v>3.8E-3</v>
      </c>
      <c r="F7" s="21" t="s">
        <v>475</v>
      </c>
      <c r="G7" s="23">
        <v>60481</v>
      </c>
      <c r="H7" s="21">
        <v>1.1299999999999999</v>
      </c>
      <c r="J7" s="12" t="s">
        <v>476</v>
      </c>
      <c r="K7" s="108">
        <f>LARGE((K10,K11),1)</f>
        <v>0.59041599637982944</v>
      </c>
      <c r="L7" s="45"/>
      <c r="M7" s="45"/>
      <c r="N7" s="108" t="s">
        <v>464</v>
      </c>
      <c r="W7" s="21">
        <v>6</v>
      </c>
      <c r="X7" s="21">
        <v>5052</v>
      </c>
      <c r="Y7" s="24">
        <v>44615</v>
      </c>
      <c r="Z7" s="21" t="s">
        <v>513</v>
      </c>
      <c r="AA7" s="21" t="s">
        <v>494</v>
      </c>
      <c r="AB7" s="21">
        <v>0</v>
      </c>
      <c r="AC7" s="21" t="s">
        <v>465</v>
      </c>
      <c r="AD7" s="21">
        <v>52</v>
      </c>
    </row>
    <row r="8" spans="1:30" ht="15.75" customHeight="1" thickBot="1" x14ac:dyDescent="0.3">
      <c r="A8" s="21">
        <v>3</v>
      </c>
      <c r="B8" s="37">
        <v>1.7127071823204419E-3</v>
      </c>
      <c r="C8" s="37">
        <v>1.8022099447513812E-3</v>
      </c>
      <c r="D8" s="37">
        <v>3.7000000000000002E-3</v>
      </c>
      <c r="F8" s="21" t="s">
        <v>477</v>
      </c>
      <c r="G8" s="23">
        <v>55814</v>
      </c>
      <c r="H8" s="21">
        <v>1.05</v>
      </c>
      <c r="K8" s="16">
        <f>LARGE(B11:C11,1)/(B11+C11)</f>
        <v>0.54370849039669711</v>
      </c>
      <c r="W8" s="21">
        <v>7</v>
      </c>
      <c r="X8" s="21">
        <v>5037</v>
      </c>
      <c r="Y8" s="24">
        <v>44636</v>
      </c>
      <c r="Z8" s="21" t="s">
        <v>513</v>
      </c>
      <c r="AA8" s="21" t="s">
        <v>494</v>
      </c>
      <c r="AB8" s="21">
        <v>0</v>
      </c>
      <c r="AC8" s="21" t="s">
        <v>465</v>
      </c>
      <c r="AD8" s="21">
        <v>55</v>
      </c>
    </row>
    <row r="9" spans="1:30" ht="15.75" customHeight="1" thickBot="1" x14ac:dyDescent="0.3">
      <c r="A9" s="21">
        <v>4</v>
      </c>
      <c r="B9" s="37">
        <v>2.4548802946593004E-3</v>
      </c>
      <c r="C9" s="37">
        <v>2.8320441988950278E-3</v>
      </c>
      <c r="D9" s="37">
        <v>5.4999999999999997E-3</v>
      </c>
      <c r="F9" s="21" t="s">
        <v>478</v>
      </c>
      <c r="G9" s="23">
        <v>50780</v>
      </c>
      <c r="H9" s="21">
        <v>0.95</v>
      </c>
      <c r="K9" s="16">
        <f>LARGE(B12:C12,1)/(B12+C12)</f>
        <v>0.5087200274595054</v>
      </c>
      <c r="W9" s="21">
        <v>8</v>
      </c>
      <c r="X9" s="21">
        <v>5027</v>
      </c>
      <c r="Y9" s="24">
        <v>44594</v>
      </c>
      <c r="Z9" s="21" t="s">
        <v>513</v>
      </c>
      <c r="AA9" s="21" t="s">
        <v>494</v>
      </c>
      <c r="AB9" s="21">
        <v>0</v>
      </c>
      <c r="AC9" s="21" t="s">
        <v>465</v>
      </c>
      <c r="AD9" s="21">
        <v>52</v>
      </c>
    </row>
    <row r="10" spans="1:30" ht="15.75" customHeight="1" thickBot="1" x14ac:dyDescent="0.3">
      <c r="A10" s="21">
        <v>5</v>
      </c>
      <c r="B10" s="37">
        <v>4.9097605893186009E-3</v>
      </c>
      <c r="C10" s="37">
        <v>7.7237569060773477E-3</v>
      </c>
      <c r="D10" s="37">
        <v>1.35E-2</v>
      </c>
      <c r="F10" s="21" t="s">
        <v>479</v>
      </c>
      <c r="G10" s="23">
        <v>48709</v>
      </c>
      <c r="H10" s="21">
        <v>0.91</v>
      </c>
      <c r="K10" s="16">
        <f>LARGE(B20:C20,1)/(B20+C20)</f>
        <v>0.59041599637982944</v>
      </c>
      <c r="W10" s="21">
        <v>9</v>
      </c>
      <c r="X10" s="21">
        <v>5024</v>
      </c>
      <c r="Y10" s="24">
        <v>44616</v>
      </c>
      <c r="Z10" s="21" t="s">
        <v>514</v>
      </c>
      <c r="AA10" s="21" t="s">
        <v>495</v>
      </c>
      <c r="AB10" s="21">
        <v>0</v>
      </c>
      <c r="AC10" s="21" t="s">
        <v>465</v>
      </c>
      <c r="AD10" s="21">
        <v>51</v>
      </c>
    </row>
    <row r="11" spans="1:30" ht="15.75" customHeight="1" thickBot="1" x14ac:dyDescent="0.3">
      <c r="A11" s="21">
        <v>6</v>
      </c>
      <c r="B11" s="37">
        <v>1.6384898710865563E-2</v>
      </c>
      <c r="C11" s="37">
        <v>1.9523941068139962E-2</v>
      </c>
      <c r="D11" s="37">
        <v>3.7499999999999999E-2</v>
      </c>
      <c r="F11" s="21" t="s">
        <v>480</v>
      </c>
      <c r="G11" s="23">
        <v>46871</v>
      </c>
      <c r="H11" s="21">
        <v>0.88</v>
      </c>
      <c r="K11" s="16">
        <f>LARGE(B21:C21,1)/(B21+C21)</f>
        <v>0.58506416832813912</v>
      </c>
      <c r="W11" s="21">
        <v>10</v>
      </c>
      <c r="X11" s="21">
        <v>5014</v>
      </c>
      <c r="Y11" s="24">
        <v>44623</v>
      </c>
      <c r="Z11" s="21" t="s">
        <v>514</v>
      </c>
      <c r="AA11" s="21" t="s">
        <v>495</v>
      </c>
      <c r="AB11" s="21">
        <v>0</v>
      </c>
      <c r="AC11" s="21" t="s">
        <v>465</v>
      </c>
      <c r="AD11" s="21">
        <v>53</v>
      </c>
    </row>
    <row r="12" spans="1:30" ht="15.75" customHeight="1" thickBot="1" x14ac:dyDescent="0.25">
      <c r="A12" s="21">
        <v>7</v>
      </c>
      <c r="B12" s="37">
        <v>2.8659300184162063E-2</v>
      </c>
      <c r="C12" s="37">
        <v>2.7676795580110498E-2</v>
      </c>
      <c r="D12" s="37">
        <v>5.7700000000000001E-2</v>
      </c>
      <c r="F12" s="21" t="s">
        <v>481</v>
      </c>
      <c r="G12" s="23">
        <v>50817</v>
      </c>
      <c r="H12" s="21">
        <v>0.95</v>
      </c>
      <c r="W12" s="21">
        <v>20</v>
      </c>
      <c r="X12" s="21">
        <v>4983</v>
      </c>
      <c r="Y12" s="24">
        <v>44601</v>
      </c>
      <c r="Z12" s="21" t="s">
        <v>514</v>
      </c>
      <c r="AA12" s="21" t="s">
        <v>494</v>
      </c>
      <c r="AB12" s="21">
        <v>0</v>
      </c>
      <c r="AC12" s="21" t="s">
        <v>465</v>
      </c>
      <c r="AD12" s="21">
        <v>53</v>
      </c>
    </row>
    <row r="13" spans="1:30" ht="15.75" customHeight="1" thickBot="1" x14ac:dyDescent="0.25">
      <c r="A13" s="21">
        <v>8</v>
      </c>
      <c r="B13" s="37">
        <v>3.2427255985267037E-2</v>
      </c>
      <c r="C13" s="37">
        <v>2.840626151012891E-2</v>
      </c>
      <c r="D13" s="37">
        <v>6.1699999999999998E-2</v>
      </c>
      <c r="F13" s="21" t="s">
        <v>482</v>
      </c>
      <c r="G13" s="23">
        <v>50242</v>
      </c>
      <c r="H13" s="21">
        <v>0.94</v>
      </c>
      <c r="W13" s="21">
        <v>25</v>
      </c>
      <c r="X13" s="21">
        <v>4916</v>
      </c>
      <c r="Y13" s="24">
        <v>44630</v>
      </c>
      <c r="Z13" s="21" t="s">
        <v>514</v>
      </c>
      <c r="AA13" s="21" t="s">
        <v>495</v>
      </c>
      <c r="AB13" s="21">
        <v>0</v>
      </c>
      <c r="AC13" s="21" t="s">
        <v>465</v>
      </c>
      <c r="AD13" s="21">
        <v>51</v>
      </c>
    </row>
    <row r="14" spans="1:30" ht="15.75" customHeight="1" thickBot="1" x14ac:dyDescent="0.25">
      <c r="A14" s="21">
        <v>9</v>
      </c>
      <c r="B14" s="37">
        <v>3.1913443830570896E-2</v>
      </c>
      <c r="C14" s="37">
        <v>2.7033149171270719E-2</v>
      </c>
      <c r="D14" s="37">
        <v>5.96E-2</v>
      </c>
      <c r="F14" s="21" t="s">
        <v>483</v>
      </c>
      <c r="G14" s="23">
        <v>51778</v>
      </c>
      <c r="H14" s="21"/>
      <c r="W14" s="21">
        <v>30</v>
      </c>
      <c r="X14" s="21">
        <v>4887</v>
      </c>
      <c r="Y14" s="24">
        <v>44616</v>
      </c>
      <c r="Z14" s="21" t="s">
        <v>513</v>
      </c>
      <c r="AA14" s="21" t="s">
        <v>495</v>
      </c>
      <c r="AB14" s="21">
        <v>0</v>
      </c>
      <c r="AC14" s="21" t="s">
        <v>465</v>
      </c>
      <c r="AD14" s="21">
        <v>53</v>
      </c>
    </row>
    <row r="15" spans="1:30" ht="15.75" customHeight="1" thickBot="1" x14ac:dyDescent="0.25">
      <c r="A15" s="21">
        <v>10</v>
      </c>
      <c r="B15" s="37">
        <v>3.448250460405157E-2</v>
      </c>
      <c r="C15" s="37">
        <v>2.8148802946593002E-2</v>
      </c>
      <c r="D15" s="37">
        <v>6.3100000000000003E-2</v>
      </c>
      <c r="F15" s="21" t="s">
        <v>484</v>
      </c>
      <c r="G15" s="23">
        <v>54417</v>
      </c>
      <c r="H15" s="21"/>
      <c r="W15" s="21">
        <v>35</v>
      </c>
      <c r="X15" s="21">
        <v>4872</v>
      </c>
      <c r="Y15" s="24">
        <v>44617</v>
      </c>
      <c r="Z15" s="21" t="s">
        <v>513</v>
      </c>
      <c r="AA15" s="21" t="s">
        <v>496</v>
      </c>
      <c r="AB15" s="21">
        <v>0</v>
      </c>
      <c r="AC15" s="21" t="s">
        <v>465</v>
      </c>
      <c r="AD15" s="21">
        <v>53</v>
      </c>
    </row>
    <row r="16" spans="1:30" ht="15.75" customHeight="1" thickBot="1" x14ac:dyDescent="0.25">
      <c r="A16" s="21">
        <v>11</v>
      </c>
      <c r="B16" s="37">
        <v>3.7279926335174955E-2</v>
      </c>
      <c r="C16" s="37">
        <v>2.9049907918968689E-2</v>
      </c>
      <c r="D16" s="37">
        <v>6.6500000000000004E-2</v>
      </c>
      <c r="F16" s="21" t="s">
        <v>485</v>
      </c>
      <c r="G16" s="23">
        <v>53884</v>
      </c>
      <c r="H16" s="21"/>
      <c r="W16" s="21">
        <v>40</v>
      </c>
      <c r="X16" s="21">
        <v>4864</v>
      </c>
      <c r="Y16" s="24">
        <v>44636</v>
      </c>
      <c r="Z16" s="21" t="s">
        <v>514</v>
      </c>
      <c r="AA16" s="21" t="s">
        <v>494</v>
      </c>
      <c r="AB16" s="21">
        <v>0</v>
      </c>
      <c r="AC16" s="21" t="s">
        <v>465</v>
      </c>
      <c r="AD16" s="21">
        <v>53</v>
      </c>
    </row>
    <row r="17" spans="1:30" ht="15.75" customHeight="1" thickBot="1" x14ac:dyDescent="0.25">
      <c r="A17" s="21">
        <v>12</v>
      </c>
      <c r="B17" s="37">
        <v>3.9563535911602214E-2</v>
      </c>
      <c r="C17" s="37">
        <v>2.9564825046040518E-2</v>
      </c>
      <c r="D17" s="37">
        <v>6.9099999999999995E-2</v>
      </c>
      <c r="W17" s="21">
        <v>45</v>
      </c>
      <c r="X17" s="21">
        <v>4858</v>
      </c>
      <c r="Y17" s="24">
        <v>44642</v>
      </c>
      <c r="Z17" s="21" t="s">
        <v>513</v>
      </c>
      <c r="AA17" s="21" t="s">
        <v>493</v>
      </c>
      <c r="AB17" s="21">
        <v>0</v>
      </c>
      <c r="AC17" s="21" t="s">
        <v>465</v>
      </c>
      <c r="AD17" s="21">
        <v>53</v>
      </c>
    </row>
    <row r="18" spans="1:30" ht="15.75" customHeight="1" thickBot="1" x14ac:dyDescent="0.25">
      <c r="A18" s="21">
        <v>13</v>
      </c>
      <c r="B18" s="37">
        <v>3.9848987108655622E-2</v>
      </c>
      <c r="C18" s="37">
        <v>2.88353591160221E-2</v>
      </c>
      <c r="D18" s="37">
        <v>6.8400000000000002E-2</v>
      </c>
      <c r="W18" s="21">
        <v>50</v>
      </c>
      <c r="X18" s="21">
        <v>4843</v>
      </c>
      <c r="Y18" s="24">
        <v>44622</v>
      </c>
      <c r="Z18" s="21" t="s">
        <v>513</v>
      </c>
      <c r="AA18" s="21" t="s">
        <v>494</v>
      </c>
      <c r="AB18" s="21">
        <v>0</v>
      </c>
      <c r="AC18" s="21" t="s">
        <v>465</v>
      </c>
      <c r="AD18" s="21">
        <v>52</v>
      </c>
    </row>
    <row r="19" spans="1:30" ht="15.75" customHeight="1" thickBot="1" x14ac:dyDescent="0.25">
      <c r="A19" s="21">
        <v>14</v>
      </c>
      <c r="B19" s="37">
        <v>4.0933701657458563E-2</v>
      </c>
      <c r="C19" s="37">
        <v>2.8706629834254142E-2</v>
      </c>
      <c r="D19" s="37">
        <v>6.9199999999999998E-2</v>
      </c>
      <c r="F19" s="11" t="s">
        <v>486</v>
      </c>
      <c r="G19" s="11" t="s">
        <v>468</v>
      </c>
      <c r="H19" s="11" t="s">
        <v>469</v>
      </c>
      <c r="J19" s="246" t="s">
        <v>487</v>
      </c>
      <c r="K19" s="247"/>
      <c r="L19" s="247"/>
      <c r="M19" s="247"/>
      <c r="N19" s="248"/>
      <c r="W19" s="21">
        <v>75</v>
      </c>
      <c r="X19" s="21">
        <v>4776</v>
      </c>
      <c r="Y19" s="24">
        <v>44622</v>
      </c>
      <c r="Z19" s="21" t="s">
        <v>515</v>
      </c>
      <c r="AA19" s="21" t="s">
        <v>494</v>
      </c>
      <c r="AB19" s="21">
        <v>0</v>
      </c>
      <c r="AC19" s="21" t="s">
        <v>465</v>
      </c>
      <c r="AD19" s="21">
        <v>51</v>
      </c>
    </row>
    <row r="20" spans="1:30" ht="15.75" customHeight="1" thickBot="1" x14ac:dyDescent="0.25">
      <c r="A20" s="21">
        <v>15</v>
      </c>
      <c r="B20" s="37">
        <v>4.3731123388581948E-2</v>
      </c>
      <c r="C20" s="37">
        <v>3.0337200736648251E-2</v>
      </c>
      <c r="D20" s="37">
        <v>7.3499999999999996E-2</v>
      </c>
      <c r="F20" s="21" t="s">
        <v>488</v>
      </c>
      <c r="G20" s="23">
        <v>37545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4719</v>
      </c>
      <c r="Y20" s="24">
        <v>44657</v>
      </c>
      <c r="Z20" s="21" t="s">
        <v>514</v>
      </c>
      <c r="AA20" s="21" t="s">
        <v>494</v>
      </c>
      <c r="AB20" s="21">
        <v>0</v>
      </c>
      <c r="AC20" s="21" t="s">
        <v>465</v>
      </c>
      <c r="AD20" s="21">
        <v>52</v>
      </c>
    </row>
    <row r="21" spans="1:30" ht="15.75" customHeight="1" thickBot="1" x14ac:dyDescent="0.25">
      <c r="A21" s="21">
        <v>16</v>
      </c>
      <c r="B21" s="37">
        <v>4.4530386740331489E-2</v>
      </c>
      <c r="C21" s="37">
        <v>3.1581583793738488E-2</v>
      </c>
      <c r="D21" s="37">
        <v>7.5700000000000003E-2</v>
      </c>
      <c r="F21" s="21" t="s">
        <v>492</v>
      </c>
      <c r="G21" s="23">
        <v>54163</v>
      </c>
      <c r="H21" s="21">
        <v>1.02</v>
      </c>
      <c r="J21" s="12">
        <v>5</v>
      </c>
      <c r="K21" s="12">
        <f>X6</f>
        <v>5069</v>
      </c>
      <c r="L21" s="18"/>
      <c r="M21" s="12"/>
      <c r="N21" s="114">
        <f>K21/$F$2</f>
        <v>9.4925093632958799E-2</v>
      </c>
      <c r="W21" s="21">
        <v>125</v>
      </c>
      <c r="X21" s="21">
        <v>4677</v>
      </c>
      <c r="Y21" s="24">
        <v>44672</v>
      </c>
      <c r="Z21" s="21" t="s">
        <v>514</v>
      </c>
      <c r="AA21" s="21" t="s">
        <v>495</v>
      </c>
      <c r="AB21" s="21">
        <v>0</v>
      </c>
      <c r="AC21" s="21" t="s">
        <v>465</v>
      </c>
      <c r="AD21" s="21">
        <v>50</v>
      </c>
    </row>
    <row r="22" spans="1:30" ht="15.75" customHeight="1" thickBot="1" x14ac:dyDescent="0.25">
      <c r="A22" s="21">
        <v>17</v>
      </c>
      <c r="B22" s="37">
        <v>4.4359116022099451E-2</v>
      </c>
      <c r="C22" s="37">
        <v>3.1238305709023941E-2</v>
      </c>
      <c r="D22" s="37">
        <v>7.51E-2</v>
      </c>
      <c r="F22" s="21" t="s">
        <v>493</v>
      </c>
      <c r="G22" s="23">
        <v>57159</v>
      </c>
      <c r="H22" s="21">
        <v>1.07</v>
      </c>
      <c r="J22" s="12">
        <v>10</v>
      </c>
      <c r="K22" s="12">
        <f>X11</f>
        <v>5014</v>
      </c>
      <c r="L22" s="18"/>
      <c r="M22" s="12"/>
      <c r="N22" s="114">
        <f t="shared" ref="N22:N28" si="0">K22/$F$2</f>
        <v>9.3895131086142322E-2</v>
      </c>
      <c r="W22" s="21">
        <v>150</v>
      </c>
      <c r="X22" s="21">
        <v>4639</v>
      </c>
      <c r="Y22" s="24">
        <v>44684</v>
      </c>
      <c r="Z22" s="21" t="s">
        <v>514</v>
      </c>
      <c r="AA22" s="21" t="s">
        <v>493</v>
      </c>
      <c r="AB22" s="21">
        <v>0</v>
      </c>
      <c r="AC22" s="21" t="s">
        <v>465</v>
      </c>
      <c r="AD22" s="21">
        <v>51</v>
      </c>
    </row>
    <row r="23" spans="1:30" ht="15.75" customHeight="1" thickBot="1" x14ac:dyDescent="0.25">
      <c r="A23" s="21">
        <v>18</v>
      </c>
      <c r="B23" s="37">
        <v>3.6766114180478822E-2</v>
      </c>
      <c r="C23" s="37">
        <v>2.1626519337016575E-2</v>
      </c>
      <c r="D23" s="37">
        <v>5.7099999999999998E-2</v>
      </c>
      <c r="F23" s="21" t="s">
        <v>494</v>
      </c>
      <c r="G23" s="23">
        <v>58440</v>
      </c>
      <c r="H23" s="21">
        <v>1.1000000000000001</v>
      </c>
      <c r="J23" s="12">
        <v>20</v>
      </c>
      <c r="K23" s="12">
        <f>X12</f>
        <v>4983</v>
      </c>
      <c r="L23" s="18"/>
      <c r="M23" s="12"/>
      <c r="N23" s="114">
        <f t="shared" si="0"/>
        <v>9.3314606741573033E-2</v>
      </c>
      <c r="W23" s="21">
        <v>175</v>
      </c>
      <c r="X23" s="21">
        <v>4597</v>
      </c>
      <c r="Y23" s="24">
        <v>44657</v>
      </c>
      <c r="Z23" s="21" t="s">
        <v>515</v>
      </c>
      <c r="AA23" s="21" t="s">
        <v>494</v>
      </c>
      <c r="AB23" s="21">
        <v>0</v>
      </c>
      <c r="AC23" s="21" t="s">
        <v>465</v>
      </c>
      <c r="AD23" s="21">
        <v>51</v>
      </c>
    </row>
    <row r="24" spans="1:30" ht="15.75" customHeight="1" thickBot="1" x14ac:dyDescent="0.25">
      <c r="A24" s="21">
        <v>19</v>
      </c>
      <c r="B24" s="37">
        <v>2.5747697974217314E-2</v>
      </c>
      <c r="C24" s="37">
        <v>1.6091160220994476E-2</v>
      </c>
      <c r="D24" s="37">
        <v>4.1200000000000001E-2</v>
      </c>
      <c r="F24" s="21" t="s">
        <v>495</v>
      </c>
      <c r="G24" s="23">
        <v>58449</v>
      </c>
      <c r="H24" s="21">
        <v>1.1000000000000001</v>
      </c>
      <c r="J24" s="12">
        <v>30</v>
      </c>
      <c r="K24" s="12">
        <f>X14</f>
        <v>4887</v>
      </c>
      <c r="L24" s="18"/>
      <c r="M24" s="12"/>
      <c r="N24" s="114">
        <f t="shared" si="0"/>
        <v>9.1516853932584269E-2</v>
      </c>
      <c r="W24" s="21">
        <v>200</v>
      </c>
      <c r="X24" s="21">
        <v>4529</v>
      </c>
      <c r="Y24" s="24">
        <v>44649</v>
      </c>
      <c r="Z24" s="21" t="s">
        <v>515</v>
      </c>
      <c r="AA24" s="21" t="s">
        <v>493</v>
      </c>
      <c r="AB24" s="21">
        <v>0</v>
      </c>
      <c r="AC24" s="21" t="s">
        <v>465</v>
      </c>
      <c r="AD24" s="21">
        <v>51</v>
      </c>
    </row>
    <row r="25" spans="1:30" ht="15.75" customHeight="1" thickBot="1" x14ac:dyDescent="0.25">
      <c r="A25" s="21">
        <v>20</v>
      </c>
      <c r="B25" s="37">
        <v>1.9981583793738489E-2</v>
      </c>
      <c r="C25" s="37">
        <v>1.2529650092081032E-2</v>
      </c>
      <c r="D25" s="37">
        <v>3.1899999999999998E-2</v>
      </c>
      <c r="F25" s="21" t="s">
        <v>496</v>
      </c>
      <c r="G25" s="23">
        <v>59475</v>
      </c>
      <c r="H25" s="21">
        <v>1.1200000000000001</v>
      </c>
      <c r="J25" s="12">
        <v>50</v>
      </c>
      <c r="K25" s="12">
        <f>X18</f>
        <v>4843</v>
      </c>
      <c r="L25" s="18"/>
      <c r="M25" s="12"/>
      <c r="N25" s="114">
        <f t="shared" si="0"/>
        <v>9.0692883895131082E-2</v>
      </c>
    </row>
    <row r="26" spans="1:30" ht="15.75" customHeight="1" thickBot="1" x14ac:dyDescent="0.25">
      <c r="A26" s="21">
        <v>21</v>
      </c>
      <c r="B26" s="37">
        <v>1.5756906077348067E-2</v>
      </c>
      <c r="C26" s="37">
        <v>9.7834254143646417E-3</v>
      </c>
      <c r="D26" s="37">
        <v>2.5100000000000001E-2</v>
      </c>
      <c r="F26" s="21" t="s">
        <v>497</v>
      </c>
      <c r="G26" s="23">
        <v>47663</v>
      </c>
      <c r="H26" s="21">
        <v>0.89</v>
      </c>
      <c r="J26" s="12">
        <v>100</v>
      </c>
      <c r="K26" s="12">
        <f>X20</f>
        <v>4719</v>
      </c>
      <c r="L26" s="18"/>
      <c r="M26" s="12"/>
      <c r="N26" s="114">
        <f t="shared" si="0"/>
        <v>8.8370786516853927E-2</v>
      </c>
    </row>
    <row r="27" spans="1:30" ht="15.75" customHeight="1" thickBot="1" x14ac:dyDescent="0.25">
      <c r="A27" s="21">
        <v>22</v>
      </c>
      <c r="B27" s="37">
        <v>1.1532228360957641E-2</v>
      </c>
      <c r="C27" s="37">
        <v>6.8226519337016575E-3</v>
      </c>
      <c r="D27" s="37">
        <v>1.7999999999999999E-2</v>
      </c>
      <c r="J27" s="12">
        <v>150</v>
      </c>
      <c r="K27" s="12">
        <f>X22</f>
        <v>4639</v>
      </c>
      <c r="L27" s="18"/>
      <c r="M27" s="12"/>
      <c r="N27" s="114">
        <f t="shared" si="0"/>
        <v>8.6872659176029959E-2</v>
      </c>
    </row>
    <row r="28" spans="1:30" ht="15.75" customHeight="1" thickBot="1" x14ac:dyDescent="0.25">
      <c r="A28" s="21">
        <v>23</v>
      </c>
      <c r="B28" s="37">
        <v>7.3646408839779E-3</v>
      </c>
      <c r="C28" s="37">
        <v>4.2051565377532229E-3</v>
      </c>
      <c r="D28" s="37">
        <v>1.12E-2</v>
      </c>
      <c r="J28" s="12">
        <v>200</v>
      </c>
      <c r="K28" s="12">
        <f>X24</f>
        <v>4529</v>
      </c>
      <c r="L28" s="18"/>
      <c r="M28" s="12"/>
      <c r="N28" s="114">
        <f t="shared" si="0"/>
        <v>8.4812734082397007E-2</v>
      </c>
    </row>
    <row r="29" spans="1:30" ht="15.75" customHeight="1" x14ac:dyDescent="0.2"/>
    <row r="30" spans="1:30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AD50"/>
  <sheetViews>
    <sheetView zoomScaleNormal="100" zoomScaleSheetLayoutView="100" workbookViewId="0">
      <selection activeCell="D3" sqref="D3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250" t="s">
        <v>620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2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53"/>
      <c r="B2" s="28"/>
      <c r="C2" s="28"/>
      <c r="D2" s="54" t="s">
        <v>621</v>
      </c>
      <c r="E2" s="28"/>
      <c r="F2" s="6">
        <v>24000</v>
      </c>
      <c r="G2" s="28"/>
      <c r="H2" s="55" t="s">
        <v>462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56"/>
      <c r="W2" s="21">
        <v>1</v>
      </c>
      <c r="X2" s="21">
        <v>2011</v>
      </c>
      <c r="Y2" s="24">
        <v>44218</v>
      </c>
      <c r="Z2" s="21" t="s">
        <v>514</v>
      </c>
      <c r="AA2" s="21" t="s">
        <v>496</v>
      </c>
      <c r="AB2" s="21">
        <v>8.4</v>
      </c>
      <c r="AC2" s="21" t="s">
        <v>464</v>
      </c>
      <c r="AD2" s="21">
        <v>53</v>
      </c>
    </row>
    <row r="3" spans="1:30" ht="15.75" customHeight="1" thickBot="1" x14ac:dyDescent="0.25">
      <c r="A3" s="5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56"/>
      <c r="W3" s="21">
        <v>2</v>
      </c>
      <c r="X3" s="21">
        <v>2005</v>
      </c>
      <c r="Y3" s="24">
        <v>44227</v>
      </c>
      <c r="Z3" s="21" t="s">
        <v>514</v>
      </c>
      <c r="AA3" s="21" t="s">
        <v>488</v>
      </c>
      <c r="AB3" s="21">
        <v>8.4</v>
      </c>
      <c r="AC3" s="21" t="s">
        <v>464</v>
      </c>
      <c r="AD3" s="21">
        <v>57</v>
      </c>
    </row>
    <row r="4" spans="1:30" ht="15.75" customHeight="1" thickBot="1" x14ac:dyDescent="0.25">
      <c r="A4" s="39" t="s">
        <v>463</v>
      </c>
      <c r="B4" s="50" t="s">
        <v>464</v>
      </c>
      <c r="C4" s="51" t="s">
        <v>465</v>
      </c>
      <c r="D4" s="10" t="s">
        <v>466</v>
      </c>
      <c r="E4" s="46"/>
      <c r="F4" s="11" t="s">
        <v>467</v>
      </c>
      <c r="G4" s="11" t="s">
        <v>468</v>
      </c>
      <c r="H4" s="11" t="s">
        <v>469</v>
      </c>
      <c r="I4" s="46"/>
      <c r="J4" s="253" t="s">
        <v>470</v>
      </c>
      <c r="K4" s="254"/>
      <c r="L4" s="254"/>
      <c r="M4" s="254"/>
      <c r="N4" s="255"/>
      <c r="O4" s="28"/>
      <c r="P4" s="28"/>
      <c r="Q4" s="28"/>
      <c r="R4" s="28"/>
      <c r="S4" s="28"/>
      <c r="T4" s="28"/>
      <c r="U4" s="56"/>
      <c r="W4" s="21">
        <v>3</v>
      </c>
      <c r="X4" s="21">
        <v>2001</v>
      </c>
      <c r="Y4" s="24">
        <v>44253</v>
      </c>
      <c r="Z4" s="21" t="s">
        <v>514</v>
      </c>
      <c r="AA4" s="21" t="s">
        <v>496</v>
      </c>
      <c r="AB4" s="21">
        <v>8.3000000000000007</v>
      </c>
      <c r="AC4" s="21" t="s">
        <v>464</v>
      </c>
      <c r="AD4" s="21">
        <v>54</v>
      </c>
    </row>
    <row r="5" spans="1:30" ht="15.75" customHeight="1" thickBot="1" x14ac:dyDescent="0.25">
      <c r="A5" s="40">
        <v>0</v>
      </c>
      <c r="B5" s="22">
        <v>9.5499999999999995E-3</v>
      </c>
      <c r="C5" s="22">
        <v>4.5500000000000002E-3</v>
      </c>
      <c r="D5" s="22">
        <v>1.41E-2</v>
      </c>
      <c r="E5" s="46"/>
      <c r="F5" s="21" t="s">
        <v>471</v>
      </c>
      <c r="G5" s="23">
        <v>23813</v>
      </c>
      <c r="H5" s="21">
        <v>0.98</v>
      </c>
      <c r="I5" s="46"/>
      <c r="J5" s="243" t="s">
        <v>472</v>
      </c>
      <c r="K5" s="244"/>
      <c r="L5" s="244"/>
      <c r="M5" s="244"/>
      <c r="N5" s="245"/>
      <c r="O5" s="28"/>
      <c r="P5" s="28"/>
      <c r="Q5" s="28"/>
      <c r="R5" s="28"/>
      <c r="S5" s="28"/>
      <c r="T5" s="28"/>
      <c r="U5" s="56"/>
      <c r="W5" s="21">
        <v>4</v>
      </c>
      <c r="X5" s="21">
        <v>1993</v>
      </c>
      <c r="Y5" s="24">
        <v>44211</v>
      </c>
      <c r="Z5" s="21" t="s">
        <v>514</v>
      </c>
      <c r="AA5" s="21" t="s">
        <v>496</v>
      </c>
      <c r="AB5" s="21">
        <v>8.3000000000000007</v>
      </c>
      <c r="AC5" s="21" t="s">
        <v>464</v>
      </c>
      <c r="AD5" s="21">
        <v>54</v>
      </c>
    </row>
    <row r="6" spans="1:30" ht="15.75" customHeight="1" thickBot="1" x14ac:dyDescent="0.25">
      <c r="A6" s="40">
        <v>1</v>
      </c>
      <c r="B6" s="22">
        <v>5.1500000000000001E-3</v>
      </c>
      <c r="C6" s="22">
        <v>2.65E-3</v>
      </c>
      <c r="D6" s="22">
        <v>7.7999999999999996E-3</v>
      </c>
      <c r="E6" s="46"/>
      <c r="F6" s="21" t="s">
        <v>473</v>
      </c>
      <c r="G6" s="23">
        <v>25004</v>
      </c>
      <c r="H6" s="21">
        <v>1.03</v>
      </c>
      <c r="I6" s="46"/>
      <c r="J6" s="47" t="s">
        <v>474</v>
      </c>
      <c r="K6" s="48">
        <f>LARGE((K8,K9),1)</f>
        <v>0.67105263157894735</v>
      </c>
      <c r="L6" s="46"/>
      <c r="M6" s="46"/>
      <c r="N6" s="48" t="s">
        <v>465</v>
      </c>
      <c r="O6" s="28"/>
      <c r="P6" s="28"/>
      <c r="Q6" s="28"/>
      <c r="R6" s="28"/>
      <c r="S6" s="28"/>
      <c r="T6" s="28"/>
      <c r="U6" s="56"/>
      <c r="W6" s="21">
        <v>5</v>
      </c>
      <c r="X6" s="21">
        <v>1993</v>
      </c>
      <c r="Y6" s="24">
        <v>44246</v>
      </c>
      <c r="Z6" s="21" t="s">
        <v>514</v>
      </c>
      <c r="AA6" s="21" t="s">
        <v>496</v>
      </c>
      <c r="AB6" s="21">
        <v>8.3000000000000007</v>
      </c>
      <c r="AC6" s="21" t="s">
        <v>464</v>
      </c>
      <c r="AD6" s="21">
        <v>55</v>
      </c>
    </row>
    <row r="7" spans="1:30" ht="15.75" customHeight="1" thickBot="1" x14ac:dyDescent="0.25">
      <c r="A7" s="40">
        <v>2</v>
      </c>
      <c r="B7" s="22">
        <v>3.1499999999999996E-3</v>
      </c>
      <c r="C7" s="22">
        <v>1.65E-3</v>
      </c>
      <c r="D7" s="22">
        <v>4.7999999999999996E-3</v>
      </c>
      <c r="E7" s="46"/>
      <c r="F7" s="21" t="s">
        <v>475</v>
      </c>
      <c r="G7" s="23">
        <v>25387</v>
      </c>
      <c r="H7" s="21">
        <v>1.04</v>
      </c>
      <c r="I7" s="46"/>
      <c r="J7" s="21" t="s">
        <v>476</v>
      </c>
      <c r="K7" s="48">
        <f>LARGE((K10,K11),1)</f>
        <v>0.5409153952843273</v>
      </c>
      <c r="L7" s="46"/>
      <c r="M7" s="46"/>
      <c r="N7" s="48" t="s">
        <v>464</v>
      </c>
      <c r="O7" s="28"/>
      <c r="P7" s="28"/>
      <c r="Q7" s="28"/>
      <c r="R7" s="28"/>
      <c r="S7" s="28"/>
      <c r="T7" s="28"/>
      <c r="U7" s="56"/>
      <c r="W7" s="21">
        <v>6</v>
      </c>
      <c r="X7" s="21">
        <v>1973</v>
      </c>
      <c r="Y7" s="24">
        <v>44260</v>
      </c>
      <c r="Z7" s="21" t="s">
        <v>514</v>
      </c>
      <c r="AA7" s="21" t="s">
        <v>496</v>
      </c>
      <c r="AB7" s="21">
        <v>8.1999999999999993</v>
      </c>
      <c r="AC7" s="21" t="s">
        <v>464</v>
      </c>
      <c r="AD7" s="21">
        <v>53</v>
      </c>
    </row>
    <row r="8" spans="1:30" ht="15.75" customHeight="1" thickBot="1" x14ac:dyDescent="0.25">
      <c r="A8" s="40">
        <v>3</v>
      </c>
      <c r="B8" s="22">
        <v>1.9499999999999999E-3</v>
      </c>
      <c r="C8" s="22">
        <v>1.0499999999999999E-3</v>
      </c>
      <c r="D8" s="22">
        <v>3.0000000000000001E-3</v>
      </c>
      <c r="E8" s="46"/>
      <c r="F8" s="21" t="s">
        <v>477</v>
      </c>
      <c r="G8" s="23">
        <v>25382</v>
      </c>
      <c r="H8" s="21">
        <v>1.04</v>
      </c>
      <c r="I8" s="46"/>
      <c r="J8" s="46"/>
      <c r="K8" s="52">
        <f>LARGE(B11:C11,1)/(B11+C11)</f>
        <v>0.65079365079365081</v>
      </c>
      <c r="L8" s="46"/>
      <c r="M8" s="46"/>
      <c r="N8" s="46"/>
      <c r="O8" s="28"/>
      <c r="P8" s="28"/>
      <c r="Q8" s="28"/>
      <c r="R8" s="28"/>
      <c r="S8" s="28"/>
      <c r="T8" s="28"/>
      <c r="U8" s="56"/>
      <c r="W8" s="21">
        <v>7</v>
      </c>
      <c r="X8" s="21">
        <v>1969</v>
      </c>
      <c r="Y8" s="24">
        <v>44251</v>
      </c>
      <c r="Z8" s="21" t="s">
        <v>515</v>
      </c>
      <c r="AA8" s="21" t="s">
        <v>494</v>
      </c>
      <c r="AB8" s="21">
        <v>8.1999999999999993</v>
      </c>
      <c r="AC8" s="21" t="s">
        <v>464</v>
      </c>
      <c r="AD8" s="21">
        <v>57</v>
      </c>
    </row>
    <row r="9" spans="1:30" ht="15.75" customHeight="1" thickBot="1" x14ac:dyDescent="0.25">
      <c r="A9" s="40">
        <v>4</v>
      </c>
      <c r="B9" s="22">
        <v>1.6999999999999999E-3</v>
      </c>
      <c r="C9" s="22">
        <v>1.1999999999999999E-3</v>
      </c>
      <c r="D9" s="22">
        <v>2.8999999999999998E-3</v>
      </c>
      <c r="E9" s="46"/>
      <c r="F9" s="21" t="s">
        <v>478</v>
      </c>
      <c r="G9" s="23">
        <v>24952</v>
      </c>
      <c r="H9" s="21">
        <v>1.03</v>
      </c>
      <c r="I9" s="46"/>
      <c r="J9" s="46"/>
      <c r="K9" s="52">
        <f>LARGE(B12:C12,1)/(B12+C12)</f>
        <v>0.67105263157894735</v>
      </c>
      <c r="L9" s="46"/>
      <c r="M9" s="46"/>
      <c r="N9" s="46"/>
      <c r="O9" s="28"/>
      <c r="P9" s="28"/>
      <c r="Q9" s="28"/>
      <c r="R9" s="28"/>
      <c r="S9" s="28"/>
      <c r="T9" s="28"/>
      <c r="U9" s="56"/>
      <c r="W9" s="21">
        <v>8</v>
      </c>
      <c r="X9" s="21">
        <v>1966</v>
      </c>
      <c r="Y9" s="24">
        <v>44217</v>
      </c>
      <c r="Z9" s="21" t="s">
        <v>514</v>
      </c>
      <c r="AA9" s="21" t="s">
        <v>495</v>
      </c>
      <c r="AB9" s="21">
        <v>8.1999999999999993</v>
      </c>
      <c r="AC9" s="21" t="s">
        <v>464</v>
      </c>
      <c r="AD9" s="21">
        <v>54</v>
      </c>
    </row>
    <row r="10" spans="1:30" ht="15.75" customHeight="1" thickBot="1" x14ac:dyDescent="0.25">
      <c r="A10" s="40">
        <v>5</v>
      </c>
      <c r="B10" s="22">
        <v>2.7499999999999998E-3</v>
      </c>
      <c r="C10" s="22">
        <v>3.1499999999999996E-3</v>
      </c>
      <c r="D10" s="22">
        <v>5.8999999999999999E-3</v>
      </c>
      <c r="E10" s="46"/>
      <c r="F10" s="21" t="s">
        <v>479</v>
      </c>
      <c r="G10" s="23">
        <v>24170</v>
      </c>
      <c r="H10" s="21">
        <v>0.99</v>
      </c>
      <c r="I10" s="46"/>
      <c r="J10" s="46"/>
      <c r="K10" s="52">
        <f>LARGE(B20:C20,1)/(B20+C20)</f>
        <v>0.52597402597402598</v>
      </c>
      <c r="L10" s="46"/>
      <c r="M10" s="46"/>
      <c r="N10" s="46"/>
      <c r="O10" s="28"/>
      <c r="P10" s="28"/>
      <c r="Q10" s="28"/>
      <c r="R10" s="28"/>
      <c r="S10" s="28"/>
      <c r="T10" s="28"/>
      <c r="U10" s="56"/>
      <c r="W10" s="21">
        <v>9</v>
      </c>
      <c r="X10" s="21">
        <v>1960</v>
      </c>
      <c r="Y10" s="24">
        <v>44222</v>
      </c>
      <c r="Z10" s="21" t="s">
        <v>514</v>
      </c>
      <c r="AA10" s="21" t="s">
        <v>493</v>
      </c>
      <c r="AB10" s="21">
        <v>8.1999999999999993</v>
      </c>
      <c r="AC10" s="21" t="s">
        <v>464</v>
      </c>
      <c r="AD10" s="21">
        <v>54</v>
      </c>
    </row>
    <row r="11" spans="1:30" ht="15.75" customHeight="1" thickBot="1" x14ac:dyDescent="0.25">
      <c r="A11" s="40">
        <v>6</v>
      </c>
      <c r="B11" s="22">
        <v>5.4999999999999997E-3</v>
      </c>
      <c r="C11" s="22">
        <v>1.025E-2</v>
      </c>
      <c r="D11" s="22">
        <v>1.5699999999999999E-2</v>
      </c>
      <c r="E11" s="46"/>
      <c r="F11" s="21" t="s">
        <v>480</v>
      </c>
      <c r="G11" s="23">
        <v>24055</v>
      </c>
      <c r="H11" s="21">
        <v>0.99</v>
      </c>
      <c r="I11" s="46"/>
      <c r="J11" s="46"/>
      <c r="K11" s="52">
        <f>LARGE(B21:C21,1)/(B21+C21)</f>
        <v>0.5409153952843273</v>
      </c>
      <c r="L11" s="46"/>
      <c r="M11" s="46"/>
      <c r="N11" s="46"/>
      <c r="O11" s="28"/>
      <c r="P11" s="28"/>
      <c r="Q11" s="28"/>
      <c r="R11" s="28"/>
      <c r="S11" s="28"/>
      <c r="T11" s="28"/>
      <c r="U11" s="56"/>
      <c r="W11" s="21">
        <v>10</v>
      </c>
      <c r="X11" s="21">
        <v>1958</v>
      </c>
      <c r="Y11" s="24">
        <v>44238</v>
      </c>
      <c r="Z11" s="21" t="s">
        <v>514</v>
      </c>
      <c r="AA11" s="21" t="s">
        <v>495</v>
      </c>
      <c r="AB11" s="21">
        <v>8.1999999999999993</v>
      </c>
      <c r="AC11" s="21" t="s">
        <v>464</v>
      </c>
      <c r="AD11" s="21">
        <v>51</v>
      </c>
    </row>
    <row r="12" spans="1:30" ht="15.75" customHeight="1" thickBot="1" x14ac:dyDescent="0.25">
      <c r="A12" s="40">
        <v>7</v>
      </c>
      <c r="B12" s="22">
        <v>1.125E-2</v>
      </c>
      <c r="C12" s="22">
        <v>2.2950000000000002E-2</v>
      </c>
      <c r="D12" s="22">
        <v>3.4200000000000001E-2</v>
      </c>
      <c r="E12" s="46"/>
      <c r="F12" s="21" t="s">
        <v>481</v>
      </c>
      <c r="G12" s="23">
        <v>22683</v>
      </c>
      <c r="H12" s="21">
        <v>0.93</v>
      </c>
      <c r="I12" s="46"/>
      <c r="J12" s="46"/>
      <c r="K12" s="46"/>
      <c r="L12" s="46"/>
      <c r="M12" s="46"/>
      <c r="N12" s="46"/>
      <c r="O12" s="28"/>
      <c r="P12" s="28"/>
      <c r="Q12" s="28"/>
      <c r="R12" s="28"/>
      <c r="S12" s="28"/>
      <c r="T12" s="28"/>
      <c r="U12" s="56"/>
      <c r="W12" s="21">
        <v>20</v>
      </c>
      <c r="X12" s="21">
        <v>1939</v>
      </c>
      <c r="Y12" s="24">
        <v>44223</v>
      </c>
      <c r="Z12" s="21" t="s">
        <v>515</v>
      </c>
      <c r="AA12" s="21" t="s">
        <v>494</v>
      </c>
      <c r="AB12" s="21">
        <v>8.1</v>
      </c>
      <c r="AC12" s="21" t="s">
        <v>464</v>
      </c>
      <c r="AD12" s="21">
        <v>53</v>
      </c>
    </row>
    <row r="13" spans="1:30" ht="15.75" customHeight="1" thickBot="1" x14ac:dyDescent="0.25">
      <c r="A13" s="40">
        <v>8</v>
      </c>
      <c r="B13" s="22">
        <v>1.8100000000000002E-2</v>
      </c>
      <c r="C13" s="22">
        <v>3.2899999999999999E-2</v>
      </c>
      <c r="D13" s="22">
        <v>5.0999999999999997E-2</v>
      </c>
      <c r="E13" s="46"/>
      <c r="F13" s="21" t="s">
        <v>482</v>
      </c>
      <c r="G13" s="23">
        <v>20774</v>
      </c>
      <c r="H13" s="21">
        <v>0.85</v>
      </c>
      <c r="I13" s="46"/>
      <c r="J13" s="46"/>
      <c r="K13" s="46"/>
      <c r="L13" s="46"/>
      <c r="M13" s="46"/>
      <c r="N13" s="46"/>
      <c r="O13" s="28"/>
      <c r="P13" s="28"/>
      <c r="Q13" s="28"/>
      <c r="R13" s="28"/>
      <c r="S13" s="28"/>
      <c r="T13" s="28"/>
      <c r="U13" s="56"/>
      <c r="W13" s="21">
        <v>25</v>
      </c>
      <c r="X13" s="21">
        <v>1933</v>
      </c>
      <c r="Y13" s="24">
        <v>44302</v>
      </c>
      <c r="Z13" s="21" t="s">
        <v>513</v>
      </c>
      <c r="AA13" s="21" t="s">
        <v>496</v>
      </c>
      <c r="AB13" s="21">
        <v>8.1</v>
      </c>
      <c r="AC13" s="21" t="s">
        <v>464</v>
      </c>
      <c r="AD13" s="21">
        <v>51</v>
      </c>
    </row>
    <row r="14" spans="1:30" ht="15.75" customHeight="1" thickBot="1" x14ac:dyDescent="0.25">
      <c r="A14" s="40">
        <v>9</v>
      </c>
      <c r="B14" s="22">
        <v>2.4049999999999998E-2</v>
      </c>
      <c r="C14" s="22">
        <v>3.56E-2</v>
      </c>
      <c r="D14" s="22">
        <v>5.96E-2</v>
      </c>
      <c r="E14" s="46"/>
      <c r="F14" s="21" t="s">
        <v>483</v>
      </c>
      <c r="G14" s="23">
        <v>21343</v>
      </c>
      <c r="H14" s="21"/>
      <c r="I14" s="46"/>
      <c r="J14" s="46"/>
      <c r="K14" s="46"/>
      <c r="L14" s="46"/>
      <c r="M14" s="46"/>
      <c r="N14" s="46"/>
      <c r="O14" s="28"/>
      <c r="P14" s="28"/>
      <c r="Q14" s="28"/>
      <c r="R14" s="28"/>
      <c r="S14" s="28"/>
      <c r="T14" s="28"/>
      <c r="U14" s="56"/>
      <c r="W14" s="21">
        <v>30</v>
      </c>
      <c r="X14" s="21">
        <v>1926</v>
      </c>
      <c r="Y14" s="24">
        <v>44237</v>
      </c>
      <c r="Z14" s="21" t="s">
        <v>514</v>
      </c>
      <c r="AA14" s="21" t="s">
        <v>494</v>
      </c>
      <c r="AB14" s="21">
        <v>8</v>
      </c>
      <c r="AC14" s="21" t="s">
        <v>464</v>
      </c>
      <c r="AD14" s="21">
        <v>54</v>
      </c>
    </row>
    <row r="15" spans="1:30" ht="15.75" customHeight="1" thickBot="1" x14ac:dyDescent="0.25">
      <c r="A15" s="40">
        <v>10</v>
      </c>
      <c r="B15" s="22">
        <v>2.7550000000000002E-2</v>
      </c>
      <c r="C15" s="22">
        <v>3.5400000000000001E-2</v>
      </c>
      <c r="D15" s="22">
        <v>6.3E-2</v>
      </c>
      <c r="E15" s="46"/>
      <c r="F15" s="21" t="s">
        <v>484</v>
      </c>
      <c r="G15" s="23">
        <v>21371</v>
      </c>
      <c r="H15" s="21"/>
      <c r="I15" s="46"/>
      <c r="J15" s="46"/>
      <c r="K15" s="46"/>
      <c r="L15" s="46"/>
      <c r="M15" s="46"/>
      <c r="N15" s="46"/>
      <c r="O15" s="28"/>
      <c r="P15" s="28"/>
      <c r="Q15" s="28"/>
      <c r="R15" s="28"/>
      <c r="S15" s="28"/>
      <c r="T15" s="28"/>
      <c r="U15" s="56"/>
      <c r="W15" s="21">
        <v>35</v>
      </c>
      <c r="X15" s="21">
        <v>1912</v>
      </c>
      <c r="Y15" s="24">
        <v>44254</v>
      </c>
      <c r="Z15" s="21" t="s">
        <v>513</v>
      </c>
      <c r="AA15" s="21" t="s">
        <v>497</v>
      </c>
      <c r="AB15" s="21">
        <v>8</v>
      </c>
      <c r="AC15" s="21" t="s">
        <v>464</v>
      </c>
      <c r="AD15" s="21">
        <v>52</v>
      </c>
    </row>
    <row r="16" spans="1:30" ht="15.75" customHeight="1" thickBot="1" x14ac:dyDescent="0.25">
      <c r="A16" s="40">
        <v>11</v>
      </c>
      <c r="B16" s="22">
        <v>2.8549999999999996E-2</v>
      </c>
      <c r="C16" s="22">
        <v>3.5200000000000002E-2</v>
      </c>
      <c r="D16" s="22">
        <v>6.3700000000000007E-2</v>
      </c>
      <c r="E16" s="46"/>
      <c r="F16" s="21" t="s">
        <v>485</v>
      </c>
      <c r="G16" s="23">
        <v>22217</v>
      </c>
      <c r="H16" s="21"/>
      <c r="I16" s="46"/>
      <c r="J16" s="46"/>
      <c r="K16" s="46"/>
      <c r="L16" s="46"/>
      <c r="M16" s="46"/>
      <c r="N16" s="46"/>
      <c r="O16" s="28"/>
      <c r="P16" s="28"/>
      <c r="Q16" s="28"/>
      <c r="R16" s="28"/>
      <c r="S16" s="28"/>
      <c r="T16" s="28"/>
      <c r="U16" s="56"/>
      <c r="W16" s="21">
        <v>40</v>
      </c>
      <c r="X16" s="21">
        <v>1905</v>
      </c>
      <c r="Y16" s="24">
        <v>44252</v>
      </c>
      <c r="Z16" s="21" t="s">
        <v>514</v>
      </c>
      <c r="AA16" s="21" t="s">
        <v>495</v>
      </c>
      <c r="AB16" s="21">
        <v>7.9</v>
      </c>
      <c r="AC16" s="21" t="s">
        <v>464</v>
      </c>
      <c r="AD16" s="21">
        <v>55</v>
      </c>
    </row>
    <row r="17" spans="1:30" ht="15.75" customHeight="1" thickBot="1" x14ac:dyDescent="0.25">
      <c r="A17" s="40">
        <v>12</v>
      </c>
      <c r="B17" s="22">
        <v>2.845E-2</v>
      </c>
      <c r="C17" s="22">
        <v>3.5000000000000003E-2</v>
      </c>
      <c r="D17" s="22">
        <v>6.3399999999999998E-2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28"/>
      <c r="P17" s="28"/>
      <c r="Q17" s="28"/>
      <c r="R17" s="28"/>
      <c r="S17" s="28"/>
      <c r="T17" s="28"/>
      <c r="U17" s="56"/>
      <c r="W17" s="21">
        <v>45</v>
      </c>
      <c r="X17" s="21">
        <v>1898</v>
      </c>
      <c r="Y17" s="24">
        <v>44219</v>
      </c>
      <c r="Z17" s="21" t="s">
        <v>513</v>
      </c>
      <c r="AA17" s="21" t="s">
        <v>497</v>
      </c>
      <c r="AB17" s="21">
        <v>7.9</v>
      </c>
      <c r="AC17" s="21" t="s">
        <v>464</v>
      </c>
      <c r="AD17" s="21">
        <v>54</v>
      </c>
    </row>
    <row r="18" spans="1:30" ht="15.75" customHeight="1" thickBot="1" x14ac:dyDescent="0.25">
      <c r="A18" s="40">
        <v>13</v>
      </c>
      <c r="B18" s="22">
        <v>2.9950000000000004E-2</v>
      </c>
      <c r="C18" s="22">
        <v>3.4099999999999998E-2</v>
      </c>
      <c r="D18" s="22">
        <v>6.4000000000000001E-2</v>
      </c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8"/>
      <c r="P18" s="28"/>
      <c r="Q18" s="28"/>
      <c r="R18" s="28"/>
      <c r="S18" s="28"/>
      <c r="T18" s="28"/>
      <c r="U18" s="56"/>
      <c r="W18" s="21">
        <v>50</v>
      </c>
      <c r="X18" s="21">
        <v>1893</v>
      </c>
      <c r="Y18" s="24">
        <v>44414</v>
      </c>
      <c r="Z18" s="21" t="s">
        <v>514</v>
      </c>
      <c r="AA18" s="21" t="s">
        <v>496</v>
      </c>
      <c r="AB18" s="21">
        <v>7.9</v>
      </c>
      <c r="AC18" s="21" t="s">
        <v>464</v>
      </c>
      <c r="AD18" s="21">
        <v>55</v>
      </c>
    </row>
    <row r="19" spans="1:30" ht="15.75" customHeight="1" thickBot="1" x14ac:dyDescent="0.25">
      <c r="A19" s="40">
        <v>14</v>
      </c>
      <c r="B19" s="22">
        <v>3.2899999999999999E-2</v>
      </c>
      <c r="C19" s="22">
        <v>3.2750000000000001E-2</v>
      </c>
      <c r="D19" s="22">
        <v>6.5600000000000006E-2</v>
      </c>
      <c r="E19" s="46"/>
      <c r="F19" s="11" t="s">
        <v>486</v>
      </c>
      <c r="G19" s="11" t="s">
        <v>468</v>
      </c>
      <c r="H19" s="11" t="s">
        <v>469</v>
      </c>
      <c r="I19" s="46"/>
      <c r="J19" s="256" t="s">
        <v>487</v>
      </c>
      <c r="K19" s="257"/>
      <c r="L19" s="257"/>
      <c r="M19" s="257"/>
      <c r="N19" s="258"/>
      <c r="O19" s="28"/>
      <c r="P19" s="28"/>
      <c r="Q19" s="28"/>
      <c r="R19" s="28"/>
      <c r="S19" s="28"/>
      <c r="T19" s="28"/>
      <c r="U19" s="56"/>
      <c r="W19" s="21">
        <v>75</v>
      </c>
      <c r="X19" s="21">
        <v>1867</v>
      </c>
      <c r="Y19" s="24">
        <v>44229</v>
      </c>
      <c r="Z19" s="21" t="s">
        <v>515</v>
      </c>
      <c r="AA19" s="21" t="s">
        <v>493</v>
      </c>
      <c r="AB19" s="21">
        <v>7.8</v>
      </c>
      <c r="AC19" s="21" t="s">
        <v>464</v>
      </c>
      <c r="AD19" s="21">
        <v>51</v>
      </c>
    </row>
    <row r="20" spans="1:30" ht="15.75" customHeight="1" thickBot="1" x14ac:dyDescent="0.25">
      <c r="A20" s="40">
        <v>15</v>
      </c>
      <c r="B20" s="22">
        <v>3.6450000000000003E-2</v>
      </c>
      <c r="C20" s="22">
        <v>3.2849999999999997E-2</v>
      </c>
      <c r="D20" s="22">
        <v>6.93E-2</v>
      </c>
      <c r="E20" s="46"/>
      <c r="F20" s="21" t="s">
        <v>488</v>
      </c>
      <c r="G20" s="23">
        <v>23593</v>
      </c>
      <c r="H20" s="21">
        <v>0.97</v>
      </c>
      <c r="I20" s="46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8"/>
      <c r="P20" s="28"/>
      <c r="Q20" s="28"/>
      <c r="R20" s="28"/>
      <c r="S20" s="28"/>
      <c r="T20" s="28"/>
      <c r="U20" s="56"/>
      <c r="W20" s="21">
        <v>100</v>
      </c>
      <c r="X20" s="21">
        <v>1847</v>
      </c>
      <c r="Y20" s="24">
        <v>44249</v>
      </c>
      <c r="Z20" s="21" t="s">
        <v>514</v>
      </c>
      <c r="AA20" s="21" t="s">
        <v>492</v>
      </c>
      <c r="AB20" s="21">
        <v>7.7</v>
      </c>
      <c r="AC20" s="21" t="s">
        <v>464</v>
      </c>
      <c r="AD20" s="21">
        <v>51</v>
      </c>
    </row>
    <row r="21" spans="1:30" ht="15.75" customHeight="1" thickBot="1" x14ac:dyDescent="0.25">
      <c r="A21" s="40">
        <v>16</v>
      </c>
      <c r="B21" s="22">
        <v>3.9E-2</v>
      </c>
      <c r="C21" s="22">
        <v>3.3099999999999997E-2</v>
      </c>
      <c r="D21" s="22">
        <v>7.2099999999999997E-2</v>
      </c>
      <c r="E21" s="46"/>
      <c r="F21" s="21" t="s">
        <v>492</v>
      </c>
      <c r="G21" s="23">
        <v>23602</v>
      </c>
      <c r="H21" s="21">
        <v>0.97</v>
      </c>
      <c r="I21" s="46"/>
      <c r="J21" s="21">
        <v>5</v>
      </c>
      <c r="K21" s="21">
        <f>X6</f>
        <v>1993</v>
      </c>
      <c r="L21" s="24"/>
      <c r="M21" s="21"/>
      <c r="N21" s="49">
        <f>K21/$F$2</f>
        <v>8.3041666666666666E-2</v>
      </c>
      <c r="O21" s="28"/>
      <c r="P21" s="28"/>
      <c r="Q21" s="28"/>
      <c r="R21" s="28"/>
      <c r="S21" s="28"/>
      <c r="T21" s="28"/>
      <c r="U21" s="56"/>
      <c r="W21" s="21">
        <v>125</v>
      </c>
      <c r="X21" s="21">
        <v>1836</v>
      </c>
      <c r="Y21" s="24">
        <v>44216</v>
      </c>
      <c r="Z21" s="21" t="s">
        <v>517</v>
      </c>
      <c r="AA21" s="21" t="s">
        <v>494</v>
      </c>
      <c r="AB21" s="21">
        <v>7.6</v>
      </c>
      <c r="AC21" s="21" t="s">
        <v>465</v>
      </c>
      <c r="AD21" s="21">
        <v>51</v>
      </c>
    </row>
    <row r="22" spans="1:30" ht="15.75" customHeight="1" thickBot="1" x14ac:dyDescent="0.25">
      <c r="A22" s="40">
        <v>17</v>
      </c>
      <c r="B22" s="22">
        <v>3.7749999999999999E-2</v>
      </c>
      <c r="C22" s="22">
        <v>3.27E-2</v>
      </c>
      <c r="D22" s="22">
        <v>7.0499999999999993E-2</v>
      </c>
      <c r="E22" s="46"/>
      <c r="F22" s="21" t="s">
        <v>493</v>
      </c>
      <c r="G22" s="23">
        <v>23077</v>
      </c>
      <c r="H22" s="21">
        <v>0.95</v>
      </c>
      <c r="I22" s="46"/>
      <c r="J22" s="21">
        <v>10</v>
      </c>
      <c r="K22" s="21">
        <f>X11</f>
        <v>1958</v>
      </c>
      <c r="L22" s="24"/>
      <c r="M22" s="21"/>
      <c r="N22" s="49">
        <f t="shared" ref="N22:N28" si="0">K22/$F$2</f>
        <v>8.1583333333333327E-2</v>
      </c>
      <c r="O22" s="28"/>
      <c r="P22" s="28"/>
      <c r="Q22" s="28"/>
      <c r="R22" s="28"/>
      <c r="S22" s="28"/>
      <c r="T22" s="28"/>
      <c r="U22" s="56"/>
      <c r="W22" s="21">
        <v>150</v>
      </c>
      <c r="X22" s="21">
        <v>1823</v>
      </c>
      <c r="Y22" s="24">
        <v>44359</v>
      </c>
      <c r="Z22" s="21" t="s">
        <v>513</v>
      </c>
      <c r="AA22" s="21" t="s">
        <v>497</v>
      </c>
      <c r="AB22" s="21">
        <v>7.6</v>
      </c>
      <c r="AC22" s="21" t="s">
        <v>464</v>
      </c>
      <c r="AD22" s="21">
        <v>53</v>
      </c>
    </row>
    <row r="23" spans="1:30" ht="15.75" customHeight="1" thickBot="1" x14ac:dyDescent="0.25">
      <c r="A23" s="40">
        <v>18</v>
      </c>
      <c r="B23" s="22">
        <v>3.4500000000000003E-2</v>
      </c>
      <c r="C23" s="22">
        <v>2.9700000000000004E-2</v>
      </c>
      <c r="D23" s="22">
        <v>6.4199999999999993E-2</v>
      </c>
      <c r="E23" s="46"/>
      <c r="F23" s="21" t="s">
        <v>494</v>
      </c>
      <c r="G23" s="23">
        <v>23280</v>
      </c>
      <c r="H23" s="21">
        <v>0.96</v>
      </c>
      <c r="I23" s="46"/>
      <c r="J23" s="21">
        <v>20</v>
      </c>
      <c r="K23" s="21">
        <f>X12</f>
        <v>1939</v>
      </c>
      <c r="L23" s="24"/>
      <c r="M23" s="21"/>
      <c r="N23" s="49">
        <f t="shared" si="0"/>
        <v>8.0791666666666664E-2</v>
      </c>
      <c r="O23" s="28"/>
      <c r="P23" s="28"/>
      <c r="Q23" s="28"/>
      <c r="R23" s="28"/>
      <c r="S23" s="28"/>
      <c r="T23" s="28"/>
      <c r="U23" s="56"/>
      <c r="W23" s="21">
        <v>175</v>
      </c>
      <c r="X23" s="21">
        <v>1813</v>
      </c>
      <c r="Y23" s="24">
        <v>44366</v>
      </c>
      <c r="Z23" s="21" t="s">
        <v>513</v>
      </c>
      <c r="AA23" s="21" t="s">
        <v>497</v>
      </c>
      <c r="AB23" s="21">
        <v>7.6</v>
      </c>
      <c r="AC23" s="21" t="s">
        <v>464</v>
      </c>
      <c r="AD23" s="21">
        <v>50</v>
      </c>
    </row>
    <row r="24" spans="1:30" ht="15.75" customHeight="1" thickBot="1" x14ac:dyDescent="0.25">
      <c r="A24" s="40">
        <v>19</v>
      </c>
      <c r="B24" s="22">
        <v>2.9150000000000002E-2</v>
      </c>
      <c r="C24" s="22">
        <v>2.6100000000000005E-2</v>
      </c>
      <c r="D24" s="22">
        <v>5.5300000000000002E-2</v>
      </c>
      <c r="E24" s="46"/>
      <c r="F24" s="21" t="s">
        <v>495</v>
      </c>
      <c r="G24" s="23">
        <v>24460</v>
      </c>
      <c r="H24" s="21">
        <v>1.01</v>
      </c>
      <c r="I24" s="46"/>
      <c r="J24" s="21">
        <v>30</v>
      </c>
      <c r="K24" s="21">
        <f>X14</f>
        <v>1926</v>
      </c>
      <c r="L24" s="24"/>
      <c r="M24" s="21"/>
      <c r="N24" s="49">
        <f t="shared" si="0"/>
        <v>8.0250000000000002E-2</v>
      </c>
      <c r="O24" s="28"/>
      <c r="P24" s="28"/>
      <c r="Q24" s="28"/>
      <c r="R24" s="28"/>
      <c r="S24" s="28"/>
      <c r="T24" s="28"/>
      <c r="U24" s="56"/>
      <c r="W24" s="21">
        <v>200</v>
      </c>
      <c r="X24" s="21">
        <v>1804</v>
      </c>
      <c r="Y24" s="24">
        <v>44392</v>
      </c>
      <c r="Z24" s="21" t="s">
        <v>514</v>
      </c>
      <c r="AA24" s="21" t="s">
        <v>495</v>
      </c>
      <c r="AB24" s="21">
        <v>7.5</v>
      </c>
      <c r="AC24" s="21" t="s">
        <v>464</v>
      </c>
      <c r="AD24" s="21">
        <v>59</v>
      </c>
    </row>
    <row r="25" spans="1:30" ht="15.75" customHeight="1" thickBot="1" x14ac:dyDescent="0.25">
      <c r="A25" s="40">
        <v>20</v>
      </c>
      <c r="B25" s="22">
        <v>2.5349999999999998E-2</v>
      </c>
      <c r="C25" s="22">
        <v>2.1550000000000003E-2</v>
      </c>
      <c r="D25" s="22">
        <v>4.6899999999999997E-2</v>
      </c>
      <c r="E25" s="46"/>
      <c r="F25" s="21" t="s">
        <v>496</v>
      </c>
      <c r="G25" s="23">
        <v>26076</v>
      </c>
      <c r="H25" s="21">
        <v>1.07</v>
      </c>
      <c r="I25" s="46"/>
      <c r="J25" s="21">
        <v>50</v>
      </c>
      <c r="K25" s="21">
        <f>X18</f>
        <v>1893</v>
      </c>
      <c r="L25" s="24"/>
      <c r="M25" s="21"/>
      <c r="N25" s="49">
        <f t="shared" si="0"/>
        <v>7.8875000000000001E-2</v>
      </c>
      <c r="O25" s="28"/>
      <c r="P25" s="28"/>
      <c r="Q25" s="28"/>
      <c r="R25" s="28"/>
      <c r="S25" s="28"/>
      <c r="T25" s="28"/>
      <c r="U25" s="56"/>
    </row>
    <row r="26" spans="1:30" ht="15.75" customHeight="1" thickBot="1" x14ac:dyDescent="0.25">
      <c r="A26" s="40">
        <v>21</v>
      </c>
      <c r="B26" s="22">
        <v>2.6550000000000001E-2</v>
      </c>
      <c r="C26" s="22">
        <v>1.585E-2</v>
      </c>
      <c r="D26" s="22">
        <v>4.24E-2</v>
      </c>
      <c r="E26" s="46"/>
      <c r="F26" s="21" t="s">
        <v>497</v>
      </c>
      <c r="G26" s="23">
        <v>25905</v>
      </c>
      <c r="H26" s="21">
        <v>1.07</v>
      </c>
      <c r="I26" s="46"/>
      <c r="J26" s="21">
        <v>100</v>
      </c>
      <c r="K26" s="21">
        <f>X20</f>
        <v>1847</v>
      </c>
      <c r="L26" s="24"/>
      <c r="M26" s="21"/>
      <c r="N26" s="49">
        <f t="shared" si="0"/>
        <v>7.6958333333333337E-2</v>
      </c>
      <c r="O26" s="28"/>
      <c r="P26" s="28"/>
      <c r="Q26" s="28"/>
      <c r="R26" s="28"/>
      <c r="S26" s="28"/>
      <c r="T26" s="28"/>
      <c r="U26" s="56"/>
    </row>
    <row r="27" spans="1:30" ht="15.75" customHeight="1" thickBot="1" x14ac:dyDescent="0.25">
      <c r="A27" s="40">
        <v>22</v>
      </c>
      <c r="B27" s="22">
        <v>2.41E-2</v>
      </c>
      <c r="C27" s="22">
        <v>1.1950000000000001E-2</v>
      </c>
      <c r="D27" s="22">
        <v>3.61E-2</v>
      </c>
      <c r="E27" s="46"/>
      <c r="F27" s="46"/>
      <c r="G27" s="46"/>
      <c r="H27" s="46"/>
      <c r="I27" s="46"/>
      <c r="J27" s="21">
        <v>150</v>
      </c>
      <c r="K27" s="21">
        <f>X22</f>
        <v>1823</v>
      </c>
      <c r="L27" s="24"/>
      <c r="M27" s="21"/>
      <c r="N27" s="49">
        <f t="shared" si="0"/>
        <v>7.5958333333333336E-2</v>
      </c>
      <c r="O27" s="28"/>
      <c r="P27" s="28"/>
      <c r="Q27" s="28"/>
      <c r="R27" s="28"/>
      <c r="S27" s="28"/>
      <c r="T27" s="28"/>
      <c r="U27" s="56"/>
    </row>
    <row r="28" spans="1:30" ht="15.75" customHeight="1" thickBot="1" x14ac:dyDescent="0.25">
      <c r="A28" s="40">
        <v>23</v>
      </c>
      <c r="B28" s="22">
        <v>1.6650000000000002E-2</v>
      </c>
      <c r="C28" s="22">
        <v>7.7499999999999999E-3</v>
      </c>
      <c r="D28" s="22">
        <v>2.4400000000000002E-2</v>
      </c>
      <c r="E28" s="46"/>
      <c r="F28" s="46"/>
      <c r="G28" s="46"/>
      <c r="H28" s="46"/>
      <c r="I28" s="46"/>
      <c r="J28" s="21">
        <v>200</v>
      </c>
      <c r="K28" s="21">
        <f>X24</f>
        <v>1804</v>
      </c>
      <c r="L28" s="24"/>
      <c r="M28" s="21"/>
      <c r="N28" s="49">
        <f t="shared" si="0"/>
        <v>7.5166666666666673E-2</v>
      </c>
      <c r="O28" s="28"/>
      <c r="P28" s="28"/>
      <c r="Q28" s="28"/>
      <c r="R28" s="28"/>
      <c r="S28" s="28"/>
      <c r="T28" s="28"/>
      <c r="U28" s="56"/>
    </row>
    <row r="29" spans="1:30" ht="15.75" customHeight="1" thickBot="1" x14ac:dyDescent="0.2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9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6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612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18400</v>
      </c>
      <c r="H2" s="7" t="s">
        <v>462</v>
      </c>
      <c r="W2" s="21">
        <v>1</v>
      </c>
      <c r="X2" s="21">
        <v>2081</v>
      </c>
      <c r="Y2" s="24">
        <v>45182</v>
      </c>
      <c r="Z2" s="21" t="s">
        <v>523</v>
      </c>
      <c r="AA2" s="21" t="s">
        <v>494</v>
      </c>
      <c r="AB2" s="21">
        <v>11.3</v>
      </c>
      <c r="AC2" s="21" t="s">
        <v>499</v>
      </c>
      <c r="AD2" s="21">
        <v>52</v>
      </c>
    </row>
    <row r="3" spans="1:30" ht="17.25" customHeight="1" thickBot="1" x14ac:dyDescent="0.25">
      <c r="W3" s="21">
        <v>2</v>
      </c>
      <c r="X3" s="21">
        <v>2022</v>
      </c>
      <c r="Y3" s="24">
        <v>45203</v>
      </c>
      <c r="Z3" s="21" t="s">
        <v>514</v>
      </c>
      <c r="AA3" s="21" t="s">
        <v>494</v>
      </c>
      <c r="AB3" s="21">
        <v>11</v>
      </c>
      <c r="AC3" s="21" t="s">
        <v>498</v>
      </c>
      <c r="AD3" s="21">
        <v>50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2002</v>
      </c>
      <c r="Y4" s="24">
        <v>44999</v>
      </c>
      <c r="Z4" s="21" t="s">
        <v>514</v>
      </c>
      <c r="AA4" s="21" t="s">
        <v>493</v>
      </c>
      <c r="AB4" s="21">
        <v>10.9</v>
      </c>
      <c r="AC4" s="21" t="s">
        <v>499</v>
      </c>
      <c r="AD4" s="21">
        <v>53</v>
      </c>
    </row>
    <row r="5" spans="1:30" ht="17.25" customHeight="1" thickBot="1" x14ac:dyDescent="0.25">
      <c r="A5" s="21">
        <v>0</v>
      </c>
      <c r="B5" s="22">
        <v>1.7554347826086955E-3</v>
      </c>
      <c r="C5" s="22">
        <v>2.4668478260869565E-3</v>
      </c>
      <c r="D5" s="22">
        <v>4.1999999999999997E-3</v>
      </c>
      <c r="E5" s="45"/>
      <c r="F5" s="21" t="s">
        <v>471</v>
      </c>
      <c r="G5" s="23">
        <v>18194</v>
      </c>
      <c r="H5" s="21">
        <v>0.99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2001</v>
      </c>
      <c r="Y5" s="24">
        <v>45019</v>
      </c>
      <c r="Z5" s="21" t="s">
        <v>514</v>
      </c>
      <c r="AA5" s="21" t="s">
        <v>492</v>
      </c>
      <c r="AB5" s="21">
        <v>10.9</v>
      </c>
      <c r="AC5" s="21" t="s">
        <v>499</v>
      </c>
      <c r="AD5" s="21">
        <v>57</v>
      </c>
    </row>
    <row r="6" spans="1:30" ht="17.25" customHeight="1" thickBot="1" x14ac:dyDescent="0.25">
      <c r="A6" s="21">
        <v>1</v>
      </c>
      <c r="B6" s="22">
        <v>1.1358695652173914E-3</v>
      </c>
      <c r="C6" s="22">
        <v>1.7896739130434782E-3</v>
      </c>
      <c r="D6" s="22">
        <v>2.8999999999999998E-3</v>
      </c>
      <c r="E6" s="45"/>
      <c r="F6" s="21" t="s">
        <v>473</v>
      </c>
      <c r="G6" s="23">
        <v>19640</v>
      </c>
      <c r="H6" s="21">
        <v>1.07</v>
      </c>
      <c r="I6" s="45"/>
      <c r="J6" s="107" t="s">
        <v>474</v>
      </c>
      <c r="K6" s="108">
        <f>LARGE((K8,K9),1)</f>
        <v>0.63464810276741535</v>
      </c>
      <c r="L6" s="45"/>
      <c r="M6" s="45"/>
      <c r="N6" s="108" t="s">
        <v>498</v>
      </c>
      <c r="W6" s="21">
        <v>5</v>
      </c>
      <c r="X6" s="21">
        <v>2000</v>
      </c>
      <c r="Y6" s="24">
        <v>44978</v>
      </c>
      <c r="Z6" s="21" t="s">
        <v>514</v>
      </c>
      <c r="AA6" s="21" t="s">
        <v>493</v>
      </c>
      <c r="AB6" s="21">
        <v>10.9</v>
      </c>
      <c r="AC6" s="21" t="s">
        <v>499</v>
      </c>
      <c r="AD6" s="21">
        <v>56</v>
      </c>
    </row>
    <row r="7" spans="1:30" ht="17.25" customHeight="1" thickBot="1" x14ac:dyDescent="0.25">
      <c r="A7" s="21">
        <v>2</v>
      </c>
      <c r="B7" s="22">
        <v>9.293478260869564E-4</v>
      </c>
      <c r="C7" s="22">
        <v>1.4027173913043478E-3</v>
      </c>
      <c r="D7" s="22">
        <v>2.3999999999999998E-3</v>
      </c>
      <c r="E7" s="45"/>
      <c r="F7" s="21" t="s">
        <v>475</v>
      </c>
      <c r="G7" s="23">
        <v>19697</v>
      </c>
      <c r="H7" s="21">
        <v>1.07</v>
      </c>
      <c r="I7" s="45"/>
      <c r="J7" s="12" t="s">
        <v>476</v>
      </c>
      <c r="K7" s="108">
        <f>LARGE((K10,K11),1)</f>
        <v>0.54481906778510736</v>
      </c>
      <c r="L7" s="45"/>
      <c r="M7" s="45"/>
      <c r="N7" s="108" t="s">
        <v>499</v>
      </c>
      <c r="W7" s="21">
        <v>6</v>
      </c>
      <c r="X7" s="21">
        <v>1999</v>
      </c>
      <c r="Y7" s="24">
        <v>45275</v>
      </c>
      <c r="Z7" s="21" t="s">
        <v>515</v>
      </c>
      <c r="AA7" s="21" t="s">
        <v>496</v>
      </c>
      <c r="AB7" s="21">
        <v>10.9</v>
      </c>
      <c r="AC7" s="21" t="s">
        <v>499</v>
      </c>
      <c r="AD7" s="21">
        <v>50</v>
      </c>
    </row>
    <row r="8" spans="1:30" ht="17.25" customHeight="1" thickBot="1" x14ac:dyDescent="0.25">
      <c r="A8" s="21">
        <v>3</v>
      </c>
      <c r="B8" s="22">
        <v>1.1875E-3</v>
      </c>
      <c r="C8" s="22">
        <v>1.0641304347826087E-3</v>
      </c>
      <c r="D8" s="22">
        <v>2.2000000000000001E-3</v>
      </c>
      <c r="E8" s="45"/>
      <c r="F8" s="21" t="s">
        <v>477</v>
      </c>
      <c r="G8" s="23">
        <v>18877</v>
      </c>
      <c r="H8" s="21">
        <v>1.03</v>
      </c>
      <c r="I8" s="45"/>
      <c r="J8" s="45"/>
      <c r="K8" s="340">
        <f>LARGE(B11:C11,1)/(B11+C11)</f>
        <v>0.63464810276741535</v>
      </c>
      <c r="L8" s="45"/>
      <c r="M8" s="45"/>
      <c r="N8" s="45"/>
      <c r="W8" s="21">
        <v>7</v>
      </c>
      <c r="X8" s="21">
        <v>1997</v>
      </c>
      <c r="Y8" s="24">
        <v>44963</v>
      </c>
      <c r="Z8" s="21" t="s">
        <v>514</v>
      </c>
      <c r="AA8" s="21" t="s">
        <v>492</v>
      </c>
      <c r="AB8" s="21">
        <v>10.9</v>
      </c>
      <c r="AC8" s="21" t="s">
        <v>499</v>
      </c>
      <c r="AD8" s="21">
        <v>55</v>
      </c>
    </row>
    <row r="9" spans="1:30" ht="17.25" customHeight="1" thickBot="1" x14ac:dyDescent="0.25">
      <c r="A9" s="21">
        <v>4</v>
      </c>
      <c r="B9" s="22">
        <v>2.0135869565217389E-3</v>
      </c>
      <c r="C9" s="22">
        <v>1.1608695652173913E-3</v>
      </c>
      <c r="D9" s="22">
        <v>3.0999999999999999E-3</v>
      </c>
      <c r="E9" s="45"/>
      <c r="F9" s="21" t="s">
        <v>478</v>
      </c>
      <c r="G9" s="23">
        <v>18701</v>
      </c>
      <c r="H9" s="21">
        <v>1.02</v>
      </c>
      <c r="I9" s="45"/>
      <c r="J9" s="45"/>
      <c r="K9" s="340">
        <f>LARGE(B12:C12,1)/(B12+C12)</f>
        <v>0.62381521646315419</v>
      </c>
      <c r="L9" s="45"/>
      <c r="M9" s="45"/>
      <c r="N9" s="45"/>
      <c r="W9" s="21">
        <v>8</v>
      </c>
      <c r="X9" s="21">
        <v>1997</v>
      </c>
      <c r="Y9" s="24">
        <v>45050</v>
      </c>
      <c r="Z9" s="21" t="s">
        <v>514</v>
      </c>
      <c r="AA9" s="21" t="s">
        <v>495</v>
      </c>
      <c r="AB9" s="21">
        <v>10.9</v>
      </c>
      <c r="AC9" s="21" t="s">
        <v>499</v>
      </c>
      <c r="AD9" s="21">
        <v>57</v>
      </c>
    </row>
    <row r="10" spans="1:30" ht="17.25" customHeight="1" thickBot="1" x14ac:dyDescent="0.25">
      <c r="A10" s="21">
        <v>5</v>
      </c>
      <c r="B10" s="22">
        <v>5.730978260869565E-3</v>
      </c>
      <c r="C10" s="22">
        <v>3.3858695652173917E-3</v>
      </c>
      <c r="D10" s="22">
        <v>9.1000000000000004E-3</v>
      </c>
      <c r="E10" s="45"/>
      <c r="F10" s="21" t="s">
        <v>479</v>
      </c>
      <c r="G10" s="23">
        <v>17856</v>
      </c>
      <c r="H10" s="21">
        <v>0.97</v>
      </c>
      <c r="I10" s="45"/>
      <c r="J10" s="45"/>
      <c r="K10" s="340">
        <f>LARGE(B20:C20,1)/(B20+C20)</f>
        <v>0.51394653232962195</v>
      </c>
      <c r="L10" s="45"/>
      <c r="M10" s="45"/>
      <c r="N10" s="45"/>
      <c r="W10" s="21">
        <v>9</v>
      </c>
      <c r="X10" s="21">
        <v>1994</v>
      </c>
      <c r="Y10" s="24">
        <v>45271</v>
      </c>
      <c r="Z10" s="21" t="s">
        <v>514</v>
      </c>
      <c r="AA10" s="21" t="s">
        <v>492</v>
      </c>
      <c r="AB10" s="21">
        <v>10.8</v>
      </c>
      <c r="AC10" s="21" t="s">
        <v>499</v>
      </c>
      <c r="AD10" s="21">
        <v>55</v>
      </c>
    </row>
    <row r="11" spans="1:30" ht="17.25" customHeight="1" thickBot="1" x14ac:dyDescent="0.25">
      <c r="A11" s="21">
        <v>6</v>
      </c>
      <c r="B11" s="22">
        <v>2.2097826086956519E-2</v>
      </c>
      <c r="C11" s="22">
        <v>1.2721195652173913E-2</v>
      </c>
      <c r="D11" s="22">
        <v>3.4799999999999998E-2</v>
      </c>
      <c r="E11" s="45"/>
      <c r="F11" s="21" t="s">
        <v>480</v>
      </c>
      <c r="G11" s="23">
        <v>16691</v>
      </c>
      <c r="H11" s="21">
        <v>0.91</v>
      </c>
      <c r="I11" s="45"/>
      <c r="J11" s="45"/>
      <c r="K11" s="340">
        <f>LARGE(B21:C21,1)/(B21+C21)</f>
        <v>0.54481906778510736</v>
      </c>
      <c r="L11" s="45"/>
      <c r="M11" s="45"/>
      <c r="N11" s="45"/>
      <c r="W11" s="21">
        <v>10</v>
      </c>
      <c r="X11" s="21">
        <v>1986</v>
      </c>
      <c r="Y11" s="24">
        <v>44971</v>
      </c>
      <c r="Z11" s="21" t="s">
        <v>514</v>
      </c>
      <c r="AA11" s="21" t="s">
        <v>493</v>
      </c>
      <c r="AB11" s="21">
        <v>10.8</v>
      </c>
      <c r="AC11" s="21" t="s">
        <v>499</v>
      </c>
      <c r="AD11" s="21">
        <v>55</v>
      </c>
    </row>
    <row r="12" spans="1:30" ht="17.25" customHeight="1" thickBot="1" x14ac:dyDescent="0.25">
      <c r="A12" s="21">
        <v>7</v>
      </c>
      <c r="B12" s="22">
        <v>3.9703804347826083E-2</v>
      </c>
      <c r="C12" s="22">
        <v>2.3942934782608696E-2</v>
      </c>
      <c r="D12" s="22">
        <v>6.3700000000000007E-2</v>
      </c>
      <c r="E12" s="45"/>
      <c r="F12" s="21" t="s">
        <v>481</v>
      </c>
      <c r="G12" s="23">
        <v>17934</v>
      </c>
      <c r="H12" s="21">
        <v>0.98</v>
      </c>
      <c r="I12" s="45"/>
      <c r="J12" s="45"/>
      <c r="K12" s="45"/>
      <c r="L12" s="45"/>
      <c r="M12" s="45"/>
      <c r="N12" s="45"/>
      <c r="W12" s="21">
        <v>20</v>
      </c>
      <c r="X12" s="21">
        <v>1944</v>
      </c>
      <c r="Y12" s="24">
        <v>44946</v>
      </c>
      <c r="Z12" s="21" t="s">
        <v>514</v>
      </c>
      <c r="AA12" s="21" t="s">
        <v>496</v>
      </c>
      <c r="AB12" s="21">
        <v>10.6</v>
      </c>
      <c r="AC12" s="21" t="s">
        <v>499</v>
      </c>
      <c r="AD12" s="21">
        <v>55</v>
      </c>
    </row>
    <row r="13" spans="1:30" ht="17.25" customHeight="1" thickBot="1" x14ac:dyDescent="0.25">
      <c r="A13" s="21">
        <v>8</v>
      </c>
      <c r="B13" s="22">
        <v>3.9394021739130439E-2</v>
      </c>
      <c r="C13" s="22">
        <v>2.5684239130434786E-2</v>
      </c>
      <c r="D13" s="22">
        <v>6.5100000000000005E-2</v>
      </c>
      <c r="E13" s="45"/>
      <c r="F13" s="21" t="s">
        <v>482</v>
      </c>
      <c r="G13" s="23">
        <v>18057</v>
      </c>
      <c r="H13" s="21">
        <v>0.98</v>
      </c>
      <c r="I13" s="45"/>
      <c r="J13" s="45"/>
      <c r="K13" s="45"/>
      <c r="L13" s="45"/>
      <c r="M13" s="45"/>
      <c r="N13" s="45"/>
      <c r="W13" s="21">
        <v>25</v>
      </c>
      <c r="X13" s="21">
        <v>1930</v>
      </c>
      <c r="Y13" s="24">
        <v>44981</v>
      </c>
      <c r="Z13" s="21" t="s">
        <v>514</v>
      </c>
      <c r="AA13" s="21" t="s">
        <v>496</v>
      </c>
      <c r="AB13" s="21">
        <v>10.5</v>
      </c>
      <c r="AC13" s="21" t="s">
        <v>499</v>
      </c>
      <c r="AD13" s="21">
        <v>54</v>
      </c>
    </row>
    <row r="14" spans="1:30" ht="17.25" customHeight="1" thickBot="1" x14ac:dyDescent="0.25">
      <c r="A14" s="21">
        <v>9</v>
      </c>
      <c r="B14" s="22">
        <v>3.8671195652173911E-2</v>
      </c>
      <c r="C14" s="22">
        <v>2.8392934782608698E-2</v>
      </c>
      <c r="D14" s="22">
        <v>6.7100000000000007E-2</v>
      </c>
      <c r="E14" s="45"/>
      <c r="F14" s="21" t="s">
        <v>483</v>
      </c>
      <c r="G14" s="23">
        <v>18573</v>
      </c>
      <c r="H14" s="21">
        <v>1.01</v>
      </c>
      <c r="I14" s="45"/>
      <c r="J14" s="45"/>
      <c r="K14" s="45"/>
      <c r="L14" s="45"/>
      <c r="M14" s="45"/>
      <c r="N14" s="45"/>
      <c r="W14" s="21">
        <v>30</v>
      </c>
      <c r="X14" s="21">
        <v>1924</v>
      </c>
      <c r="Y14" s="24">
        <v>44994</v>
      </c>
      <c r="Z14" s="21" t="s">
        <v>514</v>
      </c>
      <c r="AA14" s="21" t="s">
        <v>495</v>
      </c>
      <c r="AB14" s="21">
        <v>10.5</v>
      </c>
      <c r="AC14" s="21" t="s">
        <v>499</v>
      </c>
      <c r="AD14" s="21">
        <v>55</v>
      </c>
    </row>
    <row r="15" spans="1:30" ht="17.25" customHeight="1" thickBot="1" x14ac:dyDescent="0.25">
      <c r="A15" s="21">
        <v>10</v>
      </c>
      <c r="B15" s="22">
        <v>3.7019021739130437E-2</v>
      </c>
      <c r="C15" s="22">
        <v>2.9360326086956524E-2</v>
      </c>
      <c r="D15" s="22">
        <v>6.6400000000000001E-2</v>
      </c>
      <c r="E15" s="45"/>
      <c r="F15" s="21" t="s">
        <v>484</v>
      </c>
      <c r="G15" s="23">
        <v>18333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1920</v>
      </c>
      <c r="Y15" s="24">
        <v>44959</v>
      </c>
      <c r="Z15" s="21" t="s">
        <v>514</v>
      </c>
      <c r="AA15" s="21" t="s">
        <v>495</v>
      </c>
      <c r="AB15" s="21">
        <v>10.4</v>
      </c>
      <c r="AC15" s="21" t="s">
        <v>499</v>
      </c>
      <c r="AD15" s="21">
        <v>56</v>
      </c>
    </row>
    <row r="16" spans="1:30" ht="17.25" customHeight="1" thickBot="1" x14ac:dyDescent="0.25">
      <c r="A16" s="21">
        <v>11</v>
      </c>
      <c r="B16" s="22">
        <v>3.6709239130434779E-2</v>
      </c>
      <c r="C16" s="22">
        <v>3.1923913043478261E-2</v>
      </c>
      <c r="D16" s="22">
        <v>6.8599999999999994E-2</v>
      </c>
      <c r="E16" s="45"/>
      <c r="F16" s="21" t="s">
        <v>485</v>
      </c>
      <c r="G16" s="23">
        <v>17948</v>
      </c>
      <c r="H16" s="21">
        <v>0.98</v>
      </c>
      <c r="I16" s="45"/>
      <c r="J16" s="45"/>
      <c r="K16" s="45"/>
      <c r="L16" s="45"/>
      <c r="M16" s="45"/>
      <c r="N16" s="45"/>
      <c r="W16" s="21">
        <v>40</v>
      </c>
      <c r="X16" s="21">
        <v>1911</v>
      </c>
      <c r="Y16" s="24">
        <v>45259</v>
      </c>
      <c r="Z16" s="21" t="s">
        <v>514</v>
      </c>
      <c r="AA16" s="21" t="s">
        <v>494</v>
      </c>
      <c r="AB16" s="21">
        <v>10.4</v>
      </c>
      <c r="AC16" s="21" t="s">
        <v>499</v>
      </c>
      <c r="AD16" s="21">
        <v>55</v>
      </c>
    </row>
    <row r="17" spans="1:30" ht="17.25" customHeight="1" thickBot="1" x14ac:dyDescent="0.25">
      <c r="A17" s="21">
        <v>12</v>
      </c>
      <c r="B17" s="22">
        <v>3.7328804347826088E-2</v>
      </c>
      <c r="C17" s="22">
        <v>3.4294021739130431E-2</v>
      </c>
      <c r="D17" s="22">
        <v>7.1599999999999997E-2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1903</v>
      </c>
      <c r="Y17" s="24">
        <v>44973</v>
      </c>
      <c r="Z17" s="21" t="s">
        <v>514</v>
      </c>
      <c r="AA17" s="21" t="s">
        <v>495</v>
      </c>
      <c r="AB17" s="21">
        <v>10.3</v>
      </c>
      <c r="AC17" s="21" t="s">
        <v>499</v>
      </c>
      <c r="AD17" s="21">
        <v>54</v>
      </c>
    </row>
    <row r="18" spans="1:30" ht="17.25" customHeight="1" thickBot="1" x14ac:dyDescent="0.25">
      <c r="A18" s="21">
        <v>13</v>
      </c>
      <c r="B18" s="22">
        <v>3.7070652173913046E-2</v>
      </c>
      <c r="C18" s="22">
        <v>3.4100543478260865E-2</v>
      </c>
      <c r="D18" s="22">
        <v>7.1199999999999999E-2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1899</v>
      </c>
      <c r="Y18" s="24">
        <v>45037</v>
      </c>
      <c r="Z18" s="21" t="s">
        <v>514</v>
      </c>
      <c r="AA18" s="21" t="s">
        <v>496</v>
      </c>
      <c r="AB18" s="21">
        <v>10.3</v>
      </c>
      <c r="AC18" s="21" t="s">
        <v>499</v>
      </c>
      <c r="AD18" s="21">
        <v>52</v>
      </c>
    </row>
    <row r="19" spans="1:30" ht="17.25" customHeight="1" thickBot="1" x14ac:dyDescent="0.25">
      <c r="A19" s="21">
        <v>14</v>
      </c>
      <c r="B19" s="22">
        <v>3.6864130434782615E-2</v>
      </c>
      <c r="C19" s="22">
        <v>3.7921739130434784E-2</v>
      </c>
      <c r="D19" s="22">
        <v>7.4800000000000005E-2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1870</v>
      </c>
      <c r="Y19" s="24">
        <v>45036</v>
      </c>
      <c r="Z19" s="21" t="s">
        <v>513</v>
      </c>
      <c r="AA19" s="21" t="s">
        <v>495</v>
      </c>
      <c r="AB19" s="21">
        <v>10.199999999999999</v>
      </c>
      <c r="AC19" s="21" t="s">
        <v>499</v>
      </c>
      <c r="AD19" s="21">
        <v>56</v>
      </c>
    </row>
    <row r="20" spans="1:30" ht="17.25" customHeight="1" thickBot="1" x14ac:dyDescent="0.25">
      <c r="A20" s="21">
        <v>15</v>
      </c>
      <c r="B20" s="22">
        <v>3.6915760869565217E-2</v>
      </c>
      <c r="C20" s="22">
        <v>3.9034239130434779E-2</v>
      </c>
      <c r="D20" s="22">
        <v>7.5999999999999998E-2</v>
      </c>
      <c r="E20" s="45"/>
      <c r="F20" s="21" t="s">
        <v>488</v>
      </c>
      <c r="G20" s="23">
        <v>10226</v>
      </c>
      <c r="H20" s="21">
        <v>0.56000000000000005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1842</v>
      </c>
      <c r="Y20" s="24">
        <v>44970</v>
      </c>
      <c r="Z20" s="21" t="s">
        <v>514</v>
      </c>
      <c r="AA20" s="21" t="s">
        <v>492</v>
      </c>
      <c r="AB20" s="21">
        <v>10</v>
      </c>
      <c r="AC20" s="21" t="s">
        <v>499</v>
      </c>
      <c r="AD20" s="21">
        <v>53</v>
      </c>
    </row>
    <row r="21" spans="1:30" ht="17.25" customHeight="1" thickBot="1" x14ac:dyDescent="0.25">
      <c r="A21" s="21">
        <v>16</v>
      </c>
      <c r="B21" s="22">
        <v>3.6451086956521737E-2</v>
      </c>
      <c r="C21" s="22">
        <v>4.3629347826086955E-2</v>
      </c>
      <c r="D21" s="22">
        <v>8.0100000000000005E-2</v>
      </c>
      <c r="E21" s="45"/>
      <c r="F21" s="21" t="s">
        <v>492</v>
      </c>
      <c r="G21" s="23">
        <v>20131</v>
      </c>
      <c r="H21" s="21">
        <v>1.1000000000000001</v>
      </c>
      <c r="I21" s="45"/>
      <c r="J21" s="12">
        <v>5</v>
      </c>
      <c r="K21" s="12">
        <f>X6</f>
        <v>2000</v>
      </c>
      <c r="L21" s="18"/>
      <c r="M21" s="12"/>
      <c r="N21" s="114">
        <f>K21/$F$2</f>
        <v>0.10869565217391304</v>
      </c>
      <c r="W21" s="21">
        <v>125</v>
      </c>
      <c r="X21" s="21">
        <v>1819</v>
      </c>
      <c r="Y21" s="24">
        <v>44981</v>
      </c>
      <c r="Z21" s="21" t="s">
        <v>517</v>
      </c>
      <c r="AA21" s="21" t="s">
        <v>496</v>
      </c>
      <c r="AB21" s="21">
        <v>9.9</v>
      </c>
      <c r="AC21" s="21" t="s">
        <v>499</v>
      </c>
      <c r="AD21" s="21">
        <v>52</v>
      </c>
    </row>
    <row r="22" spans="1:30" ht="17.25" customHeight="1" thickBot="1" x14ac:dyDescent="0.25">
      <c r="A22" s="21">
        <v>17</v>
      </c>
      <c r="B22" s="22">
        <v>3.2010869565217391E-2</v>
      </c>
      <c r="C22" s="22">
        <v>4.0582065217391307E-2</v>
      </c>
      <c r="D22" s="22">
        <v>7.2599999999999998E-2</v>
      </c>
      <c r="E22" s="45"/>
      <c r="F22" s="21" t="s">
        <v>493</v>
      </c>
      <c r="G22" s="23">
        <v>21157</v>
      </c>
      <c r="H22" s="21">
        <v>1.1499999999999999</v>
      </c>
      <c r="I22" s="45"/>
      <c r="J22" s="12">
        <v>10</v>
      </c>
      <c r="K22" s="12">
        <f>X11</f>
        <v>1986</v>
      </c>
      <c r="L22" s="18"/>
      <c r="M22" s="12"/>
      <c r="N22" s="114">
        <f t="shared" ref="N22:N28" si="0">K22/$F$2</f>
        <v>0.10793478260869566</v>
      </c>
      <c r="W22" s="21">
        <v>150</v>
      </c>
      <c r="X22" s="21">
        <v>1807</v>
      </c>
      <c r="Y22" s="24">
        <v>44992</v>
      </c>
      <c r="Z22" s="21" t="s">
        <v>524</v>
      </c>
      <c r="AA22" s="21" t="s">
        <v>493</v>
      </c>
      <c r="AB22" s="21">
        <v>9.8000000000000007</v>
      </c>
      <c r="AC22" s="21" t="s">
        <v>498</v>
      </c>
      <c r="AD22" s="21">
        <v>64</v>
      </c>
    </row>
    <row r="23" spans="1:30" ht="17.25" customHeight="1" thickBot="1" x14ac:dyDescent="0.25">
      <c r="A23" s="21">
        <v>18</v>
      </c>
      <c r="B23" s="22">
        <v>2.5970108695652173E-2</v>
      </c>
      <c r="C23" s="22">
        <v>2.786086956521739E-2</v>
      </c>
      <c r="D23" s="22">
        <v>5.3800000000000001E-2</v>
      </c>
      <c r="E23" s="45"/>
      <c r="F23" s="21" t="s">
        <v>494</v>
      </c>
      <c r="G23" s="23">
        <v>21189</v>
      </c>
      <c r="H23" s="21">
        <v>1.1599999999999999</v>
      </c>
      <c r="I23" s="45"/>
      <c r="J23" s="12">
        <v>20</v>
      </c>
      <c r="K23" s="12">
        <f>X12</f>
        <v>1944</v>
      </c>
      <c r="L23" s="18"/>
      <c r="M23" s="12"/>
      <c r="N23" s="114">
        <f t="shared" si="0"/>
        <v>0.10565217391304348</v>
      </c>
      <c r="W23" s="21">
        <v>175</v>
      </c>
      <c r="X23" s="21">
        <v>1796</v>
      </c>
      <c r="Y23" s="24">
        <v>45279</v>
      </c>
      <c r="Z23" s="21" t="s">
        <v>517</v>
      </c>
      <c r="AA23" s="21" t="s">
        <v>493</v>
      </c>
      <c r="AB23" s="21">
        <v>9.8000000000000007</v>
      </c>
      <c r="AC23" s="21" t="s">
        <v>499</v>
      </c>
      <c r="AD23" s="21">
        <v>52</v>
      </c>
    </row>
    <row r="24" spans="1:30" ht="17.25" customHeight="1" thickBot="1" x14ac:dyDescent="0.25">
      <c r="A24" s="21">
        <v>19</v>
      </c>
      <c r="B24" s="22">
        <v>1.7347826086956522E-2</v>
      </c>
      <c r="C24" s="22">
        <v>2.2540217391304348E-2</v>
      </c>
      <c r="D24" s="22">
        <v>3.9899999999999998E-2</v>
      </c>
      <c r="E24" s="45"/>
      <c r="F24" s="21" t="s">
        <v>495</v>
      </c>
      <c r="G24" s="23">
        <v>21047</v>
      </c>
      <c r="H24" s="21">
        <v>1.1499999999999999</v>
      </c>
      <c r="I24" s="45"/>
      <c r="J24" s="12">
        <v>30</v>
      </c>
      <c r="K24" s="12">
        <f>X14</f>
        <v>1924</v>
      </c>
      <c r="L24" s="18"/>
      <c r="M24" s="12"/>
      <c r="N24" s="114">
        <f t="shared" si="0"/>
        <v>0.10456521739130435</v>
      </c>
      <c r="W24" s="21">
        <v>200</v>
      </c>
      <c r="X24" s="21">
        <v>1786</v>
      </c>
      <c r="Y24" s="24">
        <v>45161</v>
      </c>
      <c r="Z24" s="21" t="s">
        <v>514</v>
      </c>
      <c r="AA24" s="21" t="s">
        <v>494</v>
      </c>
      <c r="AB24" s="21">
        <v>9.6999999999999993</v>
      </c>
      <c r="AC24" s="21" t="s">
        <v>499</v>
      </c>
      <c r="AD24" s="21">
        <v>54</v>
      </c>
    </row>
    <row r="25" spans="1:30" ht="17.25" customHeight="1" thickBot="1" x14ac:dyDescent="0.25">
      <c r="A25" s="21">
        <v>20</v>
      </c>
      <c r="B25" s="22">
        <v>1.2546195652173913E-2</v>
      </c>
      <c r="C25" s="22">
        <v>1.6590760869565218E-2</v>
      </c>
      <c r="D25" s="22">
        <v>2.9100000000000001E-2</v>
      </c>
      <c r="E25" s="45"/>
      <c r="F25" s="21" t="s">
        <v>496</v>
      </c>
      <c r="G25" s="23">
        <v>21411</v>
      </c>
      <c r="H25" s="21">
        <v>1.17</v>
      </c>
      <c r="I25" s="45"/>
      <c r="J25" s="12">
        <v>50</v>
      </c>
      <c r="K25" s="12">
        <f>X18</f>
        <v>1899</v>
      </c>
      <c r="L25" s="18"/>
      <c r="M25" s="12"/>
      <c r="N25" s="114">
        <f t="shared" si="0"/>
        <v>0.10320652173913043</v>
      </c>
      <c r="Y25" s="38"/>
    </row>
    <row r="26" spans="1:30" ht="17.25" customHeight="1" thickBot="1" x14ac:dyDescent="0.25">
      <c r="A26" s="21">
        <v>21</v>
      </c>
      <c r="B26" s="22">
        <v>8.7771739130434786E-3</v>
      </c>
      <c r="C26" s="22">
        <v>1.1463586956521738E-2</v>
      </c>
      <c r="D26" s="22">
        <v>2.0199999999999999E-2</v>
      </c>
      <c r="E26" s="45"/>
      <c r="F26" s="21" t="s">
        <v>497</v>
      </c>
      <c r="G26" s="23">
        <v>13327</v>
      </c>
      <c r="H26" s="21">
        <v>0.73</v>
      </c>
      <c r="I26" s="45"/>
      <c r="J26" s="12">
        <v>100</v>
      </c>
      <c r="K26" s="12">
        <f>X20</f>
        <v>1842</v>
      </c>
      <c r="L26" s="18"/>
      <c r="M26" s="12"/>
      <c r="N26" s="114">
        <f t="shared" si="0"/>
        <v>0.10010869565217391</v>
      </c>
    </row>
    <row r="27" spans="1:30" ht="17.25" customHeight="1" thickBot="1" x14ac:dyDescent="0.25">
      <c r="A27" s="21">
        <v>22</v>
      </c>
      <c r="B27" s="22">
        <v>5.6793478260869562E-3</v>
      </c>
      <c r="C27" s="22">
        <v>7.6423913043478266E-3</v>
      </c>
      <c r="D27" s="22">
        <v>1.3299999999999999E-2</v>
      </c>
      <c r="E27" s="45"/>
      <c r="F27" s="45"/>
      <c r="G27" s="45"/>
      <c r="H27" s="45"/>
      <c r="I27" s="45"/>
      <c r="J27" s="12">
        <v>150</v>
      </c>
      <c r="K27" s="12">
        <f>X22</f>
        <v>1807</v>
      </c>
      <c r="L27" s="18"/>
      <c r="M27" s="12"/>
      <c r="N27" s="114">
        <f t="shared" si="0"/>
        <v>9.8206521739130428E-2</v>
      </c>
    </row>
    <row r="28" spans="1:30" ht="17.25" customHeight="1" thickBot="1" x14ac:dyDescent="0.25">
      <c r="A28" s="21">
        <v>23</v>
      </c>
      <c r="B28" s="22">
        <v>3.0978260869565215E-3</v>
      </c>
      <c r="C28" s="22">
        <v>4.740217391304348E-3</v>
      </c>
      <c r="D28" s="22">
        <v>7.7999999999999996E-3</v>
      </c>
      <c r="E28" s="45"/>
      <c r="F28" s="45"/>
      <c r="G28" s="45"/>
      <c r="H28" s="45"/>
      <c r="I28" s="45"/>
      <c r="J28" s="12">
        <v>200</v>
      </c>
      <c r="K28" s="12">
        <f>X24</f>
        <v>1786</v>
      </c>
      <c r="L28" s="18"/>
      <c r="M28" s="12"/>
      <c r="N28" s="114">
        <f t="shared" si="0"/>
        <v>9.7065217391304345E-2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7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613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39900</v>
      </c>
      <c r="H2" s="7" t="s">
        <v>462</v>
      </c>
      <c r="W2" s="21">
        <v>1</v>
      </c>
      <c r="X2" s="21">
        <v>3398</v>
      </c>
      <c r="Y2" s="24">
        <v>44953</v>
      </c>
      <c r="Z2" s="21" t="s">
        <v>514</v>
      </c>
      <c r="AA2" s="21" t="s">
        <v>496</v>
      </c>
      <c r="AB2" s="21">
        <v>8.5</v>
      </c>
      <c r="AC2" s="21" t="s">
        <v>499</v>
      </c>
      <c r="AD2" s="21">
        <v>52</v>
      </c>
    </row>
    <row r="3" spans="1:30" ht="17.25" customHeight="1" thickBot="1" x14ac:dyDescent="0.25">
      <c r="W3" s="21">
        <v>2</v>
      </c>
      <c r="X3" s="21">
        <v>3391</v>
      </c>
      <c r="Y3" s="24">
        <v>44967</v>
      </c>
      <c r="Z3" s="21" t="s">
        <v>514</v>
      </c>
      <c r="AA3" s="21" t="s">
        <v>496</v>
      </c>
      <c r="AB3" s="21">
        <v>8.5</v>
      </c>
      <c r="AC3" s="21" t="s">
        <v>499</v>
      </c>
      <c r="AD3" s="21">
        <v>53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3387</v>
      </c>
      <c r="Y4" s="24">
        <v>44958</v>
      </c>
      <c r="Z4" s="21" t="s">
        <v>514</v>
      </c>
      <c r="AA4" s="21" t="s">
        <v>494</v>
      </c>
      <c r="AB4" s="21">
        <v>8.5</v>
      </c>
      <c r="AC4" s="21" t="s">
        <v>499</v>
      </c>
      <c r="AD4" s="21">
        <v>52</v>
      </c>
    </row>
    <row r="5" spans="1:30" ht="17.25" customHeight="1" thickBot="1" x14ac:dyDescent="0.25">
      <c r="A5" s="21">
        <v>0</v>
      </c>
      <c r="B5" s="102">
        <v>2.5691729323308273E-3</v>
      </c>
      <c r="C5" s="102">
        <v>2.679699248120301E-3</v>
      </c>
      <c r="D5" s="102">
        <v>5.3E-3</v>
      </c>
      <c r="E5" s="45"/>
      <c r="F5" s="21" t="s">
        <v>471</v>
      </c>
      <c r="G5" s="23">
        <v>40399</v>
      </c>
      <c r="H5" s="21">
        <v>1.02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3359</v>
      </c>
      <c r="Y5" s="24">
        <v>44971</v>
      </c>
      <c r="Z5" s="21" t="s">
        <v>514</v>
      </c>
      <c r="AA5" s="21" t="s">
        <v>493</v>
      </c>
      <c r="AB5" s="21">
        <v>8.4</v>
      </c>
      <c r="AC5" s="21" t="s">
        <v>499</v>
      </c>
      <c r="AD5" s="21">
        <v>51</v>
      </c>
    </row>
    <row r="6" spans="1:30" ht="17.25" customHeight="1" thickBot="1" x14ac:dyDescent="0.25">
      <c r="A6" s="21">
        <v>1</v>
      </c>
      <c r="B6" s="102">
        <v>1.5616541353383458E-3</v>
      </c>
      <c r="C6" s="102">
        <v>1.6872180451127819E-3</v>
      </c>
      <c r="D6" s="102">
        <v>3.2000000000000002E-3</v>
      </c>
      <c r="E6" s="45"/>
      <c r="F6" s="21" t="s">
        <v>473</v>
      </c>
      <c r="G6" s="23">
        <v>42377</v>
      </c>
      <c r="H6" s="21">
        <v>1.07</v>
      </c>
      <c r="I6" s="45"/>
      <c r="J6" s="107" t="s">
        <v>474</v>
      </c>
      <c r="K6" s="108">
        <f>LARGE((K8,K9),1)</f>
        <v>0.57929330804181922</v>
      </c>
      <c r="L6" s="45"/>
      <c r="M6" s="45"/>
      <c r="N6" s="108" t="s">
        <v>498</v>
      </c>
      <c r="W6" s="21">
        <v>5</v>
      </c>
      <c r="X6" s="21">
        <v>3351</v>
      </c>
      <c r="Y6" s="24">
        <v>45282</v>
      </c>
      <c r="Z6" s="21" t="s">
        <v>517</v>
      </c>
      <c r="AA6" s="21" t="s">
        <v>496</v>
      </c>
      <c r="AB6" s="21">
        <v>8.4</v>
      </c>
      <c r="AC6" s="21" t="s">
        <v>499</v>
      </c>
      <c r="AD6" s="21">
        <v>52</v>
      </c>
    </row>
    <row r="7" spans="1:30" ht="17.25" customHeight="1" thickBot="1" x14ac:dyDescent="0.25">
      <c r="A7" s="21">
        <v>2</v>
      </c>
      <c r="B7" s="102">
        <v>1.0578947368421053E-3</v>
      </c>
      <c r="C7" s="102">
        <v>1.2902255639097744E-3</v>
      </c>
      <c r="D7" s="102">
        <v>2.3E-3</v>
      </c>
      <c r="E7" s="45"/>
      <c r="F7" s="21" t="s">
        <v>475</v>
      </c>
      <c r="G7" s="23">
        <v>42185</v>
      </c>
      <c r="H7" s="21">
        <v>1.06</v>
      </c>
      <c r="I7" s="45"/>
      <c r="J7" s="12" t="s">
        <v>476</v>
      </c>
      <c r="K7" s="108">
        <f>LARGE((K10,K11),1)</f>
        <v>0.52223681741414896</v>
      </c>
      <c r="L7" s="45"/>
      <c r="M7" s="45"/>
      <c r="N7" s="108" t="s">
        <v>499</v>
      </c>
      <c r="W7" s="21">
        <v>6</v>
      </c>
      <c r="X7" s="21">
        <v>3346</v>
      </c>
      <c r="Y7" s="24">
        <v>44939</v>
      </c>
      <c r="Z7" s="21" t="s">
        <v>514</v>
      </c>
      <c r="AA7" s="21" t="s">
        <v>496</v>
      </c>
      <c r="AB7" s="21">
        <v>8.4</v>
      </c>
      <c r="AC7" s="21" t="s">
        <v>499</v>
      </c>
      <c r="AD7" s="21">
        <v>53</v>
      </c>
    </row>
    <row r="8" spans="1:30" ht="17.25" customHeight="1" thickBot="1" x14ac:dyDescent="0.25">
      <c r="A8" s="21">
        <v>3</v>
      </c>
      <c r="B8" s="102">
        <v>1.3097744360902254E-3</v>
      </c>
      <c r="C8" s="102">
        <v>9.9248120300751892E-4</v>
      </c>
      <c r="D8" s="102">
        <v>2.3E-3</v>
      </c>
      <c r="E8" s="45"/>
      <c r="F8" s="21" t="s">
        <v>477</v>
      </c>
      <c r="G8" s="23">
        <v>40201</v>
      </c>
      <c r="H8" s="21">
        <v>1.01</v>
      </c>
      <c r="I8" s="45"/>
      <c r="J8" s="45"/>
      <c r="K8" s="340">
        <f>LARGE(B11:C11,1)/(B11+C11)</f>
        <v>0.57929330804181922</v>
      </c>
      <c r="L8" s="45"/>
      <c r="M8" s="45"/>
      <c r="N8" s="45"/>
      <c r="W8" s="21">
        <v>7</v>
      </c>
      <c r="X8" s="21">
        <v>3339</v>
      </c>
      <c r="Y8" s="24">
        <v>44964</v>
      </c>
      <c r="Z8" s="21" t="s">
        <v>514</v>
      </c>
      <c r="AA8" s="21" t="s">
        <v>493</v>
      </c>
      <c r="AB8" s="21">
        <v>8.4</v>
      </c>
      <c r="AC8" s="21" t="s">
        <v>499</v>
      </c>
      <c r="AD8" s="21">
        <v>52</v>
      </c>
    </row>
    <row r="9" spans="1:30" ht="17.25" customHeight="1" thickBot="1" x14ac:dyDescent="0.25">
      <c r="A9" s="21">
        <v>4</v>
      </c>
      <c r="B9" s="102">
        <v>2.5691729323308273E-3</v>
      </c>
      <c r="C9" s="102">
        <v>1.7368421052631577E-3</v>
      </c>
      <c r="D9" s="102">
        <v>4.3E-3</v>
      </c>
      <c r="E9" s="45"/>
      <c r="F9" s="21" t="s">
        <v>478</v>
      </c>
      <c r="G9" s="23">
        <v>39832</v>
      </c>
      <c r="H9" s="21">
        <v>1</v>
      </c>
      <c r="I9" s="45"/>
      <c r="J9" s="45"/>
      <c r="K9" s="340">
        <f>LARGE(B12:C12,1)/(B12+C12)</f>
        <v>0.55290842028215914</v>
      </c>
      <c r="L9" s="45"/>
      <c r="M9" s="45"/>
      <c r="N9" s="45"/>
      <c r="W9" s="21">
        <v>8</v>
      </c>
      <c r="X9" s="21">
        <v>3336</v>
      </c>
      <c r="Y9" s="24">
        <v>45219</v>
      </c>
      <c r="Z9" s="21" t="s">
        <v>514</v>
      </c>
      <c r="AA9" s="21" t="s">
        <v>496</v>
      </c>
      <c r="AB9" s="21">
        <v>8.4</v>
      </c>
      <c r="AC9" s="21" t="s">
        <v>499</v>
      </c>
      <c r="AD9" s="21">
        <v>54</v>
      </c>
    </row>
    <row r="10" spans="1:30" ht="17.25" customHeight="1" thickBot="1" x14ac:dyDescent="0.25">
      <c r="A10" s="21">
        <v>5</v>
      </c>
      <c r="B10" s="102">
        <v>6.7503759398496246E-3</v>
      </c>
      <c r="C10" s="102">
        <v>4.9624060150375944E-3</v>
      </c>
      <c r="D10" s="102">
        <v>1.17E-2</v>
      </c>
      <c r="E10" s="45"/>
      <c r="F10" s="21" t="s">
        <v>479</v>
      </c>
      <c r="G10" s="23">
        <v>38488</v>
      </c>
      <c r="H10" s="21">
        <v>0.97</v>
      </c>
      <c r="I10" s="45"/>
      <c r="J10" s="45"/>
      <c r="K10" s="340">
        <f>LARGE(B20:C20,1)/(B20+C20)</f>
        <v>0.51266581176816828</v>
      </c>
      <c r="L10" s="45"/>
      <c r="M10" s="45"/>
      <c r="N10" s="45"/>
      <c r="W10" s="21">
        <v>9</v>
      </c>
      <c r="X10" s="21">
        <v>3333</v>
      </c>
      <c r="Y10" s="24">
        <v>44939</v>
      </c>
      <c r="Z10" s="21" t="s">
        <v>515</v>
      </c>
      <c r="AA10" s="21" t="s">
        <v>496</v>
      </c>
      <c r="AB10" s="21">
        <v>8.4</v>
      </c>
      <c r="AC10" s="21" t="s">
        <v>499</v>
      </c>
      <c r="AD10" s="21">
        <v>51</v>
      </c>
    </row>
    <row r="11" spans="1:30" ht="17.25" customHeight="1" thickBot="1" x14ac:dyDescent="0.25">
      <c r="A11" s="21">
        <v>6</v>
      </c>
      <c r="B11" s="102">
        <v>1.9747368421052632E-2</v>
      </c>
      <c r="C11" s="102">
        <v>1.4341353383458648E-2</v>
      </c>
      <c r="D11" s="102">
        <v>3.4099999999999998E-2</v>
      </c>
      <c r="E11" s="45"/>
      <c r="F11" s="21" t="s">
        <v>480</v>
      </c>
      <c r="G11" s="23">
        <v>37272</v>
      </c>
      <c r="H11" s="21">
        <v>0.94</v>
      </c>
      <c r="I11" s="45"/>
      <c r="J11" s="45"/>
      <c r="K11" s="340">
        <f>LARGE(B21:C21,1)/(B21+C21)</f>
        <v>0.52223681741414896</v>
      </c>
      <c r="L11" s="45"/>
      <c r="M11" s="45"/>
      <c r="N11" s="45"/>
      <c r="W11" s="21">
        <v>10</v>
      </c>
      <c r="X11" s="21">
        <v>3325</v>
      </c>
      <c r="Y11" s="24">
        <v>44959</v>
      </c>
      <c r="Z11" s="21" t="s">
        <v>514</v>
      </c>
      <c r="AA11" s="21" t="s">
        <v>495</v>
      </c>
      <c r="AB11" s="21">
        <v>8.3000000000000007</v>
      </c>
      <c r="AC11" s="21" t="s">
        <v>499</v>
      </c>
      <c r="AD11" s="21">
        <v>51</v>
      </c>
    </row>
    <row r="12" spans="1:30" ht="17.25" customHeight="1" thickBot="1" x14ac:dyDescent="0.25">
      <c r="A12" s="21">
        <v>7</v>
      </c>
      <c r="B12" s="102">
        <v>2.8966165413533834E-2</v>
      </c>
      <c r="C12" s="102">
        <v>2.3422556390977442E-2</v>
      </c>
      <c r="D12" s="102">
        <v>5.2400000000000002E-2</v>
      </c>
      <c r="E12" s="45"/>
      <c r="F12" s="21" t="s">
        <v>481</v>
      </c>
      <c r="G12" s="23">
        <v>38440</v>
      </c>
      <c r="H12" s="21">
        <v>0.97</v>
      </c>
      <c r="I12" s="45"/>
      <c r="J12" s="45"/>
      <c r="K12" s="45"/>
      <c r="L12" s="45"/>
      <c r="M12" s="45"/>
      <c r="N12" s="45"/>
      <c r="W12" s="21">
        <v>20</v>
      </c>
      <c r="X12" s="21">
        <v>3292</v>
      </c>
      <c r="Y12" s="24">
        <v>44970</v>
      </c>
      <c r="Z12" s="21" t="s">
        <v>513</v>
      </c>
      <c r="AA12" s="21" t="s">
        <v>492</v>
      </c>
      <c r="AB12" s="21">
        <v>8.3000000000000007</v>
      </c>
      <c r="AC12" s="21" t="s">
        <v>499</v>
      </c>
      <c r="AD12" s="21">
        <v>51</v>
      </c>
    </row>
    <row r="13" spans="1:30" ht="17.25" customHeight="1" thickBot="1" x14ac:dyDescent="0.25">
      <c r="A13" s="21">
        <v>8</v>
      </c>
      <c r="B13" s="102">
        <v>3.0225563909774437E-2</v>
      </c>
      <c r="C13" s="102">
        <v>2.7243609022556389E-2</v>
      </c>
      <c r="D13" s="102">
        <v>5.7500000000000002E-2</v>
      </c>
      <c r="E13" s="45"/>
      <c r="F13" s="21" t="s">
        <v>482</v>
      </c>
      <c r="G13" s="23">
        <v>39093</v>
      </c>
      <c r="H13" s="21">
        <v>0.98</v>
      </c>
      <c r="I13" s="45"/>
      <c r="J13" s="45"/>
      <c r="K13" s="45"/>
      <c r="L13" s="45"/>
      <c r="M13" s="45"/>
      <c r="N13" s="45"/>
      <c r="W13" s="21">
        <v>25</v>
      </c>
      <c r="X13" s="21">
        <v>3288</v>
      </c>
      <c r="Y13" s="24">
        <v>44986</v>
      </c>
      <c r="Z13" s="21" t="s">
        <v>513</v>
      </c>
      <c r="AA13" s="21" t="s">
        <v>494</v>
      </c>
      <c r="AB13" s="21">
        <v>8.1999999999999993</v>
      </c>
      <c r="AC13" s="21" t="s">
        <v>499</v>
      </c>
      <c r="AD13" s="21">
        <v>53</v>
      </c>
    </row>
    <row r="14" spans="1:30" ht="17.25" customHeight="1" thickBot="1" x14ac:dyDescent="0.25">
      <c r="A14" s="21">
        <v>9</v>
      </c>
      <c r="B14" s="102">
        <v>3.2643609022556391E-2</v>
      </c>
      <c r="C14" s="102">
        <v>2.8285714285714289E-2</v>
      </c>
      <c r="D14" s="102">
        <v>6.0900000000000003E-2</v>
      </c>
      <c r="E14" s="45"/>
      <c r="F14" s="21" t="s">
        <v>483</v>
      </c>
      <c r="G14" s="23">
        <v>40417</v>
      </c>
      <c r="H14" s="21">
        <v>1.02</v>
      </c>
      <c r="I14" s="45"/>
      <c r="J14" s="45"/>
      <c r="K14" s="45"/>
      <c r="L14" s="45"/>
      <c r="M14" s="45"/>
      <c r="N14" s="45"/>
      <c r="W14" s="21">
        <v>30</v>
      </c>
      <c r="X14" s="21">
        <v>3286</v>
      </c>
      <c r="Y14" s="24">
        <v>45204</v>
      </c>
      <c r="Z14" s="21" t="s">
        <v>513</v>
      </c>
      <c r="AA14" s="21" t="s">
        <v>495</v>
      </c>
      <c r="AB14" s="21">
        <v>8.1999999999999993</v>
      </c>
      <c r="AC14" s="21" t="s">
        <v>499</v>
      </c>
      <c r="AD14" s="21">
        <v>53</v>
      </c>
    </row>
    <row r="15" spans="1:30" ht="17.25" customHeight="1" thickBot="1" x14ac:dyDescent="0.25">
      <c r="A15" s="21">
        <v>10</v>
      </c>
      <c r="B15" s="102">
        <v>3.45578947368421E-2</v>
      </c>
      <c r="C15" s="102">
        <v>3.1213533834586461E-2</v>
      </c>
      <c r="D15" s="102">
        <v>6.5699999999999995E-2</v>
      </c>
      <c r="E15" s="45"/>
      <c r="F15" s="21" t="s">
        <v>484</v>
      </c>
      <c r="G15" s="23">
        <v>39634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3280</v>
      </c>
      <c r="Y15" s="24">
        <v>44960</v>
      </c>
      <c r="Z15" s="21" t="s">
        <v>515</v>
      </c>
      <c r="AA15" s="21" t="s">
        <v>496</v>
      </c>
      <c r="AB15" s="21">
        <v>8.1999999999999993</v>
      </c>
      <c r="AC15" s="21" t="s">
        <v>499</v>
      </c>
      <c r="AD15" s="21">
        <v>52</v>
      </c>
    </row>
    <row r="16" spans="1:30" ht="17.25" customHeight="1" thickBot="1" x14ac:dyDescent="0.25">
      <c r="A16" s="21">
        <v>11</v>
      </c>
      <c r="B16" s="102">
        <v>3.5565413533834585E-2</v>
      </c>
      <c r="C16" s="102">
        <v>3.3793984962406015E-2</v>
      </c>
      <c r="D16" s="102">
        <v>6.9400000000000003E-2</v>
      </c>
      <c r="E16" s="45"/>
      <c r="F16" s="21" t="s">
        <v>485</v>
      </c>
      <c r="G16" s="23">
        <v>39390</v>
      </c>
      <c r="H16" s="21">
        <v>0.99</v>
      </c>
      <c r="I16" s="45"/>
      <c r="J16" s="45"/>
      <c r="K16" s="45"/>
      <c r="L16" s="45"/>
      <c r="M16" s="45"/>
      <c r="N16" s="45"/>
      <c r="W16" s="21">
        <v>40</v>
      </c>
      <c r="X16" s="21">
        <v>3278</v>
      </c>
      <c r="Y16" s="24">
        <v>44950</v>
      </c>
      <c r="Z16" s="21" t="s">
        <v>514</v>
      </c>
      <c r="AA16" s="21" t="s">
        <v>493</v>
      </c>
      <c r="AB16" s="21">
        <v>8.1999999999999993</v>
      </c>
      <c r="AC16" s="21" t="s">
        <v>499</v>
      </c>
      <c r="AD16" s="21">
        <v>52</v>
      </c>
    </row>
    <row r="17" spans="1:30" ht="17.25" customHeight="1" thickBot="1" x14ac:dyDescent="0.25">
      <c r="A17" s="21">
        <v>12</v>
      </c>
      <c r="B17" s="102">
        <v>3.6472180451127822E-2</v>
      </c>
      <c r="C17" s="102">
        <v>3.6076691729323311E-2</v>
      </c>
      <c r="D17" s="102">
        <v>7.2599999999999998E-2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3272</v>
      </c>
      <c r="Y17" s="24">
        <v>44943</v>
      </c>
      <c r="Z17" s="21" t="s">
        <v>515</v>
      </c>
      <c r="AA17" s="21" t="s">
        <v>493</v>
      </c>
      <c r="AB17" s="21">
        <v>8.1999999999999993</v>
      </c>
      <c r="AC17" s="21" t="s">
        <v>499</v>
      </c>
      <c r="AD17" s="21">
        <v>52</v>
      </c>
    </row>
    <row r="18" spans="1:30" ht="17.25" customHeight="1" thickBot="1" x14ac:dyDescent="0.25">
      <c r="A18" s="21">
        <v>13</v>
      </c>
      <c r="B18" s="102">
        <v>3.5363909774436091E-2</v>
      </c>
      <c r="C18" s="102">
        <v>3.553082706766917E-2</v>
      </c>
      <c r="D18" s="102">
        <v>7.0900000000000005E-2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3268</v>
      </c>
      <c r="Y18" s="24">
        <v>45280</v>
      </c>
      <c r="Z18" s="21" t="s">
        <v>517</v>
      </c>
      <c r="AA18" s="21" t="s">
        <v>494</v>
      </c>
      <c r="AB18" s="21">
        <v>8.1999999999999993</v>
      </c>
      <c r="AC18" s="21" t="s">
        <v>499</v>
      </c>
      <c r="AD18" s="21">
        <v>53</v>
      </c>
    </row>
    <row r="19" spans="1:30" ht="17.25" customHeight="1" thickBot="1" x14ac:dyDescent="0.25">
      <c r="A19" s="21">
        <v>14</v>
      </c>
      <c r="B19" s="102">
        <v>3.5162406015037596E-2</v>
      </c>
      <c r="C19" s="102">
        <v>3.657293233082707E-2</v>
      </c>
      <c r="D19" s="102">
        <v>7.17E-2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3248</v>
      </c>
      <c r="Y19" s="24">
        <v>45191</v>
      </c>
      <c r="Z19" s="21" t="s">
        <v>513</v>
      </c>
      <c r="AA19" s="21" t="s">
        <v>496</v>
      </c>
      <c r="AB19" s="21">
        <v>8.1</v>
      </c>
      <c r="AC19" s="21" t="s">
        <v>499</v>
      </c>
      <c r="AD19" s="21">
        <v>52</v>
      </c>
    </row>
    <row r="20" spans="1:30" ht="17.25" customHeight="1" thickBot="1" x14ac:dyDescent="0.25">
      <c r="A20" s="21">
        <v>15</v>
      </c>
      <c r="B20" s="102">
        <v>3.4860150375939848E-2</v>
      </c>
      <c r="C20" s="102">
        <v>3.6672180451127814E-2</v>
      </c>
      <c r="D20" s="102">
        <v>7.1599999999999997E-2</v>
      </c>
      <c r="E20" s="45"/>
      <c r="F20" s="21" t="s">
        <v>488</v>
      </c>
      <c r="G20" s="23">
        <v>31178</v>
      </c>
      <c r="H20" s="21">
        <v>0.78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3237</v>
      </c>
      <c r="Y20" s="24">
        <v>44985</v>
      </c>
      <c r="Z20" s="21" t="s">
        <v>515</v>
      </c>
      <c r="AA20" s="21" t="s">
        <v>493</v>
      </c>
      <c r="AB20" s="21">
        <v>8.1</v>
      </c>
      <c r="AC20" s="21" t="s">
        <v>499</v>
      </c>
      <c r="AD20" s="21">
        <v>52</v>
      </c>
    </row>
    <row r="21" spans="1:30" ht="17.25" customHeight="1" thickBot="1" x14ac:dyDescent="0.25">
      <c r="A21" s="21">
        <v>16</v>
      </c>
      <c r="B21" s="102">
        <v>3.445714285714286E-2</v>
      </c>
      <c r="C21" s="102">
        <v>3.7664661654135338E-2</v>
      </c>
      <c r="D21" s="102">
        <v>7.2099999999999997E-2</v>
      </c>
      <c r="E21" s="45"/>
      <c r="F21" s="21" t="s">
        <v>492</v>
      </c>
      <c r="G21" s="23">
        <v>40246</v>
      </c>
      <c r="H21" s="21">
        <v>1.01</v>
      </c>
      <c r="I21" s="45"/>
      <c r="J21" s="12">
        <v>5</v>
      </c>
      <c r="K21" s="12">
        <f>X6</f>
        <v>3351</v>
      </c>
      <c r="L21" s="18"/>
      <c r="M21" s="12"/>
      <c r="N21" s="114">
        <f>K21/$F$2</f>
        <v>8.3984962406015037E-2</v>
      </c>
      <c r="W21" s="21">
        <v>125</v>
      </c>
      <c r="X21" s="21">
        <v>3225</v>
      </c>
      <c r="Y21" s="24">
        <v>45240</v>
      </c>
      <c r="Z21" s="21" t="s">
        <v>517</v>
      </c>
      <c r="AA21" s="21" t="s">
        <v>496</v>
      </c>
      <c r="AB21" s="21">
        <v>8.1</v>
      </c>
      <c r="AC21" s="21" t="s">
        <v>499</v>
      </c>
      <c r="AD21" s="21">
        <v>51</v>
      </c>
    </row>
    <row r="22" spans="1:30" ht="17.25" customHeight="1" thickBot="1" x14ac:dyDescent="0.25">
      <c r="A22" s="21">
        <v>17</v>
      </c>
      <c r="B22" s="102">
        <v>3.390300751879699E-2</v>
      </c>
      <c r="C22" s="102">
        <v>3.7416541353383452E-2</v>
      </c>
      <c r="D22" s="102">
        <v>7.1300000000000002E-2</v>
      </c>
      <c r="E22" s="45"/>
      <c r="F22" s="21" t="s">
        <v>493</v>
      </c>
      <c r="G22" s="23">
        <v>41718</v>
      </c>
      <c r="H22" s="21">
        <v>1.05</v>
      </c>
      <c r="I22" s="45"/>
      <c r="J22" s="12">
        <v>10</v>
      </c>
      <c r="K22" s="12">
        <f>X11</f>
        <v>3325</v>
      </c>
      <c r="L22" s="18"/>
      <c r="M22" s="12"/>
      <c r="N22" s="114">
        <f t="shared" ref="N22:N28" si="0">K22/$F$2</f>
        <v>8.3333333333333329E-2</v>
      </c>
      <c r="W22" s="21">
        <v>150</v>
      </c>
      <c r="X22" s="21">
        <v>3213</v>
      </c>
      <c r="Y22" s="24">
        <v>44945</v>
      </c>
      <c r="Z22" s="21" t="s">
        <v>513</v>
      </c>
      <c r="AA22" s="21" t="s">
        <v>495</v>
      </c>
      <c r="AB22" s="21">
        <v>8.1</v>
      </c>
      <c r="AC22" s="21" t="s">
        <v>499</v>
      </c>
      <c r="AD22" s="21">
        <v>51</v>
      </c>
    </row>
    <row r="23" spans="1:30" ht="17.25" customHeight="1" thickBot="1" x14ac:dyDescent="0.25">
      <c r="A23" s="21">
        <v>18</v>
      </c>
      <c r="B23" s="102">
        <v>2.9721804511278191E-2</v>
      </c>
      <c r="C23" s="102">
        <v>3.2603007518796988E-2</v>
      </c>
      <c r="D23" s="102">
        <v>6.2300000000000001E-2</v>
      </c>
      <c r="E23" s="45"/>
      <c r="F23" s="21" t="s">
        <v>494</v>
      </c>
      <c r="G23" s="23">
        <v>41814</v>
      </c>
      <c r="H23" s="21">
        <v>1.05</v>
      </c>
      <c r="I23" s="45"/>
      <c r="J23" s="12">
        <v>20</v>
      </c>
      <c r="K23" s="12">
        <f>X12</f>
        <v>3292</v>
      </c>
      <c r="L23" s="18"/>
      <c r="M23" s="12"/>
      <c r="N23" s="114">
        <f t="shared" si="0"/>
        <v>8.2506265664160403E-2</v>
      </c>
      <c r="W23" s="21">
        <v>175</v>
      </c>
      <c r="X23" s="21">
        <v>3206</v>
      </c>
      <c r="Y23" s="24">
        <v>45264</v>
      </c>
      <c r="Z23" s="21" t="s">
        <v>514</v>
      </c>
      <c r="AA23" s="21" t="s">
        <v>492</v>
      </c>
      <c r="AB23" s="21">
        <v>8</v>
      </c>
      <c r="AC23" s="21" t="s">
        <v>499</v>
      </c>
      <c r="AD23" s="21">
        <v>51</v>
      </c>
    </row>
    <row r="24" spans="1:30" ht="17.25" customHeight="1" thickBot="1" x14ac:dyDescent="0.25">
      <c r="A24" s="21">
        <v>19</v>
      </c>
      <c r="B24" s="102">
        <v>2.3324060150375938E-2</v>
      </c>
      <c r="C24" s="102">
        <v>2.5606015037593983E-2</v>
      </c>
      <c r="D24" s="102">
        <v>4.9000000000000002E-2</v>
      </c>
      <c r="E24" s="45"/>
      <c r="F24" s="21" t="s">
        <v>495</v>
      </c>
      <c r="G24" s="23">
        <v>41873</v>
      </c>
      <c r="H24" s="21">
        <v>1.05</v>
      </c>
      <c r="I24" s="45"/>
      <c r="J24" s="12">
        <v>30</v>
      </c>
      <c r="K24" s="12">
        <f>X14</f>
        <v>3286</v>
      </c>
      <c r="L24" s="18"/>
      <c r="M24" s="12"/>
      <c r="N24" s="114">
        <f t="shared" si="0"/>
        <v>8.235588972431078E-2</v>
      </c>
      <c r="W24" s="21">
        <v>200</v>
      </c>
      <c r="X24" s="21">
        <v>3195</v>
      </c>
      <c r="Y24" s="24">
        <v>45196</v>
      </c>
      <c r="Z24" s="21" t="s">
        <v>513</v>
      </c>
      <c r="AA24" s="21" t="s">
        <v>494</v>
      </c>
      <c r="AB24" s="21">
        <v>8</v>
      </c>
      <c r="AC24" s="21" t="s">
        <v>499</v>
      </c>
      <c r="AD24" s="21">
        <v>54</v>
      </c>
    </row>
    <row r="25" spans="1:30" ht="17.25" customHeight="1" thickBot="1" x14ac:dyDescent="0.25">
      <c r="A25" s="21">
        <v>20</v>
      </c>
      <c r="B25" s="102">
        <v>1.7933834586466163E-2</v>
      </c>
      <c r="C25" s="102">
        <v>1.905563909774436E-2</v>
      </c>
      <c r="D25" s="102">
        <v>3.6999999999999998E-2</v>
      </c>
      <c r="E25" s="45"/>
      <c r="F25" s="21" t="s">
        <v>496</v>
      </c>
      <c r="G25" s="23">
        <v>43990</v>
      </c>
      <c r="H25" s="21">
        <v>1.1100000000000001</v>
      </c>
      <c r="I25" s="45"/>
      <c r="J25" s="12">
        <v>50</v>
      </c>
      <c r="K25" s="12">
        <f>X18</f>
        <v>3268</v>
      </c>
      <c r="L25" s="18"/>
      <c r="M25" s="12"/>
      <c r="N25" s="114">
        <f t="shared" si="0"/>
        <v>8.1904761904761911E-2</v>
      </c>
    </row>
    <row r="26" spans="1:30" ht="17.25" customHeight="1" thickBot="1" x14ac:dyDescent="0.25">
      <c r="A26" s="21">
        <v>21</v>
      </c>
      <c r="B26" s="102">
        <v>1.2745112781954886E-2</v>
      </c>
      <c r="C26" s="102">
        <v>1.3497744360902255E-2</v>
      </c>
      <c r="D26" s="102">
        <v>2.6200000000000001E-2</v>
      </c>
      <c r="E26" s="45"/>
      <c r="F26" s="21" t="s">
        <v>497</v>
      </c>
      <c r="G26" s="23">
        <v>37824</v>
      </c>
      <c r="H26" s="21">
        <v>0.95</v>
      </c>
      <c r="I26" s="45"/>
      <c r="J26" s="12">
        <v>100</v>
      </c>
      <c r="K26" s="12">
        <f>X20</f>
        <v>3237</v>
      </c>
      <c r="L26" s="18"/>
      <c r="M26" s="12"/>
      <c r="N26" s="114">
        <f t="shared" si="0"/>
        <v>8.1127819548872174E-2</v>
      </c>
    </row>
    <row r="27" spans="1:30" ht="17.25" customHeight="1" thickBot="1" x14ac:dyDescent="0.25">
      <c r="A27" s="21">
        <v>22</v>
      </c>
      <c r="B27" s="102">
        <v>7.8082706766917295E-3</v>
      </c>
      <c r="C27" s="102">
        <v>8.6842105263157908E-3</v>
      </c>
      <c r="D27" s="102">
        <v>1.6500000000000001E-2</v>
      </c>
      <c r="E27" s="45"/>
      <c r="F27" s="45"/>
      <c r="G27" s="45"/>
      <c r="H27" s="45"/>
      <c r="I27" s="45"/>
      <c r="J27" s="12">
        <v>150</v>
      </c>
      <c r="K27" s="12">
        <f>X22</f>
        <v>3213</v>
      </c>
      <c r="L27" s="18"/>
      <c r="M27" s="12"/>
      <c r="N27" s="114">
        <f t="shared" si="0"/>
        <v>8.0526315789473682E-2</v>
      </c>
    </row>
    <row r="28" spans="1:30" ht="17.25" customHeight="1" thickBot="1" x14ac:dyDescent="0.25">
      <c r="A28" s="21">
        <v>23</v>
      </c>
      <c r="B28" s="102">
        <v>4.5842105263157896E-3</v>
      </c>
      <c r="C28" s="102">
        <v>5.2105263157894736E-3</v>
      </c>
      <c r="D28" s="102">
        <v>9.7999999999999997E-3</v>
      </c>
      <c r="E28" s="45"/>
      <c r="F28" s="45"/>
      <c r="G28" s="45"/>
      <c r="H28" s="45"/>
      <c r="I28" s="45"/>
      <c r="J28" s="12">
        <v>200</v>
      </c>
      <c r="K28" s="12">
        <f>X24</f>
        <v>3195</v>
      </c>
      <c r="L28" s="18"/>
      <c r="M28" s="12"/>
      <c r="N28" s="114">
        <f t="shared" si="0"/>
        <v>8.0075187969924813E-2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8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614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25200</v>
      </c>
      <c r="H2" s="7" t="s">
        <v>462</v>
      </c>
      <c r="W2" s="21">
        <v>1</v>
      </c>
      <c r="X2" s="21">
        <v>2828</v>
      </c>
      <c r="Y2" s="24">
        <v>45272</v>
      </c>
      <c r="Z2" s="21" t="s">
        <v>513</v>
      </c>
      <c r="AA2" s="21" t="s">
        <v>493</v>
      </c>
      <c r="AB2" s="21">
        <v>11.2</v>
      </c>
      <c r="AC2" s="21" t="s">
        <v>499</v>
      </c>
      <c r="AD2" s="21">
        <v>63</v>
      </c>
    </row>
    <row r="3" spans="1:30" ht="17.25" customHeight="1" thickBot="1" x14ac:dyDescent="0.25">
      <c r="W3" s="21">
        <v>2</v>
      </c>
      <c r="X3" s="21">
        <v>2610</v>
      </c>
      <c r="Y3" s="24">
        <v>44939</v>
      </c>
      <c r="Z3" s="21" t="s">
        <v>514</v>
      </c>
      <c r="AA3" s="21" t="s">
        <v>496</v>
      </c>
      <c r="AB3" s="21">
        <v>10.4</v>
      </c>
      <c r="AC3" s="21" t="s">
        <v>499</v>
      </c>
      <c r="AD3" s="21">
        <v>58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2574</v>
      </c>
      <c r="Y4" s="24">
        <v>44967</v>
      </c>
      <c r="Z4" s="21" t="s">
        <v>513</v>
      </c>
      <c r="AA4" s="21" t="s">
        <v>496</v>
      </c>
      <c r="AB4" s="21">
        <v>10.199999999999999</v>
      </c>
      <c r="AC4" s="21" t="s">
        <v>499</v>
      </c>
      <c r="AD4" s="21">
        <v>58</v>
      </c>
    </row>
    <row r="5" spans="1:30" ht="17.25" customHeight="1" thickBot="1" x14ac:dyDescent="0.25">
      <c r="A5" s="21">
        <v>0</v>
      </c>
      <c r="B5" s="22">
        <v>1.9345238095238096E-3</v>
      </c>
      <c r="C5" s="22">
        <v>3.2757936507936507E-3</v>
      </c>
      <c r="D5" s="22">
        <v>5.1999999999999998E-3</v>
      </c>
      <c r="E5" s="45"/>
      <c r="F5" s="21" t="s">
        <v>471</v>
      </c>
      <c r="G5" s="23">
        <v>26929</v>
      </c>
      <c r="H5" s="21">
        <v>1.07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2571</v>
      </c>
      <c r="Y5" s="24">
        <v>44974</v>
      </c>
      <c r="Z5" s="21" t="s">
        <v>514</v>
      </c>
      <c r="AA5" s="21" t="s">
        <v>496</v>
      </c>
      <c r="AB5" s="21">
        <v>10.199999999999999</v>
      </c>
      <c r="AC5" s="21" t="s">
        <v>499</v>
      </c>
      <c r="AD5" s="21">
        <v>52</v>
      </c>
    </row>
    <row r="6" spans="1:30" ht="17.25" customHeight="1" thickBot="1" x14ac:dyDescent="0.25">
      <c r="A6" s="21">
        <v>1</v>
      </c>
      <c r="B6" s="22">
        <v>9.9206349206349201E-4</v>
      </c>
      <c r="C6" s="22">
        <v>2.0662698412698415E-3</v>
      </c>
      <c r="D6" s="22">
        <v>3.0999999999999999E-3</v>
      </c>
      <c r="E6" s="45"/>
      <c r="F6" s="21" t="s">
        <v>473</v>
      </c>
      <c r="G6" s="23">
        <v>28928</v>
      </c>
      <c r="H6" s="21">
        <v>1.1499999999999999</v>
      </c>
      <c r="I6" s="45"/>
      <c r="J6" s="107" t="s">
        <v>474</v>
      </c>
      <c r="K6" s="108">
        <f>LARGE((K8,K9),1)</f>
        <v>0.7173093501112956</v>
      </c>
      <c r="L6" s="45"/>
      <c r="M6" s="45"/>
      <c r="N6" s="108" t="s">
        <v>498</v>
      </c>
      <c r="W6" s="21">
        <v>5</v>
      </c>
      <c r="X6" s="21">
        <v>2555</v>
      </c>
      <c r="Y6" s="24">
        <v>44971</v>
      </c>
      <c r="Z6" s="21" t="s">
        <v>514</v>
      </c>
      <c r="AA6" s="21" t="s">
        <v>493</v>
      </c>
      <c r="AB6" s="21">
        <v>10.1</v>
      </c>
      <c r="AC6" s="21" t="s">
        <v>499</v>
      </c>
      <c r="AD6" s="21">
        <v>56</v>
      </c>
    </row>
    <row r="7" spans="1:30" ht="17.25" customHeight="1" thickBot="1" x14ac:dyDescent="0.25">
      <c r="A7" s="21">
        <v>2</v>
      </c>
      <c r="B7" s="22">
        <v>7.9365079365079365E-4</v>
      </c>
      <c r="C7" s="22">
        <v>1.5623015873015872E-3</v>
      </c>
      <c r="D7" s="22">
        <v>2.3E-3</v>
      </c>
      <c r="E7" s="45"/>
      <c r="F7" s="21" t="s">
        <v>475</v>
      </c>
      <c r="G7" s="23">
        <v>28559</v>
      </c>
      <c r="H7" s="21">
        <v>1.1299999999999999</v>
      </c>
      <c r="I7" s="45"/>
      <c r="J7" s="12" t="s">
        <v>476</v>
      </c>
      <c r="K7" s="108">
        <f>LARGE((K10,K11),1)</f>
        <v>0.5646413269263808</v>
      </c>
      <c r="L7" s="45"/>
      <c r="M7" s="45"/>
      <c r="N7" s="108" t="s">
        <v>499</v>
      </c>
      <c r="W7" s="21">
        <v>6</v>
      </c>
      <c r="X7" s="21">
        <v>2549</v>
      </c>
      <c r="Y7" s="24">
        <v>44981</v>
      </c>
      <c r="Z7" s="21" t="s">
        <v>514</v>
      </c>
      <c r="AA7" s="21" t="s">
        <v>496</v>
      </c>
      <c r="AB7" s="21">
        <v>10.1</v>
      </c>
      <c r="AC7" s="21" t="s">
        <v>499</v>
      </c>
      <c r="AD7" s="21">
        <v>53</v>
      </c>
    </row>
    <row r="8" spans="1:30" ht="17.25" customHeight="1" thickBot="1" x14ac:dyDescent="0.25">
      <c r="A8" s="21">
        <v>3</v>
      </c>
      <c r="B8" s="22">
        <v>1.0416666666666667E-3</v>
      </c>
      <c r="C8" s="22">
        <v>1.2095238095238094E-3</v>
      </c>
      <c r="D8" s="22">
        <v>2.3E-3</v>
      </c>
      <c r="E8" s="45"/>
      <c r="F8" s="21" t="s">
        <v>477</v>
      </c>
      <c r="G8" s="23">
        <v>26859</v>
      </c>
      <c r="H8" s="21">
        <v>1.06</v>
      </c>
      <c r="I8" s="45"/>
      <c r="J8" s="45"/>
      <c r="K8" s="340">
        <f>LARGE(B11:C11,1)/(B11+C11)</f>
        <v>0.7173093501112956</v>
      </c>
      <c r="L8" s="45"/>
      <c r="M8" s="45"/>
      <c r="N8" s="45"/>
      <c r="W8" s="21">
        <v>7</v>
      </c>
      <c r="X8" s="21">
        <v>2548</v>
      </c>
      <c r="Y8" s="24">
        <v>44971</v>
      </c>
      <c r="Z8" s="21" t="s">
        <v>515</v>
      </c>
      <c r="AA8" s="21" t="s">
        <v>493</v>
      </c>
      <c r="AB8" s="21">
        <v>10.1</v>
      </c>
      <c r="AC8" s="21" t="s">
        <v>499</v>
      </c>
      <c r="AD8" s="21">
        <v>55</v>
      </c>
    </row>
    <row r="9" spans="1:30" ht="17.25" customHeight="1" thickBot="1" x14ac:dyDescent="0.25">
      <c r="A9" s="21">
        <v>4</v>
      </c>
      <c r="B9" s="22">
        <v>2.3809523809523807E-3</v>
      </c>
      <c r="C9" s="22">
        <v>1.1591269841269842E-3</v>
      </c>
      <c r="D9" s="22">
        <v>3.5000000000000001E-3</v>
      </c>
      <c r="E9" s="45"/>
      <c r="F9" s="21" t="s">
        <v>478</v>
      </c>
      <c r="G9" s="23">
        <v>24631</v>
      </c>
      <c r="H9" s="21">
        <v>0.98</v>
      </c>
      <c r="I9" s="45"/>
      <c r="J9" s="45"/>
      <c r="K9" s="340">
        <f>LARGE(B12:C12,1)/(B12+C12)</f>
        <v>0.64505130946468103</v>
      </c>
      <c r="L9" s="45"/>
      <c r="M9" s="45"/>
      <c r="N9" s="45"/>
      <c r="W9" s="21">
        <v>8</v>
      </c>
      <c r="X9" s="21">
        <v>2547</v>
      </c>
      <c r="Y9" s="24">
        <v>44999</v>
      </c>
      <c r="Z9" s="21" t="s">
        <v>515</v>
      </c>
      <c r="AA9" s="21" t="s">
        <v>493</v>
      </c>
      <c r="AB9" s="21">
        <v>10.1</v>
      </c>
      <c r="AC9" s="21" t="s">
        <v>499</v>
      </c>
      <c r="AD9" s="21">
        <v>55</v>
      </c>
    </row>
    <row r="10" spans="1:30" ht="17.25" customHeight="1" thickBot="1" x14ac:dyDescent="0.25">
      <c r="A10" s="21">
        <v>5</v>
      </c>
      <c r="B10" s="22">
        <v>7.0932539682539682E-3</v>
      </c>
      <c r="C10" s="22">
        <v>2.1670634920634918E-3</v>
      </c>
      <c r="D10" s="22">
        <v>9.2999999999999992E-3</v>
      </c>
      <c r="E10" s="45"/>
      <c r="F10" s="21" t="s">
        <v>479</v>
      </c>
      <c r="G10" s="23">
        <v>23179</v>
      </c>
      <c r="H10" s="21">
        <v>0.92</v>
      </c>
      <c r="I10" s="45"/>
      <c r="J10" s="45"/>
      <c r="K10" s="340">
        <f>LARGE(B20:C20,1)/(B20+C20)</f>
        <v>0.55159655754845971</v>
      </c>
      <c r="L10" s="45"/>
      <c r="M10" s="45"/>
      <c r="N10" s="45"/>
      <c r="W10" s="21">
        <v>9</v>
      </c>
      <c r="X10" s="21">
        <v>2535</v>
      </c>
      <c r="Y10" s="24">
        <v>44999</v>
      </c>
      <c r="Z10" s="21" t="s">
        <v>514</v>
      </c>
      <c r="AA10" s="21" t="s">
        <v>493</v>
      </c>
      <c r="AB10" s="21">
        <v>10.1</v>
      </c>
      <c r="AC10" s="21" t="s">
        <v>499</v>
      </c>
      <c r="AD10" s="21">
        <v>56</v>
      </c>
    </row>
    <row r="11" spans="1:30" ht="17.25" customHeight="1" thickBot="1" x14ac:dyDescent="0.25">
      <c r="A11" s="21">
        <v>6</v>
      </c>
      <c r="B11" s="22">
        <v>2.2123015873015874E-2</v>
      </c>
      <c r="C11" s="22">
        <v>8.7186507936507923E-3</v>
      </c>
      <c r="D11" s="22">
        <v>3.0800000000000001E-2</v>
      </c>
      <c r="E11" s="45"/>
      <c r="F11" s="21" t="s">
        <v>480</v>
      </c>
      <c r="G11" s="23">
        <v>22057</v>
      </c>
      <c r="H11" s="21">
        <v>0.87</v>
      </c>
      <c r="I11" s="45"/>
      <c r="J11" s="45"/>
      <c r="K11" s="340">
        <f>LARGE(B21:C21,1)/(B21+C21)</f>
        <v>0.5646413269263808</v>
      </c>
      <c r="L11" s="45"/>
      <c r="M11" s="45"/>
      <c r="N11" s="45"/>
      <c r="W11" s="21">
        <v>10</v>
      </c>
      <c r="X11" s="21">
        <v>2528</v>
      </c>
      <c r="Y11" s="24">
        <v>44988</v>
      </c>
      <c r="Z11" s="21" t="s">
        <v>513</v>
      </c>
      <c r="AA11" s="21" t="s">
        <v>496</v>
      </c>
      <c r="AB11" s="21">
        <v>10</v>
      </c>
      <c r="AC11" s="21" t="s">
        <v>499</v>
      </c>
      <c r="AD11" s="21">
        <v>56</v>
      </c>
    </row>
    <row r="12" spans="1:30" ht="17.25" customHeight="1" thickBot="1" x14ac:dyDescent="0.25">
      <c r="A12" s="21">
        <v>7</v>
      </c>
      <c r="B12" s="22">
        <v>3.0406746031746031E-2</v>
      </c>
      <c r="C12" s="22">
        <v>1.6731746031746032E-2</v>
      </c>
      <c r="D12" s="22">
        <v>4.7100000000000003E-2</v>
      </c>
      <c r="E12" s="45"/>
      <c r="F12" s="21" t="s">
        <v>481</v>
      </c>
      <c r="G12" s="23">
        <v>22672</v>
      </c>
      <c r="H12" s="21">
        <v>0.9</v>
      </c>
      <c r="I12" s="45"/>
      <c r="J12" s="45"/>
      <c r="K12" s="45"/>
      <c r="L12" s="45"/>
      <c r="M12" s="45"/>
      <c r="N12" s="45"/>
      <c r="W12" s="21">
        <v>20</v>
      </c>
      <c r="X12" s="21">
        <v>2497</v>
      </c>
      <c r="Y12" s="24">
        <v>45001</v>
      </c>
      <c r="Z12" s="21" t="s">
        <v>515</v>
      </c>
      <c r="AA12" s="21" t="s">
        <v>495</v>
      </c>
      <c r="AB12" s="21">
        <v>9.9</v>
      </c>
      <c r="AC12" s="21" t="s">
        <v>499</v>
      </c>
      <c r="AD12" s="21">
        <v>55</v>
      </c>
    </row>
    <row r="13" spans="1:30" ht="17.25" customHeight="1" thickBot="1" x14ac:dyDescent="0.25">
      <c r="A13" s="21">
        <v>8</v>
      </c>
      <c r="B13" s="22">
        <v>3.3333333333333333E-2</v>
      </c>
      <c r="C13" s="22">
        <v>2.3182539682539683E-2</v>
      </c>
      <c r="D13" s="22">
        <v>5.6500000000000002E-2</v>
      </c>
      <c r="E13" s="45"/>
      <c r="F13" s="21" t="s">
        <v>482</v>
      </c>
      <c r="G13" s="23">
        <v>23324</v>
      </c>
      <c r="H13" s="21">
        <v>0.92</v>
      </c>
      <c r="I13" s="45"/>
      <c r="J13" s="45"/>
      <c r="K13" s="45"/>
      <c r="L13" s="45"/>
      <c r="M13" s="45"/>
      <c r="N13" s="45"/>
      <c r="W13" s="21">
        <v>25</v>
      </c>
      <c r="X13" s="21">
        <v>2491</v>
      </c>
      <c r="Y13" s="24">
        <v>44965</v>
      </c>
      <c r="Z13" s="21" t="s">
        <v>514</v>
      </c>
      <c r="AA13" s="21" t="s">
        <v>494</v>
      </c>
      <c r="AB13" s="21">
        <v>9.9</v>
      </c>
      <c r="AC13" s="21" t="s">
        <v>499</v>
      </c>
      <c r="AD13" s="21">
        <v>56</v>
      </c>
    </row>
    <row r="14" spans="1:30" ht="17.25" customHeight="1" thickBot="1" x14ac:dyDescent="0.25">
      <c r="A14" s="21">
        <v>9</v>
      </c>
      <c r="B14" s="22">
        <v>3.6706349206349208E-2</v>
      </c>
      <c r="C14" s="22">
        <v>2.6659920634920637E-2</v>
      </c>
      <c r="D14" s="22">
        <v>6.3399999999999998E-2</v>
      </c>
      <c r="E14" s="45"/>
      <c r="F14" s="21" t="s">
        <v>483</v>
      </c>
      <c r="G14" s="23">
        <v>24675</v>
      </c>
      <c r="H14" s="21">
        <v>0.98</v>
      </c>
      <c r="I14" s="45"/>
      <c r="J14" s="45"/>
      <c r="K14" s="45"/>
      <c r="L14" s="45"/>
      <c r="M14" s="45"/>
      <c r="N14" s="45"/>
      <c r="W14" s="21">
        <v>30</v>
      </c>
      <c r="X14" s="21">
        <v>2479</v>
      </c>
      <c r="Y14" s="24">
        <v>44932</v>
      </c>
      <c r="Z14" s="21" t="s">
        <v>513</v>
      </c>
      <c r="AA14" s="21" t="s">
        <v>496</v>
      </c>
      <c r="AB14" s="21">
        <v>9.8000000000000007</v>
      </c>
      <c r="AC14" s="21" t="s">
        <v>499</v>
      </c>
      <c r="AD14" s="21">
        <v>59</v>
      </c>
    </row>
    <row r="15" spans="1:30" ht="17.25" customHeight="1" thickBot="1" x14ac:dyDescent="0.25">
      <c r="A15" s="21">
        <v>10</v>
      </c>
      <c r="B15" s="22">
        <v>3.7400793650793643E-2</v>
      </c>
      <c r="C15" s="22">
        <v>3.0338888888888887E-2</v>
      </c>
      <c r="D15" s="22">
        <v>6.7699999999999996E-2</v>
      </c>
      <c r="E15" s="45"/>
      <c r="F15" s="21" t="s">
        <v>484</v>
      </c>
      <c r="G15" s="23">
        <v>25449</v>
      </c>
      <c r="H15" s="21">
        <v>1.01</v>
      </c>
      <c r="I15" s="45"/>
      <c r="J15" s="45"/>
      <c r="K15" s="45"/>
      <c r="L15" s="45"/>
      <c r="M15" s="45"/>
      <c r="N15" s="45"/>
      <c r="W15" s="21">
        <v>35</v>
      </c>
      <c r="X15" s="21">
        <v>2463</v>
      </c>
      <c r="Y15" s="24">
        <v>44992</v>
      </c>
      <c r="Z15" s="21" t="s">
        <v>513</v>
      </c>
      <c r="AA15" s="21" t="s">
        <v>493</v>
      </c>
      <c r="AB15" s="21">
        <v>9.8000000000000007</v>
      </c>
      <c r="AC15" s="21" t="s">
        <v>499</v>
      </c>
      <c r="AD15" s="21">
        <v>60</v>
      </c>
    </row>
    <row r="16" spans="1:30" ht="17.25" customHeight="1" thickBot="1" x14ac:dyDescent="0.25">
      <c r="A16" s="21">
        <v>11</v>
      </c>
      <c r="B16" s="22">
        <v>3.7003968253968254E-2</v>
      </c>
      <c r="C16" s="22">
        <v>3.3362698412698406E-2</v>
      </c>
      <c r="D16" s="22">
        <v>7.0400000000000004E-2</v>
      </c>
      <c r="E16" s="45"/>
      <c r="F16" s="21" t="s">
        <v>485</v>
      </c>
      <c r="G16" s="23">
        <v>25544</v>
      </c>
      <c r="H16" s="21">
        <v>1.01</v>
      </c>
      <c r="I16" s="45"/>
      <c r="J16" s="45"/>
      <c r="K16" s="45"/>
      <c r="L16" s="45"/>
      <c r="M16" s="45"/>
      <c r="N16" s="45"/>
      <c r="W16" s="21">
        <v>40</v>
      </c>
      <c r="X16" s="21">
        <v>2455</v>
      </c>
      <c r="Y16" s="24">
        <v>44993</v>
      </c>
      <c r="Z16" s="21" t="s">
        <v>514</v>
      </c>
      <c r="AA16" s="21" t="s">
        <v>494</v>
      </c>
      <c r="AB16" s="21">
        <v>9.6999999999999993</v>
      </c>
      <c r="AC16" s="21" t="s">
        <v>499</v>
      </c>
      <c r="AD16" s="21">
        <v>55</v>
      </c>
    </row>
    <row r="17" spans="1:30" ht="17.25" customHeight="1" thickBot="1" x14ac:dyDescent="0.25">
      <c r="A17" s="21">
        <v>12</v>
      </c>
      <c r="B17" s="22">
        <v>3.7152777777777771E-2</v>
      </c>
      <c r="C17" s="22">
        <v>3.6789682539682539E-2</v>
      </c>
      <c r="D17" s="22">
        <v>7.3999999999999996E-2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2451</v>
      </c>
      <c r="Y17" s="24">
        <v>44978</v>
      </c>
      <c r="Z17" s="21" t="s">
        <v>516</v>
      </c>
      <c r="AA17" s="21" t="s">
        <v>493</v>
      </c>
      <c r="AB17" s="21">
        <v>9.6999999999999993</v>
      </c>
      <c r="AC17" s="21" t="s">
        <v>498</v>
      </c>
      <c r="AD17" s="21">
        <v>50</v>
      </c>
    </row>
    <row r="18" spans="1:30" ht="17.25" customHeight="1" thickBot="1" x14ac:dyDescent="0.25">
      <c r="A18" s="21">
        <v>13</v>
      </c>
      <c r="B18" s="22">
        <v>3.5615079365079363E-2</v>
      </c>
      <c r="C18" s="22">
        <v>3.6789682539682539E-2</v>
      </c>
      <c r="D18" s="22">
        <v>7.2400000000000006E-2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2440</v>
      </c>
      <c r="Y18" s="24">
        <v>44945</v>
      </c>
      <c r="Z18" s="21" t="s">
        <v>513</v>
      </c>
      <c r="AA18" s="21" t="s">
        <v>495</v>
      </c>
      <c r="AB18" s="21">
        <v>9.6999999999999993</v>
      </c>
      <c r="AC18" s="21" t="s">
        <v>499</v>
      </c>
      <c r="AD18" s="21">
        <v>59</v>
      </c>
    </row>
    <row r="19" spans="1:30" ht="17.25" customHeight="1" thickBot="1" x14ac:dyDescent="0.25">
      <c r="A19" s="21">
        <v>14</v>
      </c>
      <c r="B19" s="22">
        <v>3.4226190476190479E-2</v>
      </c>
      <c r="C19" s="22">
        <v>3.895674603174603E-2</v>
      </c>
      <c r="D19" s="22">
        <v>7.3200000000000001E-2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2413</v>
      </c>
      <c r="Y19" s="24">
        <v>44937</v>
      </c>
      <c r="Z19" s="21" t="s">
        <v>514</v>
      </c>
      <c r="AA19" s="21" t="s">
        <v>494</v>
      </c>
      <c r="AB19" s="21">
        <v>9.6</v>
      </c>
      <c r="AC19" s="21" t="s">
        <v>499</v>
      </c>
      <c r="AD19" s="21">
        <v>56</v>
      </c>
    </row>
    <row r="20" spans="1:30" ht="17.25" customHeight="1" thickBot="1" x14ac:dyDescent="0.25">
      <c r="A20" s="21">
        <v>15</v>
      </c>
      <c r="B20" s="22">
        <v>3.318452380952381E-2</v>
      </c>
      <c r="C20" s="22">
        <v>4.0821428571428571E-2</v>
      </c>
      <c r="D20" s="22">
        <v>7.3999999999999996E-2</v>
      </c>
      <c r="E20" s="45"/>
      <c r="F20" s="21" t="s">
        <v>488</v>
      </c>
      <c r="G20" s="23">
        <v>17171</v>
      </c>
      <c r="H20" s="21">
        <v>0.68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2394</v>
      </c>
      <c r="Y20" s="24">
        <v>45015</v>
      </c>
      <c r="Z20" s="21" t="s">
        <v>514</v>
      </c>
      <c r="AA20" s="21" t="s">
        <v>495</v>
      </c>
      <c r="AB20" s="21">
        <v>9.5</v>
      </c>
      <c r="AC20" s="21" t="s">
        <v>499</v>
      </c>
      <c r="AD20" s="21">
        <v>56</v>
      </c>
    </row>
    <row r="21" spans="1:30" ht="17.25" customHeight="1" thickBot="1" x14ac:dyDescent="0.25">
      <c r="A21" s="21">
        <v>16</v>
      </c>
      <c r="B21" s="22">
        <v>3.318452380952381E-2</v>
      </c>
      <c r="C21" s="22">
        <v>4.3038888888888897E-2</v>
      </c>
      <c r="D21" s="22">
        <v>7.6200000000000004E-2</v>
      </c>
      <c r="E21" s="45"/>
      <c r="F21" s="21" t="s">
        <v>492</v>
      </c>
      <c r="G21" s="23">
        <v>25559</v>
      </c>
      <c r="H21" s="21">
        <v>1.01</v>
      </c>
      <c r="I21" s="45"/>
      <c r="J21" s="12">
        <v>5</v>
      </c>
      <c r="K21" s="12">
        <f>X6</f>
        <v>2555</v>
      </c>
      <c r="L21" s="18"/>
      <c r="M21" s="12"/>
      <c r="N21" s="114">
        <f>K21/$F$2</f>
        <v>0.10138888888888889</v>
      </c>
      <c r="W21" s="21">
        <v>125</v>
      </c>
      <c r="X21" s="21">
        <v>2372</v>
      </c>
      <c r="Y21" s="24">
        <v>44974</v>
      </c>
      <c r="Z21" s="21" t="s">
        <v>516</v>
      </c>
      <c r="AA21" s="21" t="s">
        <v>496</v>
      </c>
      <c r="AB21" s="21">
        <v>9.4</v>
      </c>
      <c r="AC21" s="21" t="s">
        <v>499</v>
      </c>
      <c r="AD21" s="21">
        <v>51</v>
      </c>
    </row>
    <row r="22" spans="1:30" ht="17.25" customHeight="1" thickBot="1" x14ac:dyDescent="0.25">
      <c r="A22" s="21">
        <v>17</v>
      </c>
      <c r="B22" s="22">
        <v>3.0902777777777779E-2</v>
      </c>
      <c r="C22" s="22">
        <v>4.3794841269841275E-2</v>
      </c>
      <c r="D22" s="22">
        <v>7.4700000000000003E-2</v>
      </c>
      <c r="E22" s="45"/>
      <c r="F22" s="21" t="s">
        <v>493</v>
      </c>
      <c r="G22" s="23">
        <v>27397</v>
      </c>
      <c r="H22" s="21">
        <v>1.0900000000000001</v>
      </c>
      <c r="I22" s="45"/>
      <c r="J22" s="12">
        <v>10</v>
      </c>
      <c r="K22" s="12">
        <f>X11</f>
        <v>2528</v>
      </c>
      <c r="L22" s="18"/>
      <c r="M22" s="12"/>
      <c r="N22" s="114">
        <f t="shared" ref="N22:N28" si="0">K22/$F$2</f>
        <v>0.10031746031746032</v>
      </c>
      <c r="W22" s="21">
        <v>150</v>
      </c>
      <c r="X22" s="21">
        <v>2351</v>
      </c>
      <c r="Y22" s="24">
        <v>44951</v>
      </c>
      <c r="Z22" s="21" t="s">
        <v>518</v>
      </c>
      <c r="AA22" s="21" t="s">
        <v>494</v>
      </c>
      <c r="AB22" s="21">
        <v>9.3000000000000007</v>
      </c>
      <c r="AC22" s="21" t="s">
        <v>498</v>
      </c>
      <c r="AD22" s="21">
        <v>51</v>
      </c>
    </row>
    <row r="23" spans="1:30" ht="17.25" customHeight="1" thickBot="1" x14ac:dyDescent="0.25">
      <c r="A23" s="21">
        <v>18</v>
      </c>
      <c r="B23" s="22">
        <v>2.5694444444444443E-2</v>
      </c>
      <c r="C23" s="22">
        <v>3.4773809523809526E-2</v>
      </c>
      <c r="D23" s="22">
        <v>6.0499999999999998E-2</v>
      </c>
      <c r="E23" s="45"/>
      <c r="F23" s="21" t="s">
        <v>494</v>
      </c>
      <c r="G23" s="23">
        <v>27368</v>
      </c>
      <c r="H23" s="21">
        <v>1.08</v>
      </c>
      <c r="I23" s="45"/>
      <c r="J23" s="12">
        <v>20</v>
      </c>
      <c r="K23" s="12">
        <f>X12</f>
        <v>2497</v>
      </c>
      <c r="L23" s="18"/>
      <c r="M23" s="12"/>
      <c r="N23" s="114">
        <f t="shared" si="0"/>
        <v>9.9087301587301585E-2</v>
      </c>
      <c r="W23" s="21">
        <v>175</v>
      </c>
      <c r="X23" s="21">
        <v>2340</v>
      </c>
      <c r="Y23" s="24">
        <v>44958</v>
      </c>
      <c r="Z23" s="21" t="s">
        <v>517</v>
      </c>
      <c r="AA23" s="21" t="s">
        <v>494</v>
      </c>
      <c r="AB23" s="21">
        <v>9.3000000000000007</v>
      </c>
      <c r="AC23" s="21" t="s">
        <v>499</v>
      </c>
      <c r="AD23" s="21">
        <v>53</v>
      </c>
    </row>
    <row r="24" spans="1:30" ht="17.25" customHeight="1" thickBot="1" x14ac:dyDescent="0.25">
      <c r="A24" s="21">
        <v>19</v>
      </c>
      <c r="B24" s="22">
        <v>1.9146825396825398E-2</v>
      </c>
      <c r="C24" s="22">
        <v>2.6760714285714287E-2</v>
      </c>
      <c r="D24" s="22">
        <v>4.5900000000000003E-2</v>
      </c>
      <c r="E24" s="45"/>
      <c r="F24" s="21" t="s">
        <v>495</v>
      </c>
      <c r="G24" s="23">
        <v>27667</v>
      </c>
      <c r="H24" s="21">
        <v>1.1000000000000001</v>
      </c>
      <c r="I24" s="45"/>
      <c r="J24" s="12">
        <v>30</v>
      </c>
      <c r="K24" s="12">
        <f>X14</f>
        <v>2479</v>
      </c>
      <c r="L24" s="18"/>
      <c r="M24" s="12"/>
      <c r="N24" s="114">
        <f t="shared" si="0"/>
        <v>9.8373015873015876E-2</v>
      </c>
      <c r="W24" s="21">
        <v>200</v>
      </c>
      <c r="X24" s="21">
        <v>2316</v>
      </c>
      <c r="Y24" s="24">
        <v>44952</v>
      </c>
      <c r="Z24" s="21" t="s">
        <v>517</v>
      </c>
      <c r="AA24" s="21" t="s">
        <v>495</v>
      </c>
      <c r="AB24" s="21">
        <v>9.1999999999999993</v>
      </c>
      <c r="AC24" s="21" t="s">
        <v>499</v>
      </c>
      <c r="AD24" s="21">
        <v>53</v>
      </c>
    </row>
    <row r="25" spans="1:30" ht="17.25" customHeight="1" thickBot="1" x14ac:dyDescent="0.25">
      <c r="A25" s="21">
        <v>20</v>
      </c>
      <c r="B25" s="22">
        <v>1.4632936507936508E-2</v>
      </c>
      <c r="C25" s="22">
        <v>2.1116269841269842E-2</v>
      </c>
      <c r="D25" s="22">
        <v>3.5799999999999998E-2</v>
      </c>
      <c r="E25" s="45"/>
      <c r="F25" s="21" t="s">
        <v>496</v>
      </c>
      <c r="G25" s="23">
        <v>28985</v>
      </c>
      <c r="H25" s="21">
        <v>1.1499999999999999</v>
      </c>
      <c r="I25" s="45"/>
      <c r="J25" s="12">
        <v>50</v>
      </c>
      <c r="K25" s="12">
        <f>X18</f>
        <v>2440</v>
      </c>
      <c r="L25" s="18"/>
      <c r="M25" s="12"/>
      <c r="N25" s="114">
        <f t="shared" si="0"/>
        <v>9.6825396825396828E-2</v>
      </c>
    </row>
    <row r="26" spans="1:30" ht="17.25" customHeight="1" thickBot="1" x14ac:dyDescent="0.25">
      <c r="A26" s="21">
        <v>21</v>
      </c>
      <c r="B26" s="22">
        <v>1.0466269841269841E-2</v>
      </c>
      <c r="C26" s="22">
        <v>1.521984126984127E-2</v>
      </c>
      <c r="D26" s="22">
        <v>2.5700000000000001E-2</v>
      </c>
      <c r="E26" s="45"/>
      <c r="F26" s="21" t="s">
        <v>497</v>
      </c>
      <c r="G26" s="23">
        <v>22410</v>
      </c>
      <c r="H26" s="21">
        <v>0.89</v>
      </c>
      <c r="I26" s="45"/>
      <c r="J26" s="12">
        <v>100</v>
      </c>
      <c r="K26" s="12">
        <f>X20</f>
        <v>2394</v>
      </c>
      <c r="L26" s="18"/>
      <c r="M26" s="12"/>
      <c r="N26" s="114">
        <f t="shared" si="0"/>
        <v>9.5000000000000001E-2</v>
      </c>
    </row>
    <row r="27" spans="1:30" ht="17.25" customHeight="1" thickBot="1" x14ac:dyDescent="0.25">
      <c r="A27" s="21">
        <v>22</v>
      </c>
      <c r="B27" s="22">
        <v>6.8948412698412696E-3</v>
      </c>
      <c r="C27" s="22">
        <v>9.7265873015873021E-3</v>
      </c>
      <c r="D27" s="22">
        <v>1.67E-2</v>
      </c>
      <c r="E27" s="45"/>
      <c r="F27" s="45"/>
      <c r="G27" s="45"/>
      <c r="H27" s="45"/>
      <c r="I27" s="45"/>
      <c r="J27" s="12">
        <v>150</v>
      </c>
      <c r="K27" s="12">
        <f>X22</f>
        <v>2351</v>
      </c>
      <c r="L27" s="18"/>
      <c r="M27" s="12"/>
      <c r="N27" s="114">
        <f t="shared" si="0"/>
        <v>9.329365079365079E-2</v>
      </c>
    </row>
    <row r="28" spans="1:30" ht="17.25" customHeight="1" thickBot="1" x14ac:dyDescent="0.25">
      <c r="A28" s="21">
        <v>23</v>
      </c>
      <c r="B28" s="22">
        <v>3.6210317460317462E-3</v>
      </c>
      <c r="C28" s="22">
        <v>5.7956349206349208E-3</v>
      </c>
      <c r="D28" s="22">
        <v>9.4000000000000004E-3</v>
      </c>
      <c r="E28" s="45"/>
      <c r="F28" s="45"/>
      <c r="G28" s="45"/>
      <c r="H28" s="45"/>
      <c r="I28" s="45"/>
      <c r="J28" s="12">
        <v>200</v>
      </c>
      <c r="K28" s="12">
        <f>X24</f>
        <v>2316</v>
      </c>
      <c r="L28" s="18"/>
      <c r="M28" s="12"/>
      <c r="N28" s="114">
        <f t="shared" si="0"/>
        <v>9.1904761904761906E-2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D7564-F56B-42A4-A0F4-61FF43C21BE4}">
  <sheetPr>
    <pageSetUpPr fitToPage="1"/>
  </sheetPr>
  <dimension ref="A1:AD50"/>
  <sheetViews>
    <sheetView showWhiteSpace="0" topLeftCell="A2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375" style="179" customWidth="1"/>
    <col min="20" max="20" width="11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744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19500</v>
      </c>
      <c r="H2" s="183" t="s">
        <v>462</v>
      </c>
      <c r="W2" s="184">
        <v>1</v>
      </c>
      <c r="X2" s="184">
        <v>2133</v>
      </c>
      <c r="Y2" s="185">
        <v>44958</v>
      </c>
      <c r="Z2" s="184" t="s">
        <v>513</v>
      </c>
      <c r="AA2" s="184" t="s">
        <v>494</v>
      </c>
      <c r="AB2" s="184">
        <v>10.9</v>
      </c>
      <c r="AC2" s="184" t="s">
        <v>499</v>
      </c>
      <c r="AD2" s="184">
        <v>57</v>
      </c>
    </row>
    <row r="3" spans="1:30" ht="17.25" customHeight="1" thickBot="1" x14ac:dyDescent="0.3">
      <c r="W3" s="184">
        <v>2</v>
      </c>
      <c r="X3" s="184">
        <v>2109</v>
      </c>
      <c r="Y3" s="185">
        <v>45153</v>
      </c>
      <c r="Z3" s="184" t="s">
        <v>524</v>
      </c>
      <c r="AA3" s="184" t="s">
        <v>493</v>
      </c>
      <c r="AB3" s="184">
        <v>10.8</v>
      </c>
      <c r="AC3" s="184" t="s">
        <v>499</v>
      </c>
      <c r="AD3" s="184">
        <v>62</v>
      </c>
    </row>
    <row r="4" spans="1:30" ht="17.25" customHeight="1" thickBot="1" x14ac:dyDescent="0.3">
      <c r="A4" s="186" t="s">
        <v>463</v>
      </c>
      <c r="B4" s="186" t="s">
        <v>498</v>
      </c>
      <c r="C4" s="186" t="s">
        <v>499</v>
      </c>
      <c r="D4" s="200" t="s">
        <v>466</v>
      </c>
      <c r="E4" s="195"/>
      <c r="F4" s="180" t="s">
        <v>467</v>
      </c>
      <c r="G4" s="180" t="s">
        <v>468</v>
      </c>
      <c r="H4" s="180" t="s">
        <v>469</v>
      </c>
      <c r="I4" s="195"/>
      <c r="J4" s="309" t="s">
        <v>470</v>
      </c>
      <c r="K4" s="310"/>
      <c r="L4" s="310"/>
      <c r="M4" s="310"/>
      <c r="N4" s="311"/>
      <c r="W4" s="184">
        <v>3</v>
      </c>
      <c r="X4" s="184">
        <v>2086</v>
      </c>
      <c r="Y4" s="185">
        <v>45224</v>
      </c>
      <c r="Z4" s="184" t="s">
        <v>524</v>
      </c>
      <c r="AA4" s="184" t="s">
        <v>494</v>
      </c>
      <c r="AB4" s="184">
        <v>10.7</v>
      </c>
      <c r="AC4" s="184" t="s">
        <v>499</v>
      </c>
      <c r="AD4" s="184">
        <v>64</v>
      </c>
    </row>
    <row r="5" spans="1:30" ht="17.25" customHeight="1" thickBot="1" x14ac:dyDescent="0.3">
      <c r="A5" s="184">
        <v>0</v>
      </c>
      <c r="B5" s="187">
        <v>3.6764102564102565E-3</v>
      </c>
      <c r="C5" s="187">
        <v>2.3015384615384616E-3</v>
      </c>
      <c r="D5" s="187">
        <v>5.8999999999999999E-3</v>
      </c>
      <c r="E5" s="195"/>
      <c r="F5" s="184" t="s">
        <v>471</v>
      </c>
      <c r="G5" s="188">
        <v>19361</v>
      </c>
      <c r="H5" s="184">
        <v>1</v>
      </c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2081</v>
      </c>
      <c r="Y5" s="185">
        <v>45265</v>
      </c>
      <c r="Z5" s="184" t="s">
        <v>514</v>
      </c>
      <c r="AA5" s="184" t="s">
        <v>493</v>
      </c>
      <c r="AB5" s="184">
        <v>10.7</v>
      </c>
      <c r="AC5" s="184" t="s">
        <v>498</v>
      </c>
      <c r="AD5" s="184">
        <v>58</v>
      </c>
    </row>
    <row r="6" spans="1:30" ht="17.25" customHeight="1" thickBot="1" x14ac:dyDescent="0.3">
      <c r="A6" s="184">
        <v>1</v>
      </c>
      <c r="B6" s="187">
        <v>2.7435897435897434E-3</v>
      </c>
      <c r="C6" s="187">
        <v>1.5794871794871795E-3</v>
      </c>
      <c r="D6" s="187">
        <v>4.3E-3</v>
      </c>
      <c r="E6" s="195"/>
      <c r="F6" s="184" t="s">
        <v>473</v>
      </c>
      <c r="G6" s="188">
        <v>21236</v>
      </c>
      <c r="H6" s="184">
        <v>1.0900000000000001</v>
      </c>
      <c r="I6" s="195"/>
      <c r="J6" s="193" t="s">
        <v>474</v>
      </c>
      <c r="K6" s="194">
        <f>LARGE((K8,K9),1)</f>
        <v>0.55391155072345299</v>
      </c>
      <c r="L6" s="195"/>
      <c r="M6" s="195"/>
      <c r="N6" s="194" t="s">
        <v>499</v>
      </c>
      <c r="W6" s="184">
        <v>5</v>
      </c>
      <c r="X6" s="184">
        <v>2070</v>
      </c>
      <c r="Y6" s="185">
        <v>45260</v>
      </c>
      <c r="Z6" s="184" t="s">
        <v>514</v>
      </c>
      <c r="AA6" s="184" t="s">
        <v>495</v>
      </c>
      <c r="AB6" s="184">
        <v>10.6</v>
      </c>
      <c r="AC6" s="184" t="s">
        <v>498</v>
      </c>
      <c r="AD6" s="184">
        <v>57</v>
      </c>
    </row>
    <row r="7" spans="1:30" ht="17.25" customHeight="1" thickBot="1" x14ac:dyDescent="0.3">
      <c r="A7" s="184">
        <v>2</v>
      </c>
      <c r="B7" s="187">
        <v>2.0302564102564103E-3</v>
      </c>
      <c r="C7" s="187">
        <v>1.353846153846154E-3</v>
      </c>
      <c r="D7" s="187">
        <v>3.3999999999999998E-3</v>
      </c>
      <c r="E7" s="195"/>
      <c r="F7" s="184" t="s">
        <v>475</v>
      </c>
      <c r="G7" s="188"/>
      <c r="H7" s="184"/>
      <c r="I7" s="195"/>
      <c r="J7" s="189" t="s">
        <v>476</v>
      </c>
      <c r="K7" s="194">
        <f>LARGE((K10,K11),1)</f>
        <v>0.57636311029850829</v>
      </c>
      <c r="L7" s="195"/>
      <c r="M7" s="195"/>
      <c r="N7" s="194" t="s">
        <v>498</v>
      </c>
      <c r="W7" s="184">
        <v>6</v>
      </c>
      <c r="X7" s="184">
        <v>2065</v>
      </c>
      <c r="Y7" s="185">
        <v>44944</v>
      </c>
      <c r="Z7" s="184" t="s">
        <v>513</v>
      </c>
      <c r="AA7" s="184" t="s">
        <v>494</v>
      </c>
      <c r="AB7" s="184">
        <v>10.6</v>
      </c>
      <c r="AC7" s="184" t="s">
        <v>499</v>
      </c>
      <c r="AD7" s="184">
        <v>58</v>
      </c>
    </row>
    <row r="8" spans="1:30" ht="17.25" customHeight="1" thickBot="1" x14ac:dyDescent="0.3">
      <c r="A8" s="184">
        <v>3</v>
      </c>
      <c r="B8" s="187">
        <v>1.755897435897436E-3</v>
      </c>
      <c r="C8" s="187">
        <v>1.7148717948717947E-3</v>
      </c>
      <c r="D8" s="187">
        <v>3.5000000000000001E-3</v>
      </c>
      <c r="E8" s="195"/>
      <c r="F8" s="184" t="s">
        <v>477</v>
      </c>
      <c r="G8" s="188">
        <v>20118</v>
      </c>
      <c r="H8" s="184">
        <v>1.04</v>
      </c>
      <c r="I8" s="195"/>
      <c r="J8" s="195"/>
      <c r="K8" s="342">
        <f>LARGE(B11:C11,1)/(B11+C11)</f>
        <v>0.55391155072345299</v>
      </c>
      <c r="L8" s="195"/>
      <c r="M8" s="195"/>
      <c r="N8" s="195"/>
      <c r="W8" s="184">
        <v>7</v>
      </c>
      <c r="X8" s="184">
        <v>2065</v>
      </c>
      <c r="Y8" s="185">
        <v>45261</v>
      </c>
      <c r="Z8" s="184" t="s">
        <v>514</v>
      </c>
      <c r="AA8" s="184" t="s">
        <v>496</v>
      </c>
      <c r="AB8" s="184">
        <v>10.6</v>
      </c>
      <c r="AC8" s="184" t="s">
        <v>498</v>
      </c>
      <c r="AD8" s="184">
        <v>58</v>
      </c>
    </row>
    <row r="9" spans="1:30" ht="17.25" customHeight="1" thickBot="1" x14ac:dyDescent="0.3">
      <c r="A9" s="184">
        <v>4</v>
      </c>
      <c r="B9" s="187">
        <v>2.7435897435897434E-3</v>
      </c>
      <c r="C9" s="187">
        <v>2.9784615384615383E-3</v>
      </c>
      <c r="D9" s="187">
        <v>5.7999999999999996E-3</v>
      </c>
      <c r="E9" s="195"/>
      <c r="F9" s="184" t="s">
        <v>478</v>
      </c>
      <c r="G9" s="188">
        <v>20733</v>
      </c>
      <c r="H9" s="184">
        <v>1.07</v>
      </c>
      <c r="I9" s="195"/>
      <c r="J9" s="195"/>
      <c r="K9" s="342">
        <f>LARGE(B12:C12,1)/(B12+C12)</f>
        <v>0.52892308870257654</v>
      </c>
      <c r="L9" s="195"/>
      <c r="M9" s="195"/>
      <c r="N9" s="195"/>
      <c r="W9" s="184">
        <v>8</v>
      </c>
      <c r="X9" s="184">
        <v>2062</v>
      </c>
      <c r="Y9" s="185">
        <v>44944</v>
      </c>
      <c r="Z9" s="184" t="s">
        <v>514</v>
      </c>
      <c r="AA9" s="184" t="s">
        <v>494</v>
      </c>
      <c r="AB9" s="184">
        <v>10.6</v>
      </c>
      <c r="AC9" s="184" t="s">
        <v>499</v>
      </c>
      <c r="AD9" s="184">
        <v>57</v>
      </c>
    </row>
    <row r="10" spans="1:30" ht="17.25" customHeight="1" thickBot="1" x14ac:dyDescent="0.3">
      <c r="A10" s="184">
        <v>5</v>
      </c>
      <c r="B10" s="187">
        <v>7.0784615384615387E-3</v>
      </c>
      <c r="C10" s="187">
        <v>8.7548717948717943E-3</v>
      </c>
      <c r="D10" s="187">
        <v>1.61E-2</v>
      </c>
      <c r="E10" s="195"/>
      <c r="F10" s="184" t="s">
        <v>479</v>
      </c>
      <c r="G10" s="188">
        <v>18495</v>
      </c>
      <c r="H10" s="184">
        <v>0.95</v>
      </c>
      <c r="I10" s="195"/>
      <c r="J10" s="195"/>
      <c r="K10" s="342">
        <f>LARGE(B20:C20,1)/(B20+C20)</f>
        <v>0.57179200710718658</v>
      </c>
      <c r="L10" s="195"/>
      <c r="M10" s="195"/>
      <c r="N10" s="195"/>
      <c r="W10" s="184">
        <v>9</v>
      </c>
      <c r="X10" s="184">
        <v>2062</v>
      </c>
      <c r="Y10" s="185">
        <v>45264</v>
      </c>
      <c r="Z10" s="184" t="s">
        <v>514</v>
      </c>
      <c r="AA10" s="184" t="s">
        <v>492</v>
      </c>
      <c r="AB10" s="184">
        <v>10.6</v>
      </c>
      <c r="AC10" s="184" t="s">
        <v>498</v>
      </c>
      <c r="AD10" s="184">
        <v>58</v>
      </c>
    </row>
    <row r="11" spans="1:30" ht="17.25" customHeight="1" thickBot="1" x14ac:dyDescent="0.3">
      <c r="A11" s="184">
        <v>6</v>
      </c>
      <c r="B11" s="187">
        <v>2.238769230769231E-2</v>
      </c>
      <c r="C11" s="187">
        <v>2.7798974358974361E-2</v>
      </c>
      <c r="D11" s="187">
        <v>5.1200000000000002E-2</v>
      </c>
      <c r="E11" s="195"/>
      <c r="F11" s="184" t="s">
        <v>480</v>
      </c>
      <c r="G11" s="188">
        <v>17559</v>
      </c>
      <c r="H11" s="184">
        <v>0.9</v>
      </c>
      <c r="I11" s="195"/>
      <c r="J11" s="195"/>
      <c r="K11" s="342">
        <f>LARGE(B21:C21,1)/(B21+C21)</f>
        <v>0.57636311029850829</v>
      </c>
      <c r="L11" s="195"/>
      <c r="M11" s="195"/>
      <c r="N11" s="195"/>
      <c r="W11" s="184">
        <v>10</v>
      </c>
      <c r="X11" s="184">
        <v>2060</v>
      </c>
      <c r="Y11" s="185">
        <v>44939</v>
      </c>
      <c r="Z11" s="184" t="s">
        <v>514</v>
      </c>
      <c r="AA11" s="184" t="s">
        <v>496</v>
      </c>
      <c r="AB11" s="184">
        <v>10.6</v>
      </c>
      <c r="AC11" s="184" t="s">
        <v>499</v>
      </c>
      <c r="AD11" s="184">
        <v>55</v>
      </c>
    </row>
    <row r="12" spans="1:30" ht="17.25" customHeight="1" thickBot="1" x14ac:dyDescent="0.3">
      <c r="A12" s="184">
        <v>7</v>
      </c>
      <c r="B12" s="187">
        <v>3.1551282051282048E-2</v>
      </c>
      <c r="C12" s="187">
        <v>3.5425641025641025E-2</v>
      </c>
      <c r="D12" s="187">
        <v>6.8000000000000005E-2</v>
      </c>
      <c r="E12" s="195"/>
      <c r="F12" s="184" t="s">
        <v>481</v>
      </c>
      <c r="G12" s="188">
        <v>19431</v>
      </c>
      <c r="H12" s="184">
        <v>1</v>
      </c>
      <c r="I12" s="195"/>
      <c r="J12" s="195"/>
      <c r="K12" s="195"/>
      <c r="L12" s="195"/>
      <c r="M12" s="195"/>
      <c r="N12" s="195"/>
      <c r="W12" s="184">
        <v>20</v>
      </c>
      <c r="X12" s="184">
        <v>2028</v>
      </c>
      <c r="Y12" s="185">
        <v>44964</v>
      </c>
      <c r="Z12" s="184" t="s">
        <v>524</v>
      </c>
      <c r="AA12" s="184" t="s">
        <v>493</v>
      </c>
      <c r="AB12" s="184">
        <v>10.4</v>
      </c>
      <c r="AC12" s="184" t="s">
        <v>498</v>
      </c>
      <c r="AD12" s="184">
        <v>62</v>
      </c>
    </row>
    <row r="13" spans="1:30" ht="17.25" customHeight="1" thickBot="1" x14ac:dyDescent="0.3">
      <c r="A13" s="184">
        <v>8</v>
      </c>
      <c r="B13" s="187">
        <v>3.0728205128205132E-2</v>
      </c>
      <c r="C13" s="187">
        <v>2.8701538461538466E-2</v>
      </c>
      <c r="D13" s="187">
        <v>5.9400000000000001E-2</v>
      </c>
      <c r="E13" s="195"/>
      <c r="F13" s="184" t="s">
        <v>482</v>
      </c>
      <c r="G13" s="188">
        <v>20294</v>
      </c>
      <c r="H13" s="184">
        <v>1.05</v>
      </c>
      <c r="I13" s="195"/>
      <c r="J13" s="195"/>
      <c r="K13" s="195"/>
      <c r="L13" s="195"/>
      <c r="M13" s="195"/>
      <c r="N13" s="195"/>
      <c r="W13" s="184">
        <v>25</v>
      </c>
      <c r="X13" s="184">
        <v>2014</v>
      </c>
      <c r="Y13" s="185">
        <v>45223</v>
      </c>
      <c r="Z13" s="184" t="s">
        <v>514</v>
      </c>
      <c r="AA13" s="184" t="s">
        <v>493</v>
      </c>
      <c r="AB13" s="184">
        <v>10.3</v>
      </c>
      <c r="AC13" s="184" t="s">
        <v>498</v>
      </c>
      <c r="AD13" s="184">
        <v>58</v>
      </c>
    </row>
    <row r="14" spans="1:30" ht="17.25" customHeight="1" thickBot="1" x14ac:dyDescent="0.3">
      <c r="A14" s="184">
        <v>9</v>
      </c>
      <c r="B14" s="187">
        <v>2.8643076923076927E-2</v>
      </c>
      <c r="C14" s="187">
        <v>2.5813333333333334E-2</v>
      </c>
      <c r="D14" s="187">
        <v>5.45E-2</v>
      </c>
      <c r="E14" s="195"/>
      <c r="F14" s="184" t="s">
        <v>483</v>
      </c>
      <c r="G14" s="188">
        <v>20408</v>
      </c>
      <c r="H14" s="184">
        <v>1.05</v>
      </c>
      <c r="I14" s="195"/>
      <c r="J14" s="195"/>
      <c r="K14" s="195"/>
      <c r="L14" s="195"/>
      <c r="M14" s="195"/>
      <c r="N14" s="195"/>
      <c r="W14" s="184">
        <v>30</v>
      </c>
      <c r="X14" s="184">
        <v>2005</v>
      </c>
      <c r="Y14" s="185">
        <v>45029</v>
      </c>
      <c r="Z14" s="184" t="s">
        <v>514</v>
      </c>
      <c r="AA14" s="184" t="s">
        <v>495</v>
      </c>
      <c r="AB14" s="184">
        <v>10.3</v>
      </c>
      <c r="AC14" s="184" t="s">
        <v>498</v>
      </c>
      <c r="AD14" s="184">
        <v>59</v>
      </c>
    </row>
    <row r="15" spans="1:30" ht="17.25" customHeight="1" thickBot="1" x14ac:dyDescent="0.3">
      <c r="A15" s="184">
        <v>10</v>
      </c>
      <c r="B15" s="187">
        <v>2.9630769230769228E-2</v>
      </c>
      <c r="C15" s="187">
        <v>2.5632820512820516E-2</v>
      </c>
      <c r="D15" s="187">
        <v>5.4300000000000001E-2</v>
      </c>
      <c r="E15" s="195"/>
      <c r="F15" s="184" t="s">
        <v>484</v>
      </c>
      <c r="G15" s="188">
        <v>18804</v>
      </c>
      <c r="H15" s="184">
        <v>0.97</v>
      </c>
      <c r="I15" s="195"/>
      <c r="J15" s="195"/>
      <c r="K15" s="195"/>
      <c r="L15" s="195"/>
      <c r="M15" s="195"/>
      <c r="N15" s="195"/>
      <c r="W15" s="184">
        <v>35</v>
      </c>
      <c r="X15" s="184">
        <v>1997</v>
      </c>
      <c r="Y15" s="185">
        <v>45266</v>
      </c>
      <c r="Z15" s="184" t="s">
        <v>514</v>
      </c>
      <c r="AA15" s="184" t="s">
        <v>494</v>
      </c>
      <c r="AB15" s="184">
        <v>10.199999999999999</v>
      </c>
      <c r="AC15" s="184" t="s">
        <v>498</v>
      </c>
      <c r="AD15" s="184">
        <v>57</v>
      </c>
    </row>
    <row r="16" spans="1:30" ht="17.25" customHeight="1" thickBot="1" x14ac:dyDescent="0.3">
      <c r="A16" s="184">
        <v>11</v>
      </c>
      <c r="B16" s="187">
        <v>3.1880512820512817E-2</v>
      </c>
      <c r="C16" s="187">
        <v>2.6941538461538461E-2</v>
      </c>
      <c r="D16" s="187">
        <v>5.7599999999999998E-2</v>
      </c>
      <c r="E16" s="195"/>
      <c r="F16" s="184" t="s">
        <v>485</v>
      </c>
      <c r="G16" s="188">
        <v>19054</v>
      </c>
      <c r="H16" s="184">
        <v>0.98</v>
      </c>
      <c r="I16" s="195"/>
      <c r="J16" s="195"/>
      <c r="K16" s="195"/>
      <c r="L16" s="195"/>
      <c r="M16" s="195"/>
      <c r="N16" s="195"/>
      <c r="W16" s="184">
        <v>40</v>
      </c>
      <c r="X16" s="184">
        <v>1982</v>
      </c>
      <c r="Y16" s="185">
        <v>45225</v>
      </c>
      <c r="Z16" s="184" t="s">
        <v>514</v>
      </c>
      <c r="AA16" s="184" t="s">
        <v>495</v>
      </c>
      <c r="AB16" s="184">
        <v>10.199999999999999</v>
      </c>
      <c r="AC16" s="184" t="s">
        <v>498</v>
      </c>
      <c r="AD16" s="184">
        <v>57</v>
      </c>
    </row>
    <row r="17" spans="1:30" ht="17.25" customHeight="1" thickBot="1" x14ac:dyDescent="0.3">
      <c r="A17" s="184">
        <v>12</v>
      </c>
      <c r="B17" s="187">
        <v>3.473384615384615E-2</v>
      </c>
      <c r="C17" s="187">
        <v>2.7934358974358975E-2</v>
      </c>
      <c r="D17" s="187">
        <v>6.1499999999999999E-2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1975</v>
      </c>
      <c r="Y17" s="185">
        <v>45266</v>
      </c>
      <c r="Z17" s="184" t="s">
        <v>524</v>
      </c>
      <c r="AA17" s="184" t="s">
        <v>494</v>
      </c>
      <c r="AB17" s="184">
        <v>10.1</v>
      </c>
      <c r="AC17" s="184" t="s">
        <v>499</v>
      </c>
      <c r="AD17" s="184">
        <v>60</v>
      </c>
    </row>
    <row r="18" spans="1:30" ht="17.25" customHeight="1" thickBot="1" x14ac:dyDescent="0.3">
      <c r="A18" s="184">
        <v>13</v>
      </c>
      <c r="B18" s="187">
        <v>3.758717948717949E-2</v>
      </c>
      <c r="C18" s="187">
        <v>2.9468717948717946E-2</v>
      </c>
      <c r="D18" s="187">
        <v>6.6199999999999995E-2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1973</v>
      </c>
      <c r="Y18" s="185">
        <v>44960</v>
      </c>
      <c r="Z18" s="184" t="s">
        <v>513</v>
      </c>
      <c r="AA18" s="184" t="s">
        <v>496</v>
      </c>
      <c r="AB18" s="184">
        <v>10.1</v>
      </c>
      <c r="AC18" s="184" t="s">
        <v>499</v>
      </c>
      <c r="AD18" s="184">
        <v>60</v>
      </c>
    </row>
    <row r="19" spans="1:30" ht="17.25" customHeight="1" thickBot="1" x14ac:dyDescent="0.3">
      <c r="A19" s="184">
        <v>14</v>
      </c>
      <c r="B19" s="187">
        <v>3.9397948717948716E-2</v>
      </c>
      <c r="C19" s="187">
        <v>3.1273846153846152E-2</v>
      </c>
      <c r="D19" s="187">
        <v>7.0000000000000007E-2</v>
      </c>
      <c r="E19" s="195"/>
      <c r="F19" s="180" t="s">
        <v>486</v>
      </c>
      <c r="G19" s="180" t="s">
        <v>468</v>
      </c>
      <c r="H19" s="180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1949</v>
      </c>
      <c r="Y19" s="185">
        <v>44953</v>
      </c>
      <c r="Z19" s="184" t="s">
        <v>514</v>
      </c>
      <c r="AA19" s="184" t="s">
        <v>496</v>
      </c>
      <c r="AB19" s="184">
        <v>10</v>
      </c>
      <c r="AC19" s="184" t="s">
        <v>499</v>
      </c>
      <c r="AD19" s="184">
        <v>57</v>
      </c>
    </row>
    <row r="20" spans="1:30" ht="17.25" customHeight="1" thickBot="1" x14ac:dyDescent="0.3">
      <c r="A20" s="184">
        <v>15</v>
      </c>
      <c r="B20" s="187">
        <v>4.3568205128205126E-2</v>
      </c>
      <c r="C20" s="187">
        <v>3.2627692307692309E-2</v>
      </c>
      <c r="D20" s="187">
        <v>7.5700000000000003E-2</v>
      </c>
      <c r="E20" s="195"/>
      <c r="F20" s="184" t="s">
        <v>488</v>
      </c>
      <c r="G20" s="188">
        <v>12809</v>
      </c>
      <c r="H20" s="184">
        <v>0.66</v>
      </c>
      <c r="I20" s="195"/>
      <c r="J20" s="180" t="s">
        <v>489</v>
      </c>
      <c r="K20" s="180" t="s">
        <v>490</v>
      </c>
      <c r="L20" s="180" t="s">
        <v>491</v>
      </c>
      <c r="M20" s="180" t="s">
        <v>463</v>
      </c>
      <c r="N20" s="180" t="s">
        <v>472</v>
      </c>
      <c r="W20" s="184">
        <v>100</v>
      </c>
      <c r="X20" s="184">
        <v>1931</v>
      </c>
      <c r="Y20" s="185">
        <v>45029</v>
      </c>
      <c r="Z20" s="184" t="s">
        <v>524</v>
      </c>
      <c r="AA20" s="184" t="s">
        <v>495</v>
      </c>
      <c r="AB20" s="184">
        <v>9.9</v>
      </c>
      <c r="AC20" s="184" t="s">
        <v>499</v>
      </c>
      <c r="AD20" s="184">
        <v>60</v>
      </c>
    </row>
    <row r="21" spans="1:30" ht="17.25" customHeight="1" thickBot="1" x14ac:dyDescent="0.3">
      <c r="A21" s="184">
        <v>16</v>
      </c>
      <c r="B21" s="187">
        <v>4.8012820512820506E-2</v>
      </c>
      <c r="C21" s="187">
        <v>3.5290256410256411E-2</v>
      </c>
      <c r="D21" s="187">
        <v>8.3000000000000004E-2</v>
      </c>
      <c r="E21" s="195"/>
      <c r="F21" s="184" t="s">
        <v>492</v>
      </c>
      <c r="G21" s="188">
        <v>19735</v>
      </c>
      <c r="H21" s="184">
        <v>1.02</v>
      </c>
      <c r="I21" s="195"/>
      <c r="J21" s="189">
        <v>5</v>
      </c>
      <c r="K21" s="189">
        <f>X6</f>
        <v>2070</v>
      </c>
      <c r="L21" s="190"/>
      <c r="M21" s="189"/>
      <c r="N21" s="197">
        <f>K21/$F$2</f>
        <v>0.10615384615384615</v>
      </c>
      <c r="W21" s="184">
        <v>125</v>
      </c>
      <c r="X21" s="184">
        <v>1912</v>
      </c>
      <c r="Y21" s="185">
        <v>45041</v>
      </c>
      <c r="Z21" s="184" t="s">
        <v>524</v>
      </c>
      <c r="AA21" s="184" t="s">
        <v>493</v>
      </c>
      <c r="AB21" s="184">
        <v>9.8000000000000007</v>
      </c>
      <c r="AC21" s="184" t="s">
        <v>499</v>
      </c>
      <c r="AD21" s="184">
        <v>60</v>
      </c>
    </row>
    <row r="22" spans="1:30" ht="17.25" customHeight="1" thickBot="1" x14ac:dyDescent="0.3">
      <c r="A22" s="184">
        <v>17</v>
      </c>
      <c r="B22" s="187">
        <v>4.4720512820512821E-2</v>
      </c>
      <c r="C22" s="187">
        <v>3.1770256410256409E-2</v>
      </c>
      <c r="D22" s="187">
        <v>7.6799999999999993E-2</v>
      </c>
      <c r="E22" s="195"/>
      <c r="F22" s="184" t="s">
        <v>493</v>
      </c>
      <c r="G22" s="188">
        <v>21563</v>
      </c>
      <c r="H22" s="184">
        <v>1.1100000000000001</v>
      </c>
      <c r="I22" s="195"/>
      <c r="J22" s="189">
        <v>10</v>
      </c>
      <c r="K22" s="189">
        <f>X11</f>
        <v>2060</v>
      </c>
      <c r="L22" s="190"/>
      <c r="M22" s="189"/>
      <c r="N22" s="197">
        <f t="shared" ref="N22:N28" si="0">K22/$F$2</f>
        <v>0.10564102564102563</v>
      </c>
      <c r="W22" s="184">
        <v>150</v>
      </c>
      <c r="X22" s="184">
        <v>1889</v>
      </c>
      <c r="Y22" s="185">
        <v>45271</v>
      </c>
      <c r="Z22" s="184" t="s">
        <v>524</v>
      </c>
      <c r="AA22" s="184" t="s">
        <v>492</v>
      </c>
      <c r="AB22" s="184">
        <v>9.6999999999999993</v>
      </c>
      <c r="AC22" s="184" t="s">
        <v>499</v>
      </c>
      <c r="AD22" s="184">
        <v>58</v>
      </c>
    </row>
    <row r="23" spans="1:30" ht="17.25" customHeight="1" thickBot="1" x14ac:dyDescent="0.3">
      <c r="A23" s="184">
        <v>18</v>
      </c>
      <c r="B23" s="187">
        <v>3.1770769230769227E-2</v>
      </c>
      <c r="C23" s="187">
        <v>2.3917948717948716E-2</v>
      </c>
      <c r="D23" s="187">
        <v>5.62E-2</v>
      </c>
      <c r="E23" s="195"/>
      <c r="F23" s="184" t="s">
        <v>494</v>
      </c>
      <c r="G23" s="188">
        <v>21530</v>
      </c>
      <c r="H23" s="184">
        <v>1.1100000000000001</v>
      </c>
      <c r="I23" s="195"/>
      <c r="J23" s="189">
        <v>20</v>
      </c>
      <c r="K23" s="189">
        <f>X12</f>
        <v>2028</v>
      </c>
      <c r="L23" s="190"/>
      <c r="M23" s="189"/>
      <c r="N23" s="197">
        <f t="shared" si="0"/>
        <v>0.104</v>
      </c>
      <c r="W23" s="184">
        <v>175</v>
      </c>
      <c r="X23" s="184">
        <v>1870</v>
      </c>
      <c r="Y23" s="185">
        <v>45033</v>
      </c>
      <c r="Z23" s="184" t="s">
        <v>514</v>
      </c>
      <c r="AA23" s="184" t="s">
        <v>492</v>
      </c>
      <c r="AB23" s="184">
        <v>9.6</v>
      </c>
      <c r="AC23" s="184" t="s">
        <v>498</v>
      </c>
      <c r="AD23" s="184">
        <v>59</v>
      </c>
    </row>
    <row r="24" spans="1:30" ht="17.25" customHeight="1" thickBot="1" x14ac:dyDescent="0.3">
      <c r="A24" s="184">
        <v>19</v>
      </c>
      <c r="B24" s="187">
        <v>2.4582564102564104E-2</v>
      </c>
      <c r="C24" s="187">
        <v>1.7870769230769232E-2</v>
      </c>
      <c r="D24" s="187">
        <v>4.3299999999999998E-2</v>
      </c>
      <c r="E24" s="195"/>
      <c r="F24" s="184" t="s">
        <v>495</v>
      </c>
      <c r="G24" s="188">
        <v>21502</v>
      </c>
      <c r="H24" s="184">
        <v>1.1100000000000001</v>
      </c>
      <c r="I24" s="195"/>
      <c r="J24" s="189">
        <v>30</v>
      </c>
      <c r="K24" s="189">
        <f>X14</f>
        <v>2005</v>
      </c>
      <c r="L24" s="190"/>
      <c r="M24" s="189"/>
      <c r="N24" s="197">
        <f t="shared" si="0"/>
        <v>0.10282051282051283</v>
      </c>
      <c r="W24" s="184">
        <v>200</v>
      </c>
      <c r="X24" s="184">
        <v>1843</v>
      </c>
      <c r="Y24" s="185">
        <v>45233</v>
      </c>
      <c r="Z24" s="184" t="s">
        <v>524</v>
      </c>
      <c r="AA24" s="184" t="s">
        <v>496</v>
      </c>
      <c r="AB24" s="184">
        <v>9.5</v>
      </c>
      <c r="AC24" s="184" t="s">
        <v>499</v>
      </c>
      <c r="AD24" s="184">
        <v>58</v>
      </c>
    </row>
    <row r="25" spans="1:30" ht="17.25" customHeight="1" thickBot="1" x14ac:dyDescent="0.3">
      <c r="A25" s="184">
        <v>20</v>
      </c>
      <c r="B25" s="187">
        <v>1.8985641025641025E-2</v>
      </c>
      <c r="C25" s="187">
        <v>1.3042051282051282E-2</v>
      </c>
      <c r="D25" s="187">
        <v>3.2500000000000001E-2</v>
      </c>
      <c r="E25" s="195"/>
      <c r="F25" s="184" t="s">
        <v>496</v>
      </c>
      <c r="G25" s="188">
        <v>22212</v>
      </c>
      <c r="H25" s="184">
        <v>1.1399999999999999</v>
      </c>
      <c r="I25" s="195"/>
      <c r="J25" s="189">
        <v>50</v>
      </c>
      <c r="K25" s="189">
        <f>X18</f>
        <v>1973</v>
      </c>
      <c r="L25" s="190"/>
      <c r="M25" s="189"/>
      <c r="N25" s="197">
        <f t="shared" si="0"/>
        <v>0.10117948717948717</v>
      </c>
    </row>
    <row r="26" spans="1:30" ht="17.25" customHeight="1" thickBot="1" x14ac:dyDescent="0.3">
      <c r="A26" s="184">
        <v>21</v>
      </c>
      <c r="B26" s="187">
        <v>1.4595897435897436E-2</v>
      </c>
      <c r="C26" s="187">
        <v>9.1610256410256403E-3</v>
      </c>
      <c r="D26" s="187">
        <v>2.4199999999999999E-2</v>
      </c>
      <c r="E26" s="195"/>
      <c r="F26" s="184" t="s">
        <v>497</v>
      </c>
      <c r="G26" s="188">
        <v>16093</v>
      </c>
      <c r="H26" s="184">
        <v>0.83</v>
      </c>
      <c r="I26" s="195"/>
      <c r="J26" s="189">
        <v>100</v>
      </c>
      <c r="K26" s="189">
        <f>X20</f>
        <v>1931</v>
      </c>
      <c r="L26" s="190"/>
      <c r="M26" s="189"/>
      <c r="N26" s="197">
        <f t="shared" si="0"/>
        <v>9.9025641025641029E-2</v>
      </c>
    </row>
    <row r="27" spans="1:30" ht="17.25" customHeight="1" thickBot="1" x14ac:dyDescent="0.3">
      <c r="A27" s="184">
        <v>22</v>
      </c>
      <c r="B27" s="187">
        <v>9.4928205128205125E-3</v>
      </c>
      <c r="C27" s="187">
        <v>6.1825641025641028E-3</v>
      </c>
      <c r="D27" s="187">
        <v>1.6E-2</v>
      </c>
      <c r="E27" s="195"/>
      <c r="F27" s="195"/>
      <c r="G27" s="195"/>
      <c r="H27" s="195"/>
      <c r="I27" s="195"/>
      <c r="J27" s="189">
        <v>150</v>
      </c>
      <c r="K27" s="189">
        <f>X22</f>
        <v>1889</v>
      </c>
      <c r="L27" s="190"/>
      <c r="M27" s="189"/>
      <c r="N27" s="197">
        <f t="shared" si="0"/>
        <v>9.687179487179487E-2</v>
      </c>
    </row>
    <row r="28" spans="1:30" ht="17.25" customHeight="1" thickBot="1" x14ac:dyDescent="0.3">
      <c r="A28" s="184">
        <v>23</v>
      </c>
      <c r="B28" s="187">
        <v>6.3102564102564098E-3</v>
      </c>
      <c r="C28" s="187">
        <v>3.7907692307692308E-3</v>
      </c>
      <c r="D28" s="187">
        <v>1.03E-2</v>
      </c>
      <c r="E28" s="195"/>
      <c r="F28" s="195"/>
      <c r="G28" s="195"/>
      <c r="H28" s="195"/>
      <c r="I28" s="195"/>
      <c r="J28" s="189">
        <v>200</v>
      </c>
      <c r="K28" s="189">
        <f>X24</f>
        <v>1843</v>
      </c>
      <c r="L28" s="190"/>
      <c r="M28" s="189"/>
      <c r="N28" s="197">
        <f t="shared" si="0"/>
        <v>9.451282051282052E-2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FD4FC-61FB-461D-B641-F8E51C8B23C0}">
  <sheetPr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677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22900</v>
      </c>
      <c r="H2" s="7" t="s">
        <v>462</v>
      </c>
      <c r="W2" s="21">
        <v>1</v>
      </c>
      <c r="X2" s="21">
        <v>3026</v>
      </c>
      <c r="Y2" s="24">
        <v>44946</v>
      </c>
      <c r="Z2" s="21" t="s">
        <v>513</v>
      </c>
      <c r="AA2" s="21" t="s">
        <v>496</v>
      </c>
      <c r="AB2" s="21">
        <v>13.2</v>
      </c>
      <c r="AC2" s="21" t="s">
        <v>499</v>
      </c>
      <c r="AD2" s="21">
        <v>60</v>
      </c>
    </row>
    <row r="3" spans="1:30" ht="17.25" customHeight="1" thickBot="1" x14ac:dyDescent="0.25">
      <c r="W3" s="21">
        <v>2</v>
      </c>
      <c r="X3" s="21">
        <v>2641</v>
      </c>
      <c r="Y3" s="24">
        <v>45175</v>
      </c>
      <c r="Z3" s="21" t="s">
        <v>524</v>
      </c>
      <c r="AA3" s="21" t="s">
        <v>494</v>
      </c>
      <c r="AB3" s="21">
        <v>11.5</v>
      </c>
      <c r="AC3" s="21" t="s">
        <v>498</v>
      </c>
      <c r="AD3" s="21">
        <v>71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2607</v>
      </c>
      <c r="Y4" s="24">
        <v>45175</v>
      </c>
      <c r="Z4" s="21" t="s">
        <v>522</v>
      </c>
      <c r="AA4" s="21" t="s">
        <v>494</v>
      </c>
      <c r="AB4" s="21">
        <v>11.4</v>
      </c>
      <c r="AC4" s="21" t="s">
        <v>498</v>
      </c>
      <c r="AD4" s="21">
        <v>64</v>
      </c>
    </row>
    <row r="5" spans="1:30" ht="17.25" customHeight="1" thickBot="1" x14ac:dyDescent="0.25">
      <c r="A5" s="21">
        <v>0</v>
      </c>
      <c r="B5" s="22">
        <v>2.149344978165939E-3</v>
      </c>
      <c r="C5" s="22">
        <v>4.4751091703056764E-3</v>
      </c>
      <c r="D5" s="22">
        <v>6.6E-3</v>
      </c>
      <c r="E5" s="45"/>
      <c r="F5" s="21" t="s">
        <v>471</v>
      </c>
      <c r="G5" s="23">
        <v>23128</v>
      </c>
      <c r="H5" s="21">
        <v>1.01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2553</v>
      </c>
      <c r="Y5" s="24">
        <v>44946</v>
      </c>
      <c r="Z5" s="21" t="s">
        <v>521</v>
      </c>
      <c r="AA5" s="21" t="s">
        <v>496</v>
      </c>
      <c r="AB5" s="21">
        <v>11.1</v>
      </c>
      <c r="AC5" s="21" t="s">
        <v>499</v>
      </c>
      <c r="AD5" s="21">
        <v>56</v>
      </c>
    </row>
    <row r="6" spans="1:30" ht="17.25" customHeight="1" thickBot="1" x14ac:dyDescent="0.25">
      <c r="A6" s="21">
        <v>1</v>
      </c>
      <c r="B6" s="22">
        <v>1.3550218340611354E-3</v>
      </c>
      <c r="C6" s="22">
        <v>3.036681222707424E-3</v>
      </c>
      <c r="D6" s="22">
        <v>4.4000000000000003E-3</v>
      </c>
      <c r="E6" s="45"/>
      <c r="F6" s="21" t="s">
        <v>473</v>
      </c>
      <c r="G6" s="23">
        <v>24618</v>
      </c>
      <c r="H6" s="21">
        <v>1.08</v>
      </c>
      <c r="I6" s="45"/>
      <c r="J6" s="107" t="s">
        <v>474</v>
      </c>
      <c r="K6" s="108">
        <f>LARGE((K8,K9),1)</f>
        <v>0.68850662161987897</v>
      </c>
      <c r="L6" s="45"/>
      <c r="M6" s="45"/>
      <c r="N6" s="108" t="s">
        <v>498</v>
      </c>
      <c r="W6" s="21">
        <v>5</v>
      </c>
      <c r="X6" s="21">
        <v>2552</v>
      </c>
      <c r="Y6" s="24">
        <v>45154</v>
      </c>
      <c r="Z6" s="21" t="s">
        <v>514</v>
      </c>
      <c r="AA6" s="21" t="s">
        <v>494</v>
      </c>
      <c r="AB6" s="21">
        <v>11.1</v>
      </c>
      <c r="AC6" s="21" t="s">
        <v>499</v>
      </c>
      <c r="AD6" s="21">
        <v>63</v>
      </c>
    </row>
    <row r="7" spans="1:30" ht="17.25" customHeight="1" thickBot="1" x14ac:dyDescent="0.25">
      <c r="A7" s="21">
        <v>2</v>
      </c>
      <c r="B7" s="22">
        <v>1.4017467248908298E-3</v>
      </c>
      <c r="C7" s="22">
        <v>2.6637554585152838E-3</v>
      </c>
      <c r="D7" s="22">
        <v>4.1000000000000003E-3</v>
      </c>
      <c r="E7" s="45"/>
      <c r="F7" s="21" t="s">
        <v>475</v>
      </c>
      <c r="G7" s="23">
        <v>25688</v>
      </c>
      <c r="H7" s="21">
        <v>1.1200000000000001</v>
      </c>
      <c r="I7" s="45"/>
      <c r="J7" s="12" t="s">
        <v>476</v>
      </c>
      <c r="K7" s="108">
        <f>LARGE((K10,K11),1)</f>
        <v>0.6090585530252921</v>
      </c>
      <c r="L7" s="45"/>
      <c r="M7" s="45"/>
      <c r="N7" s="108" t="s">
        <v>499</v>
      </c>
      <c r="W7" s="21">
        <v>6</v>
      </c>
      <c r="X7" s="21">
        <v>2526</v>
      </c>
      <c r="Y7" s="24">
        <v>44939</v>
      </c>
      <c r="Z7" s="21" t="s">
        <v>514</v>
      </c>
      <c r="AA7" s="21" t="s">
        <v>496</v>
      </c>
      <c r="AB7" s="21">
        <v>11</v>
      </c>
      <c r="AC7" s="21" t="s">
        <v>499</v>
      </c>
      <c r="AD7" s="21">
        <v>57</v>
      </c>
    </row>
    <row r="8" spans="1:30" ht="17.25" customHeight="1" thickBot="1" x14ac:dyDescent="0.25">
      <c r="A8" s="21">
        <v>3</v>
      </c>
      <c r="B8" s="22">
        <v>2.1026200873362445E-3</v>
      </c>
      <c r="C8" s="22">
        <v>1.7580786026200872E-3</v>
      </c>
      <c r="D8" s="22">
        <v>3.8999999999999998E-3</v>
      </c>
      <c r="E8" s="45"/>
      <c r="F8" s="21" t="s">
        <v>477</v>
      </c>
      <c r="G8" s="23">
        <v>23336</v>
      </c>
      <c r="H8" s="21">
        <v>1.02</v>
      </c>
      <c r="I8" s="45"/>
      <c r="J8" s="45"/>
      <c r="K8" s="340">
        <f>LARGE(B11:C11,1)/(B11+C11)</f>
        <v>0.68176756845925446</v>
      </c>
      <c r="L8" s="45"/>
      <c r="M8" s="45"/>
      <c r="N8" s="45"/>
      <c r="W8" s="21">
        <v>7</v>
      </c>
      <c r="X8" s="21">
        <v>2505</v>
      </c>
      <c r="Y8" s="24">
        <v>44965</v>
      </c>
      <c r="Z8" s="21" t="s">
        <v>514</v>
      </c>
      <c r="AA8" s="21" t="s">
        <v>494</v>
      </c>
      <c r="AB8" s="21">
        <v>10.9</v>
      </c>
      <c r="AC8" s="21" t="s">
        <v>499</v>
      </c>
      <c r="AD8" s="21">
        <v>59</v>
      </c>
    </row>
    <row r="9" spans="1:30" ht="17.25" customHeight="1" thickBot="1" x14ac:dyDescent="0.25">
      <c r="A9" s="21">
        <v>4</v>
      </c>
      <c r="B9" s="22">
        <v>3.7379912663755462E-3</v>
      </c>
      <c r="C9" s="22">
        <v>2.0244541484716158E-3</v>
      </c>
      <c r="D9" s="22">
        <v>5.7999999999999996E-3</v>
      </c>
      <c r="E9" s="45"/>
      <c r="F9" s="21" t="s">
        <v>478</v>
      </c>
      <c r="G9" s="23">
        <v>22905</v>
      </c>
      <c r="H9" s="21">
        <v>1</v>
      </c>
      <c r="I9" s="45"/>
      <c r="J9" s="45"/>
      <c r="K9" s="340">
        <f>LARGE(B12:C12,1)/(B12+C12)</f>
        <v>0.68850662161987897</v>
      </c>
      <c r="L9" s="45"/>
      <c r="M9" s="45"/>
      <c r="N9" s="45"/>
      <c r="W9" s="21">
        <v>8</v>
      </c>
      <c r="X9" s="21">
        <v>2500</v>
      </c>
      <c r="Y9" s="24">
        <v>45001</v>
      </c>
      <c r="Z9" s="21" t="s">
        <v>513</v>
      </c>
      <c r="AA9" s="21" t="s">
        <v>495</v>
      </c>
      <c r="AB9" s="21">
        <v>10.9</v>
      </c>
      <c r="AC9" s="21" t="s">
        <v>499</v>
      </c>
      <c r="AD9" s="21">
        <v>62</v>
      </c>
    </row>
    <row r="10" spans="1:30" ht="17.25" customHeight="1" thickBot="1" x14ac:dyDescent="0.25">
      <c r="A10" s="21">
        <v>5</v>
      </c>
      <c r="B10" s="22">
        <v>1.0186026200873362E-2</v>
      </c>
      <c r="C10" s="22">
        <v>4.6349344978165929E-3</v>
      </c>
      <c r="D10" s="22">
        <v>1.49E-2</v>
      </c>
      <c r="E10" s="45"/>
      <c r="F10" s="21" t="s">
        <v>479</v>
      </c>
      <c r="G10" s="23">
        <v>22998</v>
      </c>
      <c r="H10" s="21">
        <v>1.01</v>
      </c>
      <c r="I10" s="45"/>
      <c r="J10" s="45"/>
      <c r="K10" s="340">
        <f>LARGE(B20:C20,1)/(B20+C20)</f>
        <v>0.5812489365322443</v>
      </c>
      <c r="L10" s="45"/>
      <c r="M10" s="45"/>
      <c r="N10" s="45"/>
      <c r="W10" s="21">
        <v>9</v>
      </c>
      <c r="X10" s="21">
        <v>2497</v>
      </c>
      <c r="Y10" s="24">
        <v>44971</v>
      </c>
      <c r="Z10" s="21" t="s">
        <v>514</v>
      </c>
      <c r="AA10" s="21" t="s">
        <v>493</v>
      </c>
      <c r="AB10" s="21">
        <v>10.9</v>
      </c>
      <c r="AC10" s="21" t="s">
        <v>499</v>
      </c>
      <c r="AD10" s="21">
        <v>58</v>
      </c>
    </row>
    <row r="11" spans="1:30" ht="17.25" customHeight="1" thickBot="1" x14ac:dyDescent="0.25">
      <c r="A11" s="21">
        <v>6</v>
      </c>
      <c r="B11" s="22">
        <v>2.8875982532751091E-2</v>
      </c>
      <c r="C11" s="22">
        <v>1.3478602620087335E-2</v>
      </c>
      <c r="D11" s="22">
        <v>4.24E-2</v>
      </c>
      <c r="E11" s="45"/>
      <c r="F11" s="21" t="s">
        <v>480</v>
      </c>
      <c r="G11" s="23">
        <v>20929</v>
      </c>
      <c r="H11" s="21">
        <v>0.92</v>
      </c>
      <c r="I11" s="45"/>
      <c r="J11" s="45"/>
      <c r="K11" s="340">
        <f>LARGE(B21:C21,1)/(B21+C21)</f>
        <v>0.6090585530252921</v>
      </c>
      <c r="L11" s="45"/>
      <c r="M11" s="45"/>
      <c r="N11" s="45"/>
      <c r="W11" s="21">
        <v>10</v>
      </c>
      <c r="X11" s="21">
        <v>2493</v>
      </c>
      <c r="Y11" s="24">
        <v>45015</v>
      </c>
      <c r="Z11" s="21" t="s">
        <v>514</v>
      </c>
      <c r="AA11" s="21" t="s">
        <v>495</v>
      </c>
      <c r="AB11" s="21">
        <v>10.9</v>
      </c>
      <c r="AC11" s="21" t="s">
        <v>499</v>
      </c>
      <c r="AD11" s="21">
        <v>61</v>
      </c>
    </row>
    <row r="12" spans="1:30" ht="17.25" customHeight="1" thickBot="1" x14ac:dyDescent="0.25">
      <c r="A12" s="21">
        <v>7</v>
      </c>
      <c r="B12" s="22">
        <v>4.6631441048034933E-2</v>
      </c>
      <c r="C12" s="22">
        <v>2.109694323144105E-2</v>
      </c>
      <c r="D12" s="22">
        <v>6.7799999999999999E-2</v>
      </c>
      <c r="E12" s="45"/>
      <c r="F12" s="21" t="s">
        <v>481</v>
      </c>
      <c r="G12" s="23">
        <v>21816</v>
      </c>
      <c r="H12" s="21">
        <v>0.95</v>
      </c>
      <c r="I12" s="45"/>
      <c r="J12" s="45"/>
      <c r="K12" s="45"/>
      <c r="L12" s="45"/>
      <c r="M12" s="45"/>
      <c r="N12" s="45"/>
      <c r="W12" s="21">
        <v>20</v>
      </c>
      <c r="X12" s="21">
        <v>2460</v>
      </c>
      <c r="Y12" s="24">
        <v>44966</v>
      </c>
      <c r="Z12" s="21" t="s">
        <v>513</v>
      </c>
      <c r="AA12" s="21" t="s">
        <v>495</v>
      </c>
      <c r="AB12" s="21">
        <v>10.7</v>
      </c>
      <c r="AC12" s="21" t="s">
        <v>499</v>
      </c>
      <c r="AD12" s="21">
        <v>63</v>
      </c>
    </row>
    <row r="13" spans="1:30" ht="17.25" customHeight="1" thickBot="1" x14ac:dyDescent="0.25">
      <c r="A13" s="21">
        <v>8</v>
      </c>
      <c r="B13" s="22">
        <v>3.6819213973799128E-2</v>
      </c>
      <c r="C13" s="22">
        <v>2.4399999999999998E-2</v>
      </c>
      <c r="D13" s="22">
        <v>6.1199999999999997E-2</v>
      </c>
      <c r="E13" s="45"/>
      <c r="F13" s="21" t="s">
        <v>482</v>
      </c>
      <c r="G13" s="23">
        <v>21945</v>
      </c>
      <c r="H13" s="21">
        <v>0.96</v>
      </c>
      <c r="I13" s="45"/>
      <c r="J13" s="45"/>
      <c r="K13" s="45"/>
      <c r="L13" s="45"/>
      <c r="M13" s="45"/>
      <c r="N13" s="45"/>
      <c r="W13" s="21">
        <v>25</v>
      </c>
      <c r="X13" s="21">
        <v>2454</v>
      </c>
      <c r="Y13" s="24">
        <v>44944</v>
      </c>
      <c r="Z13" s="21" t="s">
        <v>513</v>
      </c>
      <c r="AA13" s="21" t="s">
        <v>494</v>
      </c>
      <c r="AB13" s="21">
        <v>10.7</v>
      </c>
      <c r="AC13" s="21" t="s">
        <v>499</v>
      </c>
      <c r="AD13" s="21">
        <v>63</v>
      </c>
    </row>
    <row r="14" spans="1:30" ht="17.25" customHeight="1" thickBot="1" x14ac:dyDescent="0.25">
      <c r="A14" s="21">
        <v>9</v>
      </c>
      <c r="B14" s="22">
        <v>2.8595633187772921E-2</v>
      </c>
      <c r="C14" s="22">
        <v>2.5625327510917027E-2</v>
      </c>
      <c r="D14" s="22">
        <v>5.4199999999999998E-2</v>
      </c>
      <c r="E14" s="45"/>
      <c r="F14" s="21" t="s">
        <v>483</v>
      </c>
      <c r="G14" s="23">
        <v>22776</v>
      </c>
      <c r="H14" s="21">
        <v>1</v>
      </c>
      <c r="I14" s="45"/>
      <c r="J14" s="45"/>
      <c r="K14" s="45"/>
      <c r="L14" s="45"/>
      <c r="M14" s="45"/>
      <c r="N14" s="45"/>
      <c r="W14" s="21">
        <v>30</v>
      </c>
      <c r="X14" s="21">
        <v>2445</v>
      </c>
      <c r="Y14" s="24">
        <v>44950</v>
      </c>
      <c r="Z14" s="21" t="s">
        <v>514</v>
      </c>
      <c r="AA14" s="21" t="s">
        <v>493</v>
      </c>
      <c r="AB14" s="21">
        <v>10.7</v>
      </c>
      <c r="AC14" s="21" t="s">
        <v>499</v>
      </c>
      <c r="AD14" s="21">
        <v>62</v>
      </c>
    </row>
    <row r="15" spans="1:30" ht="17.25" customHeight="1" thickBot="1" x14ac:dyDescent="0.25">
      <c r="A15" s="21">
        <v>10</v>
      </c>
      <c r="B15" s="22">
        <v>2.7287336244541483E-2</v>
      </c>
      <c r="C15" s="22">
        <v>2.701048034934498E-2</v>
      </c>
      <c r="D15" s="22">
        <v>5.4300000000000001E-2</v>
      </c>
      <c r="E15" s="45"/>
      <c r="F15" s="21" t="s">
        <v>484</v>
      </c>
      <c r="G15" s="23">
        <v>22561</v>
      </c>
      <c r="H15" s="21">
        <v>0.99</v>
      </c>
      <c r="I15" s="45"/>
      <c r="J15" s="45"/>
      <c r="K15" s="45"/>
      <c r="L15" s="45"/>
      <c r="M15" s="45"/>
      <c r="N15" s="45"/>
      <c r="W15" s="21">
        <v>35</v>
      </c>
      <c r="X15" s="21">
        <v>2438</v>
      </c>
      <c r="Y15" s="24">
        <v>44992</v>
      </c>
      <c r="Z15" s="21" t="s">
        <v>514</v>
      </c>
      <c r="AA15" s="21" t="s">
        <v>493</v>
      </c>
      <c r="AB15" s="21">
        <v>10.6</v>
      </c>
      <c r="AC15" s="21" t="s">
        <v>499</v>
      </c>
      <c r="AD15" s="21">
        <v>59</v>
      </c>
    </row>
    <row r="16" spans="1:30" ht="17.25" customHeight="1" thickBot="1" x14ac:dyDescent="0.25">
      <c r="A16" s="21">
        <v>11</v>
      </c>
      <c r="B16" s="22">
        <v>2.7614410480349346E-2</v>
      </c>
      <c r="C16" s="22">
        <v>2.9407860262008732E-2</v>
      </c>
      <c r="D16" s="22">
        <v>5.7000000000000002E-2</v>
      </c>
      <c r="E16" s="45"/>
      <c r="F16" s="21" t="s">
        <v>485</v>
      </c>
      <c r="G16" s="23">
        <v>22554</v>
      </c>
      <c r="H16" s="21">
        <v>0.99</v>
      </c>
      <c r="I16" s="45"/>
      <c r="J16" s="45"/>
      <c r="K16" s="45"/>
      <c r="L16" s="45"/>
      <c r="M16" s="45"/>
      <c r="N16" s="45"/>
      <c r="W16" s="21">
        <v>40</v>
      </c>
      <c r="X16" s="21">
        <v>2433</v>
      </c>
      <c r="Y16" s="24">
        <v>44938</v>
      </c>
      <c r="Z16" s="21" t="s">
        <v>514</v>
      </c>
      <c r="AA16" s="21" t="s">
        <v>495</v>
      </c>
      <c r="AB16" s="21">
        <v>10.6</v>
      </c>
      <c r="AC16" s="21" t="s">
        <v>499</v>
      </c>
      <c r="AD16" s="21">
        <v>60</v>
      </c>
    </row>
    <row r="17" spans="1:30" ht="17.25" customHeight="1" thickBot="1" x14ac:dyDescent="0.25">
      <c r="A17" s="21">
        <v>12</v>
      </c>
      <c r="B17" s="22">
        <v>2.8455458515283843E-2</v>
      </c>
      <c r="C17" s="22">
        <v>3.3456768558951966E-2</v>
      </c>
      <c r="D17" s="22">
        <v>6.1899999999999997E-2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2419</v>
      </c>
      <c r="Y17" s="24">
        <v>44987</v>
      </c>
      <c r="Z17" s="21" t="s">
        <v>514</v>
      </c>
      <c r="AA17" s="21" t="s">
        <v>495</v>
      </c>
      <c r="AB17" s="21">
        <v>10.6</v>
      </c>
      <c r="AC17" s="21" t="s">
        <v>499</v>
      </c>
      <c r="AD17" s="21">
        <v>60</v>
      </c>
    </row>
    <row r="18" spans="1:30" ht="17.25" customHeight="1" thickBot="1" x14ac:dyDescent="0.25">
      <c r="A18" s="21">
        <v>13</v>
      </c>
      <c r="B18" s="22">
        <v>2.7707860262008732E-2</v>
      </c>
      <c r="C18" s="22">
        <v>3.5694323144104805E-2</v>
      </c>
      <c r="D18" s="22">
        <v>6.3399999999999998E-2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2409</v>
      </c>
      <c r="Y18" s="24">
        <v>45273</v>
      </c>
      <c r="Z18" s="21" t="s">
        <v>514</v>
      </c>
      <c r="AA18" s="21" t="s">
        <v>494</v>
      </c>
      <c r="AB18" s="21">
        <v>10.5</v>
      </c>
      <c r="AC18" s="21" t="s">
        <v>499</v>
      </c>
      <c r="AD18" s="21">
        <v>62</v>
      </c>
    </row>
    <row r="19" spans="1:30" ht="17.25" customHeight="1" thickBot="1" x14ac:dyDescent="0.25">
      <c r="A19" s="21">
        <v>14</v>
      </c>
      <c r="B19" s="22">
        <v>2.9436681222707425E-2</v>
      </c>
      <c r="C19" s="22">
        <v>3.8304803493449786E-2</v>
      </c>
      <c r="D19" s="22">
        <v>6.7799999999999999E-2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2379</v>
      </c>
      <c r="Y19" s="24">
        <v>45027</v>
      </c>
      <c r="Z19" s="21" t="s">
        <v>513</v>
      </c>
      <c r="AA19" s="21" t="s">
        <v>493</v>
      </c>
      <c r="AB19" s="21">
        <v>10.4</v>
      </c>
      <c r="AC19" s="21" t="s">
        <v>499</v>
      </c>
      <c r="AD19" s="21">
        <v>64</v>
      </c>
    </row>
    <row r="20" spans="1:30" ht="17.25" customHeight="1" thickBot="1" x14ac:dyDescent="0.25">
      <c r="A20" s="21">
        <v>15</v>
      </c>
      <c r="B20" s="22">
        <v>3.1165502183406111E-2</v>
      </c>
      <c r="C20" s="22">
        <v>4.3259388646288206E-2</v>
      </c>
      <c r="D20" s="22">
        <v>7.4399999999999994E-2</v>
      </c>
      <c r="E20" s="45"/>
      <c r="F20" s="21" t="s">
        <v>488</v>
      </c>
      <c r="G20" s="23">
        <v>15025</v>
      </c>
      <c r="H20" s="21">
        <v>0.66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2364</v>
      </c>
      <c r="Y20" s="24">
        <v>44992</v>
      </c>
      <c r="Z20" s="21" t="s">
        <v>513</v>
      </c>
      <c r="AA20" s="21" t="s">
        <v>493</v>
      </c>
      <c r="AB20" s="21">
        <v>10.3</v>
      </c>
      <c r="AC20" s="21" t="s">
        <v>499</v>
      </c>
      <c r="AD20" s="21">
        <v>64</v>
      </c>
    </row>
    <row r="21" spans="1:30" ht="17.25" customHeight="1" thickBot="1" x14ac:dyDescent="0.25">
      <c r="A21" s="21">
        <v>16</v>
      </c>
      <c r="B21" s="22">
        <v>3.2520524017467245E-2</v>
      </c>
      <c r="C21" s="22">
        <v>5.0664628820960698E-2</v>
      </c>
      <c r="D21" s="22">
        <v>8.3099999999999993E-2</v>
      </c>
      <c r="E21" s="45"/>
      <c r="F21" s="21" t="s">
        <v>492</v>
      </c>
      <c r="G21" s="23">
        <v>23322</v>
      </c>
      <c r="H21" s="21">
        <v>1.02</v>
      </c>
      <c r="I21" s="45"/>
      <c r="J21" s="12">
        <v>5</v>
      </c>
      <c r="K21" s="12">
        <f>X6</f>
        <v>2552</v>
      </c>
      <c r="L21" s="18"/>
      <c r="M21" s="12"/>
      <c r="N21" s="114">
        <f>K21/$F$2</f>
        <v>0.1114410480349345</v>
      </c>
      <c r="W21" s="21">
        <v>125</v>
      </c>
      <c r="X21" s="21">
        <v>2345</v>
      </c>
      <c r="Y21" s="24">
        <v>44963</v>
      </c>
      <c r="Z21" s="21" t="s">
        <v>514</v>
      </c>
      <c r="AA21" s="21" t="s">
        <v>492</v>
      </c>
      <c r="AB21" s="21">
        <v>10.199999999999999</v>
      </c>
      <c r="AC21" s="21" t="s">
        <v>499</v>
      </c>
      <c r="AD21" s="21">
        <v>61</v>
      </c>
    </row>
    <row r="22" spans="1:30" ht="17.25" customHeight="1" thickBot="1" x14ac:dyDescent="0.25">
      <c r="A22" s="21">
        <v>17</v>
      </c>
      <c r="B22" s="22">
        <v>3.0417903930131007E-2</v>
      </c>
      <c r="C22" s="22">
        <v>5.2582532751091697E-2</v>
      </c>
      <c r="D22" s="22">
        <v>8.3000000000000004E-2</v>
      </c>
      <c r="E22" s="45"/>
      <c r="F22" s="21" t="s">
        <v>493</v>
      </c>
      <c r="G22" s="23">
        <v>25158</v>
      </c>
      <c r="H22" s="21">
        <v>1.1000000000000001</v>
      </c>
      <c r="I22" s="45"/>
      <c r="J22" s="12">
        <v>10</v>
      </c>
      <c r="K22" s="12">
        <f>X11</f>
        <v>2493</v>
      </c>
      <c r="L22" s="18"/>
      <c r="M22" s="12"/>
      <c r="N22" s="114">
        <f t="shared" ref="N22:N28" si="0">K22/$F$2</f>
        <v>0.10886462882096069</v>
      </c>
      <c r="W22" s="21">
        <v>150</v>
      </c>
      <c r="X22" s="21">
        <v>2322</v>
      </c>
      <c r="Y22" s="24">
        <v>45209</v>
      </c>
      <c r="Z22" s="21" t="s">
        <v>513</v>
      </c>
      <c r="AA22" s="21" t="s">
        <v>493</v>
      </c>
      <c r="AB22" s="21">
        <v>10.1</v>
      </c>
      <c r="AC22" s="21" t="s">
        <v>499</v>
      </c>
      <c r="AD22" s="21">
        <v>66</v>
      </c>
    </row>
    <row r="23" spans="1:30" ht="17.25" customHeight="1" thickBot="1" x14ac:dyDescent="0.25">
      <c r="A23" s="21">
        <v>18</v>
      </c>
      <c r="B23" s="22">
        <v>2.3409170305676852E-2</v>
      </c>
      <c r="C23" s="22">
        <v>3.6386899563318774E-2</v>
      </c>
      <c r="D23" s="22">
        <v>5.9799999999999999E-2</v>
      </c>
      <c r="E23" s="45"/>
      <c r="F23" s="21" t="s">
        <v>494</v>
      </c>
      <c r="G23" s="23">
        <v>25534</v>
      </c>
      <c r="H23" s="21">
        <v>1.1200000000000001</v>
      </c>
      <c r="I23" s="45"/>
      <c r="J23" s="12">
        <v>20</v>
      </c>
      <c r="K23" s="12">
        <f>X12</f>
        <v>2460</v>
      </c>
      <c r="L23" s="18"/>
      <c r="M23" s="12"/>
      <c r="N23" s="114">
        <f t="shared" si="0"/>
        <v>0.10742358078602621</v>
      </c>
      <c r="W23" s="21">
        <v>175</v>
      </c>
      <c r="X23" s="21">
        <v>2296</v>
      </c>
      <c r="Y23" s="24">
        <v>45069</v>
      </c>
      <c r="Z23" s="21" t="s">
        <v>514</v>
      </c>
      <c r="AA23" s="21" t="s">
        <v>493</v>
      </c>
      <c r="AB23" s="21">
        <v>10</v>
      </c>
      <c r="AC23" s="21" t="s">
        <v>499</v>
      </c>
      <c r="AD23" s="21">
        <v>63</v>
      </c>
    </row>
    <row r="24" spans="1:30" ht="17.25" customHeight="1" thickBot="1" x14ac:dyDescent="0.25">
      <c r="A24" s="21">
        <v>19</v>
      </c>
      <c r="B24" s="22">
        <v>1.6680786026200874E-2</v>
      </c>
      <c r="C24" s="22">
        <v>2.685065502183406E-2</v>
      </c>
      <c r="D24" s="22">
        <v>4.3499999999999997E-2</v>
      </c>
      <c r="E24" s="45"/>
      <c r="F24" s="21" t="s">
        <v>495</v>
      </c>
      <c r="G24" s="23">
        <v>25365</v>
      </c>
      <c r="H24" s="21">
        <v>1.1100000000000001</v>
      </c>
      <c r="I24" s="45"/>
      <c r="J24" s="12">
        <v>30</v>
      </c>
      <c r="K24" s="12">
        <f>X14</f>
        <v>2445</v>
      </c>
      <c r="L24" s="18"/>
      <c r="M24" s="12"/>
      <c r="N24" s="114">
        <f t="shared" si="0"/>
        <v>0.10676855895196506</v>
      </c>
      <c r="W24" s="21">
        <v>200</v>
      </c>
      <c r="X24" s="21">
        <v>2275</v>
      </c>
      <c r="Y24" s="24">
        <v>45063</v>
      </c>
      <c r="Z24" s="21" t="s">
        <v>514</v>
      </c>
      <c r="AA24" s="21" t="s">
        <v>494</v>
      </c>
      <c r="AB24" s="21">
        <v>9.9</v>
      </c>
      <c r="AC24" s="21" t="s">
        <v>499</v>
      </c>
      <c r="AD24" s="21">
        <v>62</v>
      </c>
    </row>
    <row r="25" spans="1:30" ht="17.25" customHeight="1" thickBot="1" x14ac:dyDescent="0.25">
      <c r="A25" s="21">
        <v>20</v>
      </c>
      <c r="B25" s="22">
        <v>1.2568995633187773E-2</v>
      </c>
      <c r="C25" s="22">
        <v>2.0777292576419214E-2</v>
      </c>
      <c r="D25" s="22">
        <v>3.3300000000000003E-2</v>
      </c>
      <c r="E25" s="45"/>
      <c r="F25" s="21" t="s">
        <v>496</v>
      </c>
      <c r="G25" s="23">
        <v>26425</v>
      </c>
      <c r="H25" s="21">
        <v>1.1599999999999999</v>
      </c>
      <c r="I25" s="45"/>
      <c r="J25" s="12">
        <v>50</v>
      </c>
      <c r="K25" s="12">
        <f>X18</f>
        <v>2409</v>
      </c>
      <c r="L25" s="18"/>
      <c r="M25" s="12"/>
      <c r="N25" s="114">
        <f t="shared" si="0"/>
        <v>0.10519650655021834</v>
      </c>
    </row>
    <row r="26" spans="1:30" ht="17.25" customHeight="1" thickBot="1" x14ac:dyDescent="0.25">
      <c r="A26" s="21">
        <v>21</v>
      </c>
      <c r="B26" s="22">
        <v>8.971179039301308E-3</v>
      </c>
      <c r="C26" s="22">
        <v>1.6089082969432313E-2</v>
      </c>
      <c r="D26" s="22">
        <v>2.5000000000000001E-2</v>
      </c>
      <c r="E26" s="45"/>
      <c r="F26" s="21" t="s">
        <v>497</v>
      </c>
      <c r="G26" s="23">
        <v>18998</v>
      </c>
      <c r="H26" s="21">
        <v>0.83</v>
      </c>
      <c r="I26" s="45"/>
      <c r="J26" s="12">
        <v>100</v>
      </c>
      <c r="K26" s="12">
        <f>X20</f>
        <v>2364</v>
      </c>
      <c r="L26" s="18"/>
      <c r="M26" s="12"/>
      <c r="N26" s="114">
        <f t="shared" si="0"/>
        <v>0.10323144104803493</v>
      </c>
    </row>
    <row r="27" spans="1:30" ht="17.25" customHeight="1" thickBot="1" x14ac:dyDescent="0.25">
      <c r="A27" s="21">
        <v>22</v>
      </c>
      <c r="B27" s="22">
        <v>5.7004366812227081E-3</v>
      </c>
      <c r="C27" s="22">
        <v>1.1507423580786028E-2</v>
      </c>
      <c r="D27" s="22">
        <v>1.72E-2</v>
      </c>
      <c r="E27" s="45"/>
      <c r="F27" s="45"/>
      <c r="G27" s="45"/>
      <c r="H27" s="45"/>
      <c r="I27" s="45"/>
      <c r="J27" s="12">
        <v>150</v>
      </c>
      <c r="K27" s="12">
        <f>X22</f>
        <v>2322</v>
      </c>
      <c r="L27" s="18"/>
      <c r="M27" s="12"/>
      <c r="N27" s="114">
        <f t="shared" si="0"/>
        <v>0.10139737991266376</v>
      </c>
    </row>
    <row r="28" spans="1:30" ht="17.25" customHeight="1" thickBot="1" x14ac:dyDescent="0.25">
      <c r="A28" s="21">
        <v>23</v>
      </c>
      <c r="B28" s="22">
        <v>3.5978165938864628E-3</v>
      </c>
      <c r="C28" s="22">
        <v>7.5117903930131012E-3</v>
      </c>
      <c r="D28" s="22">
        <v>1.11E-2</v>
      </c>
      <c r="E28" s="45"/>
      <c r="F28" s="45"/>
      <c r="G28" s="45"/>
      <c r="H28" s="45"/>
      <c r="I28" s="45"/>
      <c r="J28" s="12">
        <v>200</v>
      </c>
      <c r="K28" s="12">
        <f>X24</f>
        <v>2275</v>
      </c>
      <c r="L28" s="18"/>
      <c r="M28" s="12"/>
      <c r="N28" s="114">
        <f t="shared" si="0"/>
        <v>9.934497816593886E-2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764CE-ECA9-443E-A829-0C9C1317D674}">
  <sheetPr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678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20600</v>
      </c>
      <c r="H2" s="7" t="s">
        <v>462</v>
      </c>
      <c r="W2" s="21">
        <v>1</v>
      </c>
      <c r="X2" s="21">
        <v>2261</v>
      </c>
      <c r="Y2" s="24">
        <v>45211</v>
      </c>
      <c r="Z2" s="21" t="s">
        <v>522</v>
      </c>
      <c r="AA2" s="21" t="s">
        <v>495</v>
      </c>
      <c r="AB2" s="21">
        <v>11</v>
      </c>
      <c r="AC2" s="21" t="s">
        <v>499</v>
      </c>
      <c r="AD2" s="21">
        <v>56</v>
      </c>
    </row>
    <row r="3" spans="1:30" ht="17.25" customHeight="1" thickBot="1" x14ac:dyDescent="0.25">
      <c r="W3" s="21">
        <v>2</v>
      </c>
      <c r="X3" s="21">
        <v>2163</v>
      </c>
      <c r="Y3" s="24">
        <v>45211</v>
      </c>
      <c r="Z3" s="21" t="s">
        <v>524</v>
      </c>
      <c r="AA3" s="21" t="s">
        <v>495</v>
      </c>
      <c r="AB3" s="21">
        <v>10.5</v>
      </c>
      <c r="AC3" s="21" t="s">
        <v>499</v>
      </c>
      <c r="AD3" s="21">
        <v>61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2052</v>
      </c>
      <c r="Y4" s="24">
        <v>45152</v>
      </c>
      <c r="Z4" s="21" t="s">
        <v>513</v>
      </c>
      <c r="AA4" s="21" t="s">
        <v>492</v>
      </c>
      <c r="AB4" s="21">
        <v>10</v>
      </c>
      <c r="AC4" s="21" t="s">
        <v>498</v>
      </c>
      <c r="AD4" s="21">
        <v>67</v>
      </c>
    </row>
    <row r="5" spans="1:30" ht="17.25" customHeight="1" thickBot="1" x14ac:dyDescent="0.25">
      <c r="A5" s="21">
        <v>0</v>
      </c>
      <c r="B5" s="102">
        <v>4.5174757281553398E-3</v>
      </c>
      <c r="C5" s="102">
        <v>3.9995145631067965E-3</v>
      </c>
      <c r="D5" s="102">
        <v>8.5000000000000006E-3</v>
      </c>
      <c r="E5" s="45"/>
      <c r="F5" s="21" t="s">
        <v>471</v>
      </c>
      <c r="G5" s="23">
        <v>20562</v>
      </c>
      <c r="H5" s="21">
        <v>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2048</v>
      </c>
      <c r="Y5" s="24">
        <v>45045</v>
      </c>
      <c r="Z5" s="21" t="s">
        <v>514</v>
      </c>
      <c r="AA5" s="21" t="s">
        <v>497</v>
      </c>
      <c r="AB5" s="21">
        <v>9.9</v>
      </c>
      <c r="AC5" s="21" t="s">
        <v>498</v>
      </c>
      <c r="AD5" s="21">
        <v>70</v>
      </c>
    </row>
    <row r="6" spans="1:30" ht="17.25" customHeight="1" thickBot="1" x14ac:dyDescent="0.25">
      <c r="A6" s="21">
        <v>1</v>
      </c>
      <c r="B6" s="102">
        <v>3.3640776699029127E-3</v>
      </c>
      <c r="C6" s="102">
        <v>2.8567961165048539E-3</v>
      </c>
      <c r="D6" s="102">
        <v>6.1999999999999998E-3</v>
      </c>
      <c r="E6" s="45"/>
      <c r="F6" s="21" t="s">
        <v>473</v>
      </c>
      <c r="G6" s="23">
        <v>21957</v>
      </c>
      <c r="H6" s="21">
        <v>1.07</v>
      </c>
      <c r="I6" s="45"/>
      <c r="J6" s="107" t="s">
        <v>474</v>
      </c>
      <c r="K6" s="108">
        <f>LARGE((K8,K9),1)</f>
        <v>0.68214486709905986</v>
      </c>
      <c r="L6" s="45"/>
      <c r="M6" s="45"/>
      <c r="N6" s="108" t="s">
        <v>499</v>
      </c>
      <c r="W6" s="21">
        <v>5</v>
      </c>
      <c r="X6" s="21">
        <v>2036</v>
      </c>
      <c r="Y6" s="24">
        <v>45045</v>
      </c>
      <c r="Z6" s="21" t="s">
        <v>517</v>
      </c>
      <c r="AA6" s="21" t="s">
        <v>497</v>
      </c>
      <c r="AB6" s="21">
        <v>9.9</v>
      </c>
      <c r="AC6" s="21" t="s">
        <v>498</v>
      </c>
      <c r="AD6" s="21">
        <v>67</v>
      </c>
    </row>
    <row r="7" spans="1:30" ht="17.25" customHeight="1" thickBot="1" x14ac:dyDescent="0.25">
      <c r="A7" s="21">
        <v>2</v>
      </c>
      <c r="B7" s="102">
        <v>2.9315533980582525E-3</v>
      </c>
      <c r="C7" s="102">
        <v>2.7009708737864078E-3</v>
      </c>
      <c r="D7" s="102">
        <v>5.5999999999999999E-3</v>
      </c>
      <c r="E7" s="45"/>
      <c r="F7" s="21" t="s">
        <v>475</v>
      </c>
      <c r="G7" s="23">
        <v>22077</v>
      </c>
      <c r="H7" s="21">
        <v>1.07</v>
      </c>
      <c r="I7" s="45"/>
      <c r="J7" s="12" t="s">
        <v>476</v>
      </c>
      <c r="K7" s="108">
        <f>LARGE((K10,K11),1)</f>
        <v>0.56284776442843942</v>
      </c>
      <c r="L7" s="45"/>
      <c r="M7" s="45"/>
      <c r="N7" s="108" t="s">
        <v>498</v>
      </c>
      <c r="W7" s="21">
        <v>6</v>
      </c>
      <c r="X7" s="21">
        <v>2029</v>
      </c>
      <c r="Y7" s="24">
        <v>44980</v>
      </c>
      <c r="Z7" s="21" t="s">
        <v>513</v>
      </c>
      <c r="AA7" s="21" t="s">
        <v>495</v>
      </c>
      <c r="AB7" s="21">
        <v>9.8000000000000007</v>
      </c>
      <c r="AC7" s="21" t="s">
        <v>498</v>
      </c>
      <c r="AD7" s="21">
        <v>59</v>
      </c>
    </row>
    <row r="8" spans="1:30" ht="17.25" customHeight="1" thickBot="1" x14ac:dyDescent="0.25">
      <c r="A8" s="21">
        <v>3</v>
      </c>
      <c r="B8" s="102">
        <v>2.0184466019417474E-3</v>
      </c>
      <c r="C8" s="102">
        <v>1.869902912621359E-3</v>
      </c>
      <c r="D8" s="102">
        <v>3.8999999999999998E-3</v>
      </c>
      <c r="E8" s="45"/>
      <c r="F8" s="21" t="s">
        <v>477</v>
      </c>
      <c r="G8" s="23">
        <v>21331</v>
      </c>
      <c r="H8" s="21">
        <v>1.04</v>
      </c>
      <c r="I8" s="45"/>
      <c r="J8" s="45"/>
      <c r="K8" s="340">
        <f>LARGE(B11:C11,1)/(B11+C11)</f>
        <v>0.68214486709905986</v>
      </c>
      <c r="L8" s="45"/>
      <c r="M8" s="45"/>
      <c r="N8" s="45"/>
      <c r="W8" s="21">
        <v>7</v>
      </c>
      <c r="X8" s="21">
        <v>2024</v>
      </c>
      <c r="Y8" s="24">
        <v>45244</v>
      </c>
      <c r="Z8" s="21" t="s">
        <v>524</v>
      </c>
      <c r="AA8" s="21" t="s">
        <v>493</v>
      </c>
      <c r="AB8" s="21">
        <v>9.8000000000000007</v>
      </c>
      <c r="AC8" s="21" t="s">
        <v>499</v>
      </c>
      <c r="AD8" s="21">
        <v>74</v>
      </c>
    </row>
    <row r="9" spans="1:30" ht="17.25" customHeight="1" thickBot="1" x14ac:dyDescent="0.25">
      <c r="A9" s="21">
        <v>4</v>
      </c>
      <c r="B9" s="102">
        <v>2.6432038834951453E-3</v>
      </c>
      <c r="C9" s="102">
        <v>3.1165048543689323E-3</v>
      </c>
      <c r="D9" s="102">
        <v>5.7999999999999996E-3</v>
      </c>
      <c r="E9" s="45"/>
      <c r="F9" s="21" t="s">
        <v>478</v>
      </c>
      <c r="G9" s="23">
        <v>20695</v>
      </c>
      <c r="H9" s="21">
        <v>1.01</v>
      </c>
      <c r="I9" s="45"/>
      <c r="J9" s="45"/>
      <c r="K9" s="340">
        <f>LARGE(B12:C12,1)/(B12+C12)</f>
        <v>0.67758277546589474</v>
      </c>
      <c r="L9" s="45"/>
      <c r="M9" s="45"/>
      <c r="N9" s="45"/>
      <c r="W9" s="21">
        <v>8</v>
      </c>
      <c r="X9" s="21">
        <v>2009</v>
      </c>
      <c r="Y9" s="24">
        <v>44960</v>
      </c>
      <c r="Z9" s="21" t="s">
        <v>514</v>
      </c>
      <c r="AA9" s="21" t="s">
        <v>496</v>
      </c>
      <c r="AB9" s="21">
        <v>9.8000000000000007</v>
      </c>
      <c r="AC9" s="21" t="s">
        <v>498</v>
      </c>
      <c r="AD9" s="21">
        <v>56</v>
      </c>
    </row>
    <row r="10" spans="1:30" ht="17.25" customHeight="1" thickBot="1" x14ac:dyDescent="0.25">
      <c r="A10" s="21">
        <v>5</v>
      </c>
      <c r="B10" s="102">
        <v>7.4970873786407762E-3</v>
      </c>
      <c r="C10" s="102">
        <v>9.6611650485436892E-3</v>
      </c>
      <c r="D10" s="102">
        <v>1.72E-2</v>
      </c>
      <c r="E10" s="45"/>
      <c r="F10" s="21" t="s">
        <v>479</v>
      </c>
      <c r="G10" s="23">
        <v>20206</v>
      </c>
      <c r="H10" s="21">
        <v>0.98</v>
      </c>
      <c r="I10" s="45"/>
      <c r="J10" s="45"/>
      <c r="K10" s="340">
        <f>LARGE(B20:C20,1)/(B20+C20)</f>
        <v>0.53190151339084302</v>
      </c>
      <c r="L10" s="45"/>
      <c r="M10" s="45"/>
      <c r="N10" s="45"/>
      <c r="W10" s="21">
        <v>9</v>
      </c>
      <c r="X10" s="21">
        <v>1997</v>
      </c>
      <c r="Y10" s="24">
        <v>44993</v>
      </c>
      <c r="Z10" s="21" t="s">
        <v>513</v>
      </c>
      <c r="AA10" s="21" t="s">
        <v>494</v>
      </c>
      <c r="AB10" s="21">
        <v>9.6999999999999993</v>
      </c>
      <c r="AC10" s="21" t="s">
        <v>498</v>
      </c>
      <c r="AD10" s="21">
        <v>58</v>
      </c>
    </row>
    <row r="11" spans="1:30" ht="17.25" customHeight="1" thickBot="1" x14ac:dyDescent="0.25">
      <c r="A11" s="21">
        <v>6</v>
      </c>
      <c r="B11" s="102">
        <v>1.6724271844660195E-2</v>
      </c>
      <c r="C11" s="102">
        <v>3.5891747572815526E-2</v>
      </c>
      <c r="D11" s="102">
        <v>5.2499999999999998E-2</v>
      </c>
      <c r="E11" s="45"/>
      <c r="F11" s="21" t="s">
        <v>480</v>
      </c>
      <c r="G11" s="23">
        <v>19216</v>
      </c>
      <c r="H11" s="21">
        <v>0.93</v>
      </c>
      <c r="I11" s="45"/>
      <c r="J11" s="45"/>
      <c r="K11" s="340">
        <f>LARGE(B21:C21,1)/(B21+C21)</f>
        <v>0.56284776442843942</v>
      </c>
      <c r="L11" s="45"/>
      <c r="M11" s="45"/>
      <c r="N11" s="45"/>
      <c r="W11" s="21">
        <v>10</v>
      </c>
      <c r="X11" s="21">
        <v>1993</v>
      </c>
      <c r="Y11" s="24">
        <v>45197</v>
      </c>
      <c r="Z11" s="21" t="s">
        <v>513</v>
      </c>
      <c r="AA11" s="21" t="s">
        <v>495</v>
      </c>
      <c r="AB11" s="21">
        <v>9.6999999999999993</v>
      </c>
      <c r="AC11" s="21" t="s">
        <v>498</v>
      </c>
      <c r="AD11" s="21">
        <v>63</v>
      </c>
    </row>
    <row r="12" spans="1:30" ht="17.25" customHeight="1" thickBot="1" x14ac:dyDescent="0.25">
      <c r="A12" s="21">
        <v>7</v>
      </c>
      <c r="B12" s="102">
        <v>2.0761165048543688E-2</v>
      </c>
      <c r="C12" s="102">
        <v>4.3631067961165053E-2</v>
      </c>
      <c r="D12" s="102">
        <v>6.4299999999999996E-2</v>
      </c>
      <c r="E12" s="45"/>
      <c r="F12" s="21" t="s">
        <v>481</v>
      </c>
      <c r="G12" s="23">
        <v>20062</v>
      </c>
      <c r="H12" s="21">
        <v>0.97</v>
      </c>
      <c r="I12" s="45"/>
      <c r="J12" s="45"/>
      <c r="K12" s="45"/>
      <c r="L12" s="45"/>
      <c r="M12" s="45"/>
      <c r="N12" s="45"/>
      <c r="W12" s="21">
        <v>20</v>
      </c>
      <c r="X12" s="21">
        <v>1948</v>
      </c>
      <c r="Y12" s="24">
        <v>44971</v>
      </c>
      <c r="Z12" s="21" t="s">
        <v>513</v>
      </c>
      <c r="AA12" s="21" t="s">
        <v>493</v>
      </c>
      <c r="AB12" s="21">
        <v>9.5</v>
      </c>
      <c r="AC12" s="21" t="s">
        <v>498</v>
      </c>
      <c r="AD12" s="21">
        <v>60</v>
      </c>
    </row>
    <row r="13" spans="1:30" ht="17.25" customHeight="1" thickBot="1" x14ac:dyDescent="0.25">
      <c r="A13" s="21">
        <v>8</v>
      </c>
      <c r="B13" s="102">
        <v>2.128980582524272E-2</v>
      </c>
      <c r="C13" s="102">
        <v>3.5943689320388349E-2</v>
      </c>
      <c r="D13" s="102">
        <v>5.7200000000000001E-2</v>
      </c>
      <c r="E13" s="45"/>
      <c r="F13" s="21" t="s">
        <v>482</v>
      </c>
      <c r="G13" s="23">
        <v>20210</v>
      </c>
      <c r="H13" s="21">
        <v>0.98</v>
      </c>
      <c r="I13" s="45"/>
      <c r="J13" s="45"/>
      <c r="K13" s="45"/>
      <c r="L13" s="45"/>
      <c r="M13" s="45"/>
      <c r="N13" s="45"/>
      <c r="W13" s="21">
        <v>25</v>
      </c>
      <c r="X13" s="21">
        <v>1940</v>
      </c>
      <c r="Y13" s="24">
        <v>44974</v>
      </c>
      <c r="Z13" s="21" t="s">
        <v>514</v>
      </c>
      <c r="AA13" s="21" t="s">
        <v>496</v>
      </c>
      <c r="AB13" s="21">
        <v>9.4</v>
      </c>
      <c r="AC13" s="21" t="s">
        <v>498</v>
      </c>
      <c r="AD13" s="21">
        <v>57</v>
      </c>
    </row>
    <row r="14" spans="1:30" ht="17.25" customHeight="1" thickBot="1" x14ac:dyDescent="0.25">
      <c r="A14" s="21">
        <v>9</v>
      </c>
      <c r="B14" s="102">
        <v>2.1626213592233011E-2</v>
      </c>
      <c r="C14" s="102">
        <v>2.9502912621359224E-2</v>
      </c>
      <c r="D14" s="102">
        <v>5.11E-2</v>
      </c>
      <c r="E14" s="45"/>
      <c r="F14" s="21" t="s">
        <v>483</v>
      </c>
      <c r="G14" s="23">
        <v>20584</v>
      </c>
      <c r="H14" s="21">
        <v>1</v>
      </c>
      <c r="I14" s="45"/>
      <c r="J14" s="45"/>
      <c r="K14" s="45"/>
      <c r="L14" s="45"/>
      <c r="M14" s="45"/>
      <c r="N14" s="45"/>
      <c r="W14" s="21">
        <v>30</v>
      </c>
      <c r="X14" s="21">
        <v>1929</v>
      </c>
      <c r="Y14" s="24">
        <v>45043</v>
      </c>
      <c r="Z14" s="21" t="s">
        <v>513</v>
      </c>
      <c r="AA14" s="21" t="s">
        <v>495</v>
      </c>
      <c r="AB14" s="21">
        <v>9.4</v>
      </c>
      <c r="AC14" s="21" t="s">
        <v>498</v>
      </c>
      <c r="AD14" s="21">
        <v>64</v>
      </c>
    </row>
    <row r="15" spans="1:30" ht="17.25" customHeight="1" thickBot="1" x14ac:dyDescent="0.25">
      <c r="A15" s="21">
        <v>10</v>
      </c>
      <c r="B15" s="102">
        <v>2.32121359223301E-2</v>
      </c>
      <c r="C15" s="102">
        <v>2.9606796116504852E-2</v>
      </c>
      <c r="D15" s="102">
        <v>5.28E-2</v>
      </c>
      <c r="E15" s="45"/>
      <c r="F15" s="21" t="s">
        <v>484</v>
      </c>
      <c r="G15" s="23">
        <v>20159</v>
      </c>
      <c r="H15" s="21">
        <v>0.98</v>
      </c>
      <c r="I15" s="45"/>
      <c r="J15" s="45"/>
      <c r="K15" s="45"/>
      <c r="L15" s="45"/>
      <c r="M15" s="45"/>
      <c r="N15" s="45"/>
      <c r="W15" s="21">
        <v>35</v>
      </c>
      <c r="X15" s="21">
        <v>1925</v>
      </c>
      <c r="Y15" s="24">
        <v>45029</v>
      </c>
      <c r="Z15" s="21" t="s">
        <v>513</v>
      </c>
      <c r="AA15" s="21" t="s">
        <v>495</v>
      </c>
      <c r="AB15" s="21">
        <v>9.3000000000000007</v>
      </c>
      <c r="AC15" s="21" t="s">
        <v>498</v>
      </c>
      <c r="AD15" s="21">
        <v>59</v>
      </c>
    </row>
    <row r="16" spans="1:30" ht="17.25" customHeight="1" thickBot="1" x14ac:dyDescent="0.25">
      <c r="A16" s="21">
        <v>11</v>
      </c>
      <c r="B16" s="102">
        <v>2.5759223300970874E-2</v>
      </c>
      <c r="C16" s="102">
        <v>2.9710679611650484E-2</v>
      </c>
      <c r="D16" s="102">
        <v>5.5500000000000001E-2</v>
      </c>
      <c r="E16" s="45"/>
      <c r="F16" s="21" t="s">
        <v>485</v>
      </c>
      <c r="G16" s="23">
        <v>20069</v>
      </c>
      <c r="H16" s="21">
        <v>0.97</v>
      </c>
      <c r="I16" s="45"/>
      <c r="J16" s="45"/>
      <c r="K16" s="45"/>
      <c r="L16" s="45"/>
      <c r="M16" s="45"/>
      <c r="N16" s="45"/>
      <c r="W16" s="21">
        <v>40</v>
      </c>
      <c r="X16" s="21">
        <v>1919</v>
      </c>
      <c r="Y16" s="24">
        <v>45019</v>
      </c>
      <c r="Z16" s="21" t="s">
        <v>514</v>
      </c>
      <c r="AA16" s="21" t="s">
        <v>492</v>
      </c>
      <c r="AB16" s="21">
        <v>9.3000000000000007</v>
      </c>
      <c r="AC16" s="21" t="s">
        <v>498</v>
      </c>
      <c r="AD16" s="21">
        <v>57</v>
      </c>
    </row>
    <row r="17" spans="1:30" ht="17.25" customHeight="1" thickBot="1" x14ac:dyDescent="0.25">
      <c r="A17" s="21">
        <v>12</v>
      </c>
      <c r="B17" s="102">
        <v>2.8786893203883494E-2</v>
      </c>
      <c r="C17" s="102">
        <v>3.1476699029126212E-2</v>
      </c>
      <c r="D17" s="102">
        <v>6.0299999999999999E-2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1917</v>
      </c>
      <c r="Y17" s="24">
        <v>45273</v>
      </c>
      <c r="Z17" s="21" t="s">
        <v>513</v>
      </c>
      <c r="AA17" s="21" t="s">
        <v>494</v>
      </c>
      <c r="AB17" s="21">
        <v>9.3000000000000007</v>
      </c>
      <c r="AC17" s="21" t="s">
        <v>498</v>
      </c>
      <c r="AD17" s="21">
        <v>61</v>
      </c>
    </row>
    <row r="18" spans="1:30" ht="17.25" customHeight="1" thickBot="1" x14ac:dyDescent="0.25">
      <c r="A18" s="21">
        <v>13</v>
      </c>
      <c r="B18" s="102">
        <v>2.9555825242718447E-2</v>
      </c>
      <c r="C18" s="102">
        <v>3.1113106796116508E-2</v>
      </c>
      <c r="D18" s="102">
        <v>6.0699999999999997E-2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1914</v>
      </c>
      <c r="Y18" s="24">
        <v>44986</v>
      </c>
      <c r="Z18" s="21" t="s">
        <v>514</v>
      </c>
      <c r="AA18" s="21" t="s">
        <v>494</v>
      </c>
      <c r="AB18" s="21">
        <v>9.3000000000000007</v>
      </c>
      <c r="AC18" s="21" t="s">
        <v>498</v>
      </c>
      <c r="AD18" s="21">
        <v>58</v>
      </c>
    </row>
    <row r="19" spans="1:30" ht="17.25" customHeight="1" thickBot="1" x14ac:dyDescent="0.25">
      <c r="A19" s="21">
        <v>14</v>
      </c>
      <c r="B19" s="102">
        <v>3.2487378640776693E-2</v>
      </c>
      <c r="C19" s="102">
        <v>3.1788349514563101E-2</v>
      </c>
      <c r="D19" s="102">
        <v>6.4299999999999996E-2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1895</v>
      </c>
      <c r="Y19" s="24">
        <v>45279</v>
      </c>
      <c r="Z19" s="21" t="s">
        <v>514</v>
      </c>
      <c r="AA19" s="21" t="s">
        <v>493</v>
      </c>
      <c r="AB19" s="21">
        <v>9.1999999999999993</v>
      </c>
      <c r="AC19" s="21" t="s">
        <v>498</v>
      </c>
      <c r="AD19" s="21">
        <v>59</v>
      </c>
    </row>
    <row r="20" spans="1:30" ht="17.25" customHeight="1" thickBot="1" x14ac:dyDescent="0.25">
      <c r="A20" s="21">
        <v>15</v>
      </c>
      <c r="B20" s="102">
        <v>3.777378640776699E-2</v>
      </c>
      <c r="C20" s="102">
        <v>3.3242718446601947E-2</v>
      </c>
      <c r="D20" s="102">
        <v>7.1099999999999997E-2</v>
      </c>
      <c r="E20" s="45"/>
      <c r="F20" s="21" t="s">
        <v>488</v>
      </c>
      <c r="G20" s="23">
        <v>15769</v>
      </c>
      <c r="H20" s="21">
        <v>0.77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1878</v>
      </c>
      <c r="Y20" s="24">
        <v>45049</v>
      </c>
      <c r="Z20" s="21" t="s">
        <v>513</v>
      </c>
      <c r="AA20" s="21" t="s">
        <v>494</v>
      </c>
      <c r="AB20" s="21">
        <v>9.1</v>
      </c>
      <c r="AC20" s="21" t="s">
        <v>498</v>
      </c>
      <c r="AD20" s="21">
        <v>62</v>
      </c>
    </row>
    <row r="21" spans="1:30" ht="17.25" customHeight="1" thickBot="1" x14ac:dyDescent="0.25">
      <c r="A21" s="21">
        <v>16</v>
      </c>
      <c r="B21" s="102">
        <v>4.2867961165048547E-2</v>
      </c>
      <c r="C21" s="102">
        <v>3.3294660194174756E-2</v>
      </c>
      <c r="D21" s="102">
        <v>7.6200000000000004E-2</v>
      </c>
      <c r="E21" s="45"/>
      <c r="F21" s="21" t="s">
        <v>492</v>
      </c>
      <c r="G21" s="23">
        <v>20723</v>
      </c>
      <c r="H21" s="21">
        <v>1.01</v>
      </c>
      <c r="I21" s="45"/>
      <c r="J21" s="12">
        <v>5</v>
      </c>
      <c r="K21" s="12">
        <f>X6</f>
        <v>2036</v>
      </c>
      <c r="L21" s="18"/>
      <c r="M21" s="12"/>
      <c r="N21" s="114">
        <f>K21/$F$2</f>
        <v>9.8834951456310674E-2</v>
      </c>
      <c r="W21" s="21">
        <v>125</v>
      </c>
      <c r="X21" s="21">
        <v>1864</v>
      </c>
      <c r="Y21" s="24">
        <v>45251</v>
      </c>
      <c r="Z21" s="21" t="s">
        <v>513</v>
      </c>
      <c r="AA21" s="21" t="s">
        <v>493</v>
      </c>
      <c r="AB21" s="21">
        <v>9</v>
      </c>
      <c r="AC21" s="21" t="s">
        <v>498</v>
      </c>
      <c r="AD21" s="21">
        <v>62</v>
      </c>
    </row>
    <row r="22" spans="1:30" ht="17.25" customHeight="1" thickBot="1" x14ac:dyDescent="0.25">
      <c r="A22" s="21">
        <v>17</v>
      </c>
      <c r="B22" s="102">
        <v>4.4838349514563107E-2</v>
      </c>
      <c r="C22" s="102">
        <v>3.2411650485436892E-2</v>
      </c>
      <c r="D22" s="102">
        <v>7.7299999999999994E-2</v>
      </c>
      <c r="E22" s="45"/>
      <c r="F22" s="21" t="s">
        <v>493</v>
      </c>
      <c r="G22" s="23">
        <v>21513</v>
      </c>
      <c r="H22" s="21">
        <v>1.04</v>
      </c>
      <c r="I22" s="45"/>
      <c r="J22" s="12">
        <v>10</v>
      </c>
      <c r="K22" s="12">
        <f>X11</f>
        <v>1993</v>
      </c>
      <c r="L22" s="18"/>
      <c r="M22" s="12"/>
      <c r="N22" s="114">
        <f t="shared" ref="N22:N28" si="0">K22/$F$2</f>
        <v>9.6747572815533978E-2</v>
      </c>
      <c r="W22" s="21">
        <v>150</v>
      </c>
      <c r="X22" s="21">
        <v>1854</v>
      </c>
      <c r="Y22" s="24">
        <v>45272</v>
      </c>
      <c r="Z22" s="21" t="s">
        <v>513</v>
      </c>
      <c r="AA22" s="21" t="s">
        <v>493</v>
      </c>
      <c r="AB22" s="21">
        <v>9</v>
      </c>
      <c r="AC22" s="21" t="s">
        <v>498</v>
      </c>
      <c r="AD22" s="21">
        <v>62</v>
      </c>
    </row>
    <row r="23" spans="1:30" ht="17.25" customHeight="1" thickBot="1" x14ac:dyDescent="0.25">
      <c r="A23" s="21">
        <v>18</v>
      </c>
      <c r="B23" s="102">
        <v>3.3304368932038836E-2</v>
      </c>
      <c r="C23" s="102">
        <v>2.8464077669902912E-2</v>
      </c>
      <c r="D23" s="102">
        <v>6.1800000000000001E-2</v>
      </c>
      <c r="E23" s="45"/>
      <c r="F23" s="21" t="s">
        <v>494</v>
      </c>
      <c r="G23" s="23">
        <v>21907</v>
      </c>
      <c r="H23" s="21">
        <v>1.06</v>
      </c>
      <c r="I23" s="45"/>
      <c r="J23" s="12">
        <v>20</v>
      </c>
      <c r="K23" s="12">
        <f>X12</f>
        <v>1948</v>
      </c>
      <c r="L23" s="18"/>
      <c r="M23" s="12"/>
      <c r="N23" s="114">
        <f t="shared" si="0"/>
        <v>9.45631067961165E-2</v>
      </c>
      <c r="W23" s="21">
        <v>175</v>
      </c>
      <c r="X23" s="21">
        <v>1839</v>
      </c>
      <c r="Y23" s="24">
        <v>44949</v>
      </c>
      <c r="Z23" s="21" t="s">
        <v>513</v>
      </c>
      <c r="AA23" s="21" t="s">
        <v>492</v>
      </c>
      <c r="AB23" s="21">
        <v>8.9</v>
      </c>
      <c r="AC23" s="21" t="s">
        <v>498</v>
      </c>
      <c r="AD23" s="21">
        <v>61</v>
      </c>
    </row>
    <row r="24" spans="1:30" ht="17.25" customHeight="1" thickBot="1" x14ac:dyDescent="0.25">
      <c r="A24" s="21">
        <v>19</v>
      </c>
      <c r="B24" s="102">
        <v>2.4894174757281552E-2</v>
      </c>
      <c r="C24" s="102">
        <v>2.3373786407766991E-2</v>
      </c>
      <c r="D24" s="102">
        <v>4.8300000000000003E-2</v>
      </c>
      <c r="E24" s="45"/>
      <c r="F24" s="21" t="s">
        <v>495</v>
      </c>
      <c r="G24" s="23">
        <v>21829</v>
      </c>
      <c r="H24" s="21">
        <v>1.06</v>
      </c>
      <c r="I24" s="45"/>
      <c r="J24" s="12">
        <v>30</v>
      </c>
      <c r="K24" s="12">
        <f>X14</f>
        <v>1929</v>
      </c>
      <c r="L24" s="18"/>
      <c r="M24" s="12"/>
      <c r="N24" s="114">
        <f t="shared" si="0"/>
        <v>9.3640776699029121E-2</v>
      </c>
      <c r="W24" s="21">
        <v>200</v>
      </c>
      <c r="X24" s="21">
        <v>1830</v>
      </c>
      <c r="Y24" s="24">
        <v>45246</v>
      </c>
      <c r="Z24" s="21" t="s">
        <v>524</v>
      </c>
      <c r="AA24" s="21" t="s">
        <v>495</v>
      </c>
      <c r="AB24" s="21">
        <v>8.9</v>
      </c>
      <c r="AC24" s="21" t="s">
        <v>499</v>
      </c>
      <c r="AD24" s="21">
        <v>67</v>
      </c>
    </row>
    <row r="25" spans="1:30" ht="17.25" customHeight="1" thickBot="1" x14ac:dyDescent="0.25">
      <c r="A25" s="21">
        <v>20</v>
      </c>
      <c r="B25" s="102">
        <v>1.9319417475728157E-2</v>
      </c>
      <c r="C25" s="102">
        <v>1.7192718446601939E-2</v>
      </c>
      <c r="D25" s="102">
        <v>3.6499999999999998E-2</v>
      </c>
      <c r="E25" s="45"/>
      <c r="F25" s="21" t="s">
        <v>496</v>
      </c>
      <c r="G25" s="23">
        <v>23233</v>
      </c>
      <c r="H25" s="21">
        <v>1.1299999999999999</v>
      </c>
      <c r="I25" s="45"/>
      <c r="J25" s="12">
        <v>50</v>
      </c>
      <c r="K25" s="12">
        <f>X18</f>
        <v>1914</v>
      </c>
      <c r="L25" s="18"/>
      <c r="M25" s="12"/>
      <c r="N25" s="114">
        <f t="shared" si="0"/>
        <v>9.2912621359223305E-2</v>
      </c>
    </row>
    <row r="26" spans="1:30" ht="17.25" customHeight="1" thickBot="1" x14ac:dyDescent="0.25">
      <c r="A26" s="21">
        <v>21</v>
      </c>
      <c r="B26" s="102">
        <v>1.6195631067961166E-2</v>
      </c>
      <c r="C26" s="102">
        <v>1.3297087378640778E-2</v>
      </c>
      <c r="D26" s="102">
        <v>2.9499999999999998E-2</v>
      </c>
      <c r="E26" s="45"/>
      <c r="F26" s="21" t="s">
        <v>497</v>
      </c>
      <c r="G26" s="23">
        <v>19219</v>
      </c>
      <c r="H26" s="21">
        <v>0.93</v>
      </c>
      <c r="I26" s="45"/>
      <c r="J26" s="12">
        <v>100</v>
      </c>
      <c r="K26" s="12">
        <f>X20</f>
        <v>1878</v>
      </c>
      <c r="L26" s="18"/>
      <c r="M26" s="12"/>
      <c r="N26" s="114">
        <f t="shared" si="0"/>
        <v>9.1165048543689314E-2</v>
      </c>
    </row>
    <row r="27" spans="1:30" ht="17.25" customHeight="1" thickBot="1" x14ac:dyDescent="0.25">
      <c r="A27" s="21">
        <v>22</v>
      </c>
      <c r="B27" s="102">
        <v>1.1053398058252426E-2</v>
      </c>
      <c r="C27" s="102">
        <v>9.141747572815535E-3</v>
      </c>
      <c r="D27" s="102">
        <v>2.0199999999999999E-2</v>
      </c>
      <c r="E27" s="45"/>
      <c r="F27" s="45"/>
      <c r="G27" s="45"/>
      <c r="H27" s="45"/>
      <c r="I27" s="45"/>
      <c r="J27" s="12">
        <v>150</v>
      </c>
      <c r="K27" s="12">
        <f>X22</f>
        <v>1854</v>
      </c>
      <c r="L27" s="18"/>
      <c r="M27" s="12"/>
      <c r="N27" s="114">
        <f t="shared" si="0"/>
        <v>0.09</v>
      </c>
    </row>
    <row r="28" spans="1:30" ht="17.25" customHeight="1" thickBot="1" x14ac:dyDescent="0.25">
      <c r="A28" s="21">
        <v>23</v>
      </c>
      <c r="B28" s="102">
        <v>7.2087378640776703E-3</v>
      </c>
      <c r="C28" s="102">
        <v>6.0771844660194177E-3</v>
      </c>
      <c r="D28" s="102">
        <v>1.3299999999999999E-2</v>
      </c>
      <c r="E28" s="45"/>
      <c r="F28" s="45"/>
      <c r="G28" s="45"/>
      <c r="H28" s="45"/>
      <c r="I28" s="45"/>
      <c r="J28" s="12">
        <v>200</v>
      </c>
      <c r="K28" s="12">
        <f>X24</f>
        <v>1830</v>
      </c>
      <c r="L28" s="18"/>
      <c r="M28" s="12"/>
      <c r="N28" s="114">
        <f t="shared" si="0"/>
        <v>8.8834951456310679E-2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9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745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36200</v>
      </c>
      <c r="H2" s="7" t="s">
        <v>462</v>
      </c>
      <c r="W2" s="21">
        <v>1</v>
      </c>
      <c r="X2" s="21">
        <v>3971</v>
      </c>
      <c r="Y2" s="24">
        <v>44982</v>
      </c>
      <c r="Z2" s="21" t="s">
        <v>514</v>
      </c>
      <c r="AA2" s="21" t="s">
        <v>497</v>
      </c>
      <c r="AB2" s="21">
        <v>11</v>
      </c>
      <c r="AC2" s="21" t="s">
        <v>498</v>
      </c>
      <c r="AD2" s="21">
        <v>51</v>
      </c>
    </row>
    <row r="3" spans="1:30" ht="17.25" customHeight="1" thickBot="1" x14ac:dyDescent="0.25">
      <c r="W3" s="21">
        <v>2</v>
      </c>
      <c r="X3" s="21">
        <v>3307</v>
      </c>
      <c r="Y3" s="24">
        <v>45147</v>
      </c>
      <c r="Z3" s="21" t="s">
        <v>515</v>
      </c>
      <c r="AA3" s="21" t="s">
        <v>494</v>
      </c>
      <c r="AB3" s="21">
        <v>9.1</v>
      </c>
      <c r="AC3" s="21" t="s">
        <v>498</v>
      </c>
      <c r="AD3" s="21">
        <v>60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3231</v>
      </c>
      <c r="Y4" s="24">
        <v>45044</v>
      </c>
      <c r="Z4" s="21" t="s">
        <v>513</v>
      </c>
      <c r="AA4" s="21" t="s">
        <v>496</v>
      </c>
      <c r="AB4" s="21">
        <v>8.9</v>
      </c>
      <c r="AC4" s="21" t="s">
        <v>498</v>
      </c>
      <c r="AD4" s="21">
        <v>62</v>
      </c>
    </row>
    <row r="5" spans="1:30" ht="17.25" customHeight="1" thickBot="1" x14ac:dyDescent="0.25">
      <c r="A5" s="21">
        <v>0</v>
      </c>
      <c r="B5" s="102">
        <v>3.7707182320441987E-3</v>
      </c>
      <c r="C5" s="102">
        <v>2.1878453038674034E-3</v>
      </c>
      <c r="D5" s="102">
        <v>6.0000000000000001E-3</v>
      </c>
      <c r="E5" s="45"/>
      <c r="F5" s="21" t="s">
        <v>471</v>
      </c>
      <c r="G5" s="23">
        <v>36542</v>
      </c>
      <c r="H5" s="21">
        <v>1.01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3130</v>
      </c>
      <c r="Y5" s="24">
        <v>44960</v>
      </c>
      <c r="Z5" s="21" t="s">
        <v>513</v>
      </c>
      <c r="AA5" s="21" t="s">
        <v>496</v>
      </c>
      <c r="AB5" s="21">
        <v>8.6</v>
      </c>
      <c r="AC5" s="21" t="s">
        <v>498</v>
      </c>
      <c r="AD5" s="21">
        <v>60</v>
      </c>
    </row>
    <row r="6" spans="1:30" ht="17.25" customHeight="1" thickBot="1" x14ac:dyDescent="0.25">
      <c r="A6" s="21">
        <v>1</v>
      </c>
      <c r="B6" s="102">
        <v>2.5640883977900556E-3</v>
      </c>
      <c r="C6" s="102">
        <v>1.5911602209944752E-3</v>
      </c>
      <c r="D6" s="102">
        <v>4.1999999999999997E-3</v>
      </c>
      <c r="E6" s="45"/>
      <c r="F6" s="21" t="s">
        <v>473</v>
      </c>
      <c r="G6" s="23">
        <v>38562</v>
      </c>
      <c r="H6" s="21">
        <v>1.06</v>
      </c>
      <c r="I6" s="45"/>
      <c r="J6" s="107" t="s">
        <v>474</v>
      </c>
      <c r="K6" s="108">
        <f>LARGE((K8,K9),1)</f>
        <v>0.69338866746106753</v>
      </c>
      <c r="L6" s="45"/>
      <c r="M6" s="45"/>
      <c r="N6" s="108" t="s">
        <v>499</v>
      </c>
      <c r="W6" s="21">
        <v>5</v>
      </c>
      <c r="X6" s="21">
        <v>3104</v>
      </c>
      <c r="Y6" s="24">
        <v>44981</v>
      </c>
      <c r="Z6" s="21" t="s">
        <v>514</v>
      </c>
      <c r="AA6" s="21" t="s">
        <v>496</v>
      </c>
      <c r="AB6" s="21">
        <v>8.6</v>
      </c>
      <c r="AC6" s="21" t="s">
        <v>498</v>
      </c>
      <c r="AD6" s="21">
        <v>59</v>
      </c>
    </row>
    <row r="7" spans="1:30" ht="17.25" customHeight="1" thickBot="1" x14ac:dyDescent="0.25">
      <c r="A7" s="21">
        <v>2</v>
      </c>
      <c r="B7" s="102">
        <v>2.1116022099447514E-3</v>
      </c>
      <c r="C7" s="102">
        <v>1.4419889502762431E-3</v>
      </c>
      <c r="D7" s="102">
        <v>3.5999999999999999E-3</v>
      </c>
      <c r="E7" s="45"/>
      <c r="F7" s="21" t="s">
        <v>475</v>
      </c>
      <c r="G7" s="23">
        <v>38969</v>
      </c>
      <c r="H7" s="21">
        <v>1.08</v>
      </c>
      <c r="I7" s="45"/>
      <c r="J7" s="12" t="s">
        <v>476</v>
      </c>
      <c r="K7" s="108">
        <f>LARGE((K10,K11),1)</f>
        <v>0.59945271605033157</v>
      </c>
      <c r="L7" s="45"/>
      <c r="M7" s="45"/>
      <c r="N7" s="108" t="s">
        <v>498</v>
      </c>
      <c r="W7" s="21">
        <v>6</v>
      </c>
      <c r="X7" s="21">
        <v>3083</v>
      </c>
      <c r="Y7" s="24">
        <v>44967</v>
      </c>
      <c r="Z7" s="21" t="s">
        <v>513</v>
      </c>
      <c r="AA7" s="21" t="s">
        <v>496</v>
      </c>
      <c r="AB7" s="21">
        <v>8.5</v>
      </c>
      <c r="AC7" s="21" t="s">
        <v>498</v>
      </c>
      <c r="AD7" s="21">
        <v>60</v>
      </c>
    </row>
    <row r="8" spans="1:30" ht="17.25" customHeight="1" thickBot="1" x14ac:dyDescent="0.25">
      <c r="A8" s="21">
        <v>3</v>
      </c>
      <c r="B8" s="102">
        <v>2.011049723756906E-3</v>
      </c>
      <c r="C8" s="102">
        <v>2.4861878453038672E-3</v>
      </c>
      <c r="D8" s="102">
        <v>4.4999999999999997E-3</v>
      </c>
      <c r="E8" s="45"/>
      <c r="F8" s="21" t="s">
        <v>477</v>
      </c>
      <c r="G8" s="23">
        <v>37674</v>
      </c>
      <c r="H8" s="21">
        <v>1.04</v>
      </c>
      <c r="I8" s="45"/>
      <c r="J8" s="45"/>
      <c r="K8" s="340">
        <f>LARGE(B11:C11,1)/(B11+C11)</f>
        <v>0.69338866746106753</v>
      </c>
      <c r="L8" s="45"/>
      <c r="M8" s="45"/>
      <c r="N8" s="45"/>
      <c r="W8" s="21">
        <v>7</v>
      </c>
      <c r="X8" s="21">
        <v>3077</v>
      </c>
      <c r="Y8" s="24">
        <v>45239</v>
      </c>
      <c r="Z8" s="21" t="s">
        <v>513</v>
      </c>
      <c r="AA8" s="21" t="s">
        <v>495</v>
      </c>
      <c r="AB8" s="21">
        <v>8.5</v>
      </c>
      <c r="AC8" s="21" t="s">
        <v>498</v>
      </c>
      <c r="AD8" s="21">
        <v>63</v>
      </c>
    </row>
    <row r="9" spans="1:30" ht="17.25" customHeight="1" thickBot="1" x14ac:dyDescent="0.25">
      <c r="A9" s="21">
        <v>4</v>
      </c>
      <c r="B9" s="102">
        <v>3.1674033149171272E-3</v>
      </c>
      <c r="C9" s="102">
        <v>6.2651933701657458E-3</v>
      </c>
      <c r="D9" s="102">
        <v>9.4000000000000004E-3</v>
      </c>
      <c r="E9" s="45"/>
      <c r="F9" s="21" t="s">
        <v>478</v>
      </c>
      <c r="G9" s="23">
        <v>35648</v>
      </c>
      <c r="H9" s="21">
        <v>0.98</v>
      </c>
      <c r="I9" s="45"/>
      <c r="J9" s="45"/>
      <c r="K9" s="340">
        <f>LARGE(B12:C12,1)/(B12+C12)</f>
        <v>0.63067043411250956</v>
      </c>
      <c r="L9" s="45"/>
      <c r="M9" s="45"/>
      <c r="N9" s="45"/>
      <c r="W9" s="21">
        <v>8</v>
      </c>
      <c r="X9" s="21">
        <v>3071</v>
      </c>
      <c r="Y9" s="24">
        <v>45162</v>
      </c>
      <c r="Z9" s="21" t="s">
        <v>513</v>
      </c>
      <c r="AA9" s="21" t="s">
        <v>495</v>
      </c>
      <c r="AB9" s="21">
        <v>8.5</v>
      </c>
      <c r="AC9" s="21" t="s">
        <v>498</v>
      </c>
      <c r="AD9" s="21">
        <v>67</v>
      </c>
    </row>
    <row r="10" spans="1:30" ht="17.25" customHeight="1" thickBot="1" x14ac:dyDescent="0.25">
      <c r="A10" s="21">
        <v>5</v>
      </c>
      <c r="B10" s="102">
        <v>7.0889502762430936E-3</v>
      </c>
      <c r="C10" s="102">
        <v>2.058563535911602E-2</v>
      </c>
      <c r="D10" s="102">
        <v>2.7699999999999999E-2</v>
      </c>
      <c r="E10" s="45"/>
      <c r="F10" s="21" t="s">
        <v>479</v>
      </c>
      <c r="G10" s="23">
        <v>33025</v>
      </c>
      <c r="H10" s="21">
        <v>0.91</v>
      </c>
      <c r="I10" s="45"/>
      <c r="J10" s="45"/>
      <c r="K10" s="340">
        <f>LARGE(B20:C20,1)/(B20+C20)</f>
        <v>0.56937799043062198</v>
      </c>
      <c r="L10" s="45"/>
      <c r="M10" s="45"/>
      <c r="N10" s="45"/>
      <c r="W10" s="21">
        <v>9</v>
      </c>
      <c r="X10" s="21">
        <v>3068</v>
      </c>
      <c r="Y10" s="24">
        <v>44995</v>
      </c>
      <c r="Z10" s="21" t="s">
        <v>514</v>
      </c>
      <c r="AA10" s="21" t="s">
        <v>496</v>
      </c>
      <c r="AB10" s="21">
        <v>8.5</v>
      </c>
      <c r="AC10" s="21" t="s">
        <v>498</v>
      </c>
      <c r="AD10" s="21">
        <v>58</v>
      </c>
    </row>
    <row r="11" spans="1:30" ht="17.25" customHeight="1" thickBot="1" x14ac:dyDescent="0.25">
      <c r="A11" s="21">
        <v>6</v>
      </c>
      <c r="B11" s="102">
        <v>1.649060773480663E-2</v>
      </c>
      <c r="C11" s="102">
        <v>3.7292817679558013E-2</v>
      </c>
      <c r="D11" s="102">
        <v>5.3699999999999998E-2</v>
      </c>
      <c r="E11" s="45"/>
      <c r="F11" s="21" t="s">
        <v>480</v>
      </c>
      <c r="G11" s="23">
        <v>34628</v>
      </c>
      <c r="H11" s="21">
        <v>0.96</v>
      </c>
      <c r="I11" s="45"/>
      <c r="J11" s="45"/>
      <c r="K11" s="340">
        <f>LARGE(B21:C21,1)/(B21+C21)</f>
        <v>0.59945271605033157</v>
      </c>
      <c r="L11" s="45"/>
      <c r="M11" s="45"/>
      <c r="N11" s="45"/>
      <c r="W11" s="21">
        <v>10</v>
      </c>
      <c r="X11" s="21">
        <v>3066</v>
      </c>
      <c r="Y11" s="24">
        <v>45030</v>
      </c>
      <c r="Z11" s="21" t="s">
        <v>513</v>
      </c>
      <c r="AA11" s="21" t="s">
        <v>496</v>
      </c>
      <c r="AB11" s="21">
        <v>8.5</v>
      </c>
      <c r="AC11" s="21" t="s">
        <v>498</v>
      </c>
      <c r="AD11" s="21">
        <v>62</v>
      </c>
    </row>
    <row r="12" spans="1:30" ht="17.25" customHeight="1" thickBot="1" x14ac:dyDescent="0.25">
      <c r="A12" s="21">
        <v>7</v>
      </c>
      <c r="B12" s="102">
        <v>1.9859116022099447E-2</v>
      </c>
      <c r="C12" s="102">
        <v>3.3911602209944748E-2</v>
      </c>
      <c r="D12" s="102">
        <v>5.3699999999999998E-2</v>
      </c>
      <c r="E12" s="45"/>
      <c r="F12" s="21" t="s">
        <v>481</v>
      </c>
      <c r="G12" s="23">
        <v>35382</v>
      </c>
      <c r="H12" s="21">
        <v>0.98</v>
      </c>
      <c r="I12" s="45"/>
      <c r="J12" s="45"/>
      <c r="K12" s="45"/>
      <c r="L12" s="45"/>
      <c r="M12" s="45"/>
      <c r="N12" s="45"/>
      <c r="W12" s="21">
        <v>20</v>
      </c>
      <c r="X12" s="21">
        <v>3033</v>
      </c>
      <c r="Y12" s="24">
        <v>45275</v>
      </c>
      <c r="Z12" s="21" t="s">
        <v>513</v>
      </c>
      <c r="AA12" s="21" t="s">
        <v>496</v>
      </c>
      <c r="AB12" s="21">
        <v>8.4</v>
      </c>
      <c r="AC12" s="21" t="s">
        <v>498</v>
      </c>
      <c r="AD12" s="21">
        <v>60</v>
      </c>
    </row>
    <row r="13" spans="1:30" ht="17.25" customHeight="1" thickBot="1" x14ac:dyDescent="0.25">
      <c r="A13" s="21">
        <v>8</v>
      </c>
      <c r="B13" s="102">
        <v>2.3881215469613259E-2</v>
      </c>
      <c r="C13" s="102">
        <v>3.6000000000000004E-2</v>
      </c>
      <c r="D13" s="102">
        <v>5.9900000000000002E-2</v>
      </c>
      <c r="E13" s="45"/>
      <c r="F13" s="21" t="s">
        <v>482</v>
      </c>
      <c r="G13" s="23">
        <v>35638</v>
      </c>
      <c r="H13" s="21">
        <v>0.98</v>
      </c>
      <c r="I13" s="45"/>
      <c r="J13" s="45"/>
      <c r="K13" s="45"/>
      <c r="L13" s="45"/>
      <c r="M13" s="45"/>
      <c r="N13" s="45"/>
      <c r="W13" s="21">
        <v>25</v>
      </c>
      <c r="X13" s="21">
        <v>3024</v>
      </c>
      <c r="Y13" s="24">
        <v>44967</v>
      </c>
      <c r="Z13" s="21" t="s">
        <v>514</v>
      </c>
      <c r="AA13" s="21" t="s">
        <v>496</v>
      </c>
      <c r="AB13" s="21">
        <v>8.4</v>
      </c>
      <c r="AC13" s="21" t="s">
        <v>498</v>
      </c>
      <c r="AD13" s="21">
        <v>60</v>
      </c>
    </row>
    <row r="14" spans="1:30" ht="17.25" customHeight="1" thickBot="1" x14ac:dyDescent="0.25">
      <c r="A14" s="21">
        <v>9</v>
      </c>
      <c r="B14" s="102">
        <v>2.4333701657458563E-2</v>
      </c>
      <c r="C14" s="102">
        <v>3.3265193370165744E-2</v>
      </c>
      <c r="D14" s="102">
        <v>5.7599999999999998E-2</v>
      </c>
      <c r="E14" s="45"/>
      <c r="F14" s="21" t="s">
        <v>483</v>
      </c>
      <c r="G14" s="23">
        <v>36289</v>
      </c>
      <c r="H14" s="21">
        <v>1</v>
      </c>
      <c r="I14" s="45"/>
      <c r="J14" s="45"/>
      <c r="K14" s="45"/>
      <c r="L14" s="45"/>
      <c r="M14" s="45"/>
      <c r="N14" s="45"/>
      <c r="W14" s="21">
        <v>30</v>
      </c>
      <c r="X14" s="21">
        <v>3017</v>
      </c>
      <c r="Y14" s="24">
        <v>44936</v>
      </c>
      <c r="Z14" s="21" t="s">
        <v>513</v>
      </c>
      <c r="AA14" s="21" t="s">
        <v>493</v>
      </c>
      <c r="AB14" s="21">
        <v>8.3000000000000007</v>
      </c>
      <c r="AC14" s="21" t="s">
        <v>498</v>
      </c>
      <c r="AD14" s="21">
        <v>63</v>
      </c>
    </row>
    <row r="15" spans="1:30" ht="17.25" customHeight="1" thickBot="1" x14ac:dyDescent="0.25">
      <c r="A15" s="21">
        <v>10</v>
      </c>
      <c r="B15" s="102">
        <v>2.6696685082872929E-2</v>
      </c>
      <c r="C15" s="102">
        <v>3.3762430939226519E-2</v>
      </c>
      <c r="D15" s="102">
        <v>6.0499999999999998E-2</v>
      </c>
      <c r="E15" s="45"/>
      <c r="F15" s="21" t="s">
        <v>484</v>
      </c>
      <c r="G15" s="23">
        <v>36209</v>
      </c>
      <c r="H15" s="21">
        <v>1</v>
      </c>
      <c r="I15" s="45"/>
      <c r="J15" s="45"/>
      <c r="K15" s="45"/>
      <c r="L15" s="45"/>
      <c r="M15" s="45"/>
      <c r="N15" s="45"/>
      <c r="W15" s="21">
        <v>35</v>
      </c>
      <c r="X15" s="21">
        <v>3012</v>
      </c>
      <c r="Y15" s="24">
        <v>45252</v>
      </c>
      <c r="Z15" s="21" t="s">
        <v>514</v>
      </c>
      <c r="AA15" s="21" t="s">
        <v>494</v>
      </c>
      <c r="AB15" s="21">
        <v>8.3000000000000007</v>
      </c>
      <c r="AC15" s="21" t="s">
        <v>498</v>
      </c>
      <c r="AD15" s="21">
        <v>63</v>
      </c>
    </row>
    <row r="16" spans="1:30" ht="17.25" customHeight="1" thickBot="1" x14ac:dyDescent="0.25">
      <c r="A16" s="21">
        <v>11</v>
      </c>
      <c r="B16" s="102">
        <v>2.8858563535911604E-2</v>
      </c>
      <c r="C16" s="102">
        <v>3.2966850828729279E-2</v>
      </c>
      <c r="D16" s="102">
        <v>6.1800000000000001E-2</v>
      </c>
      <c r="E16" s="45"/>
      <c r="F16" s="21" t="s">
        <v>485</v>
      </c>
      <c r="G16" s="23">
        <v>36163</v>
      </c>
      <c r="H16" s="21">
        <v>1</v>
      </c>
      <c r="I16" s="45"/>
      <c r="J16" s="45"/>
      <c r="K16" s="45"/>
      <c r="L16" s="45"/>
      <c r="M16" s="45"/>
      <c r="N16" s="45"/>
      <c r="W16" s="21">
        <v>40</v>
      </c>
      <c r="X16" s="21">
        <v>3007</v>
      </c>
      <c r="Y16" s="24">
        <v>45065</v>
      </c>
      <c r="Z16" s="21" t="s">
        <v>514</v>
      </c>
      <c r="AA16" s="21" t="s">
        <v>496</v>
      </c>
      <c r="AB16" s="21">
        <v>8.3000000000000007</v>
      </c>
      <c r="AC16" s="21" t="s">
        <v>498</v>
      </c>
      <c r="AD16" s="21">
        <v>60</v>
      </c>
    </row>
    <row r="17" spans="1:30" ht="17.25" customHeight="1" thickBot="1" x14ac:dyDescent="0.25">
      <c r="A17" s="21">
        <v>12</v>
      </c>
      <c r="B17" s="102">
        <v>3.2227071823204424E-2</v>
      </c>
      <c r="C17" s="102">
        <v>3.2966850828729279E-2</v>
      </c>
      <c r="D17" s="102">
        <v>6.5199999999999994E-2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2998</v>
      </c>
      <c r="Y17" s="24">
        <v>45023</v>
      </c>
      <c r="Z17" s="21" t="s">
        <v>513</v>
      </c>
      <c r="AA17" s="21" t="s">
        <v>496</v>
      </c>
      <c r="AB17" s="21">
        <v>8.3000000000000007</v>
      </c>
      <c r="AC17" s="21" t="s">
        <v>498</v>
      </c>
      <c r="AD17" s="21">
        <v>60</v>
      </c>
    </row>
    <row r="18" spans="1:30" ht="17.25" customHeight="1" thickBot="1" x14ac:dyDescent="0.25">
      <c r="A18" s="21">
        <v>13</v>
      </c>
      <c r="B18" s="102">
        <v>3.2780110497237565E-2</v>
      </c>
      <c r="C18" s="102">
        <v>3.1375690607734805E-2</v>
      </c>
      <c r="D18" s="102">
        <v>6.4199999999999993E-2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2995</v>
      </c>
      <c r="Y18" s="24">
        <v>45275</v>
      </c>
      <c r="Z18" s="21" t="s">
        <v>514</v>
      </c>
      <c r="AA18" s="21" t="s">
        <v>496</v>
      </c>
      <c r="AB18" s="21">
        <v>8.3000000000000007</v>
      </c>
      <c r="AC18" s="21" t="s">
        <v>498</v>
      </c>
      <c r="AD18" s="21">
        <v>61</v>
      </c>
    </row>
    <row r="19" spans="1:30" ht="17.25" customHeight="1" thickBot="1" x14ac:dyDescent="0.25">
      <c r="A19" s="21">
        <v>14</v>
      </c>
      <c r="B19" s="102">
        <v>3.4640331491712709E-2</v>
      </c>
      <c r="C19" s="102">
        <v>3.0430939226519335E-2</v>
      </c>
      <c r="D19" s="102">
        <v>6.5100000000000005E-2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2971</v>
      </c>
      <c r="Y19" s="24">
        <v>45183</v>
      </c>
      <c r="Z19" s="21" t="s">
        <v>513</v>
      </c>
      <c r="AA19" s="21" t="s">
        <v>495</v>
      </c>
      <c r="AB19" s="21">
        <v>8.1999999999999993</v>
      </c>
      <c r="AC19" s="21" t="s">
        <v>498</v>
      </c>
      <c r="AD19" s="21">
        <v>65</v>
      </c>
    </row>
    <row r="20" spans="1:30" ht="17.25" customHeight="1" thickBot="1" x14ac:dyDescent="0.25">
      <c r="A20" s="21">
        <v>15</v>
      </c>
      <c r="B20" s="102">
        <v>3.9316022099447512E-2</v>
      </c>
      <c r="C20" s="102">
        <v>2.9734806629834257E-2</v>
      </c>
      <c r="D20" s="102">
        <v>6.9000000000000006E-2</v>
      </c>
      <c r="E20" s="45"/>
      <c r="F20" s="21" t="s">
        <v>488</v>
      </c>
      <c r="G20" s="23">
        <v>28726</v>
      </c>
      <c r="H20" s="21">
        <v>0.79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2953</v>
      </c>
      <c r="Y20" s="24">
        <v>45203</v>
      </c>
      <c r="Z20" s="21" t="s">
        <v>513</v>
      </c>
      <c r="AA20" s="21" t="s">
        <v>494</v>
      </c>
      <c r="AB20" s="21">
        <v>8.1999999999999993</v>
      </c>
      <c r="AC20" s="21" t="s">
        <v>498</v>
      </c>
      <c r="AD20" s="21">
        <v>65</v>
      </c>
    </row>
    <row r="21" spans="1:30" ht="17.25" customHeight="1" thickBot="1" x14ac:dyDescent="0.25">
      <c r="A21" s="21">
        <v>16</v>
      </c>
      <c r="B21" s="102">
        <v>4.3086740331491714E-2</v>
      </c>
      <c r="C21" s="102">
        <v>2.8790055248618787E-2</v>
      </c>
      <c r="D21" s="102">
        <v>7.1900000000000006E-2</v>
      </c>
      <c r="E21" s="45"/>
      <c r="F21" s="21" t="s">
        <v>492</v>
      </c>
      <c r="G21" s="23">
        <v>36383</v>
      </c>
      <c r="H21" s="21">
        <v>1</v>
      </c>
      <c r="I21" s="45"/>
      <c r="J21" s="12">
        <v>5</v>
      </c>
      <c r="K21" s="12">
        <f>X6</f>
        <v>3104</v>
      </c>
      <c r="L21" s="18"/>
      <c r="M21" s="12"/>
      <c r="N21" s="114">
        <f>K21/$F$2</f>
        <v>8.5745856353591166E-2</v>
      </c>
      <c r="W21" s="21">
        <v>125</v>
      </c>
      <c r="X21" s="21">
        <v>2934</v>
      </c>
      <c r="Y21" s="24">
        <v>45281</v>
      </c>
      <c r="Z21" s="21" t="s">
        <v>513</v>
      </c>
      <c r="AA21" s="21" t="s">
        <v>495</v>
      </c>
      <c r="AB21" s="21">
        <v>8.1</v>
      </c>
      <c r="AC21" s="21" t="s">
        <v>498</v>
      </c>
      <c r="AD21" s="21">
        <v>64</v>
      </c>
    </row>
    <row r="22" spans="1:30" ht="17.25" customHeight="1" thickBot="1" x14ac:dyDescent="0.25">
      <c r="A22" s="21">
        <v>17</v>
      </c>
      <c r="B22" s="102">
        <v>4.4142541436464088E-2</v>
      </c>
      <c r="C22" s="102">
        <v>2.7596685082872927E-2</v>
      </c>
      <c r="D22" s="102">
        <v>7.1800000000000003E-2</v>
      </c>
      <c r="E22" s="45"/>
      <c r="F22" s="21" t="s">
        <v>493</v>
      </c>
      <c r="G22" s="23">
        <v>37421</v>
      </c>
      <c r="H22" s="21">
        <v>1.03</v>
      </c>
      <c r="I22" s="45"/>
      <c r="J22" s="12">
        <v>10</v>
      </c>
      <c r="K22" s="12">
        <f>X11</f>
        <v>3066</v>
      </c>
      <c r="L22" s="18"/>
      <c r="M22" s="12"/>
      <c r="N22" s="114">
        <f t="shared" ref="N22:N28" si="0">K22/$F$2</f>
        <v>8.4696132596685084E-2</v>
      </c>
      <c r="W22" s="21">
        <v>150</v>
      </c>
      <c r="X22" s="21">
        <v>2925</v>
      </c>
      <c r="Y22" s="24">
        <v>45128</v>
      </c>
      <c r="Z22" s="21" t="s">
        <v>513</v>
      </c>
      <c r="AA22" s="21" t="s">
        <v>496</v>
      </c>
      <c r="AB22" s="21">
        <v>8.1</v>
      </c>
      <c r="AC22" s="21" t="s">
        <v>498</v>
      </c>
      <c r="AD22" s="21">
        <v>64</v>
      </c>
    </row>
    <row r="23" spans="1:30" ht="17.25" customHeight="1" thickBot="1" x14ac:dyDescent="0.25">
      <c r="A23" s="21">
        <v>18</v>
      </c>
      <c r="B23" s="102">
        <v>3.6450276243093924E-2</v>
      </c>
      <c r="C23" s="102">
        <v>2.431491712707182E-2</v>
      </c>
      <c r="D23" s="102">
        <v>6.08E-2</v>
      </c>
      <c r="E23" s="45"/>
      <c r="F23" s="21" t="s">
        <v>494</v>
      </c>
      <c r="G23" s="23">
        <v>37885</v>
      </c>
      <c r="H23" s="21">
        <v>1.05</v>
      </c>
      <c r="I23" s="45"/>
      <c r="J23" s="12">
        <v>20</v>
      </c>
      <c r="K23" s="12">
        <f>X12</f>
        <v>3033</v>
      </c>
      <c r="L23" s="18"/>
      <c r="M23" s="12"/>
      <c r="N23" s="114">
        <f t="shared" si="0"/>
        <v>8.378453038674033E-2</v>
      </c>
      <c r="W23" s="21">
        <v>175</v>
      </c>
      <c r="X23" s="21">
        <v>2909</v>
      </c>
      <c r="Y23" s="24">
        <v>45040</v>
      </c>
      <c r="Z23" s="21" t="s">
        <v>513</v>
      </c>
      <c r="AA23" s="21" t="s">
        <v>492</v>
      </c>
      <c r="AB23" s="21">
        <v>8</v>
      </c>
      <c r="AC23" s="21" t="s">
        <v>498</v>
      </c>
      <c r="AD23" s="21">
        <v>65</v>
      </c>
    </row>
    <row r="24" spans="1:30" ht="17.25" customHeight="1" thickBot="1" x14ac:dyDescent="0.25">
      <c r="A24" s="21">
        <v>19</v>
      </c>
      <c r="B24" s="102">
        <v>2.6344751381215472E-2</v>
      </c>
      <c r="C24" s="102">
        <v>1.8149171270718231E-2</v>
      </c>
      <c r="D24" s="102">
        <v>4.4499999999999998E-2</v>
      </c>
      <c r="E24" s="45"/>
      <c r="F24" s="21" t="s">
        <v>495</v>
      </c>
      <c r="G24" s="23">
        <v>38204</v>
      </c>
      <c r="H24" s="21">
        <v>1.05</v>
      </c>
      <c r="I24" s="45"/>
      <c r="J24" s="12">
        <v>30</v>
      </c>
      <c r="K24" s="12">
        <f>X14</f>
        <v>3017</v>
      </c>
      <c r="L24" s="18"/>
      <c r="M24" s="12"/>
      <c r="N24" s="114">
        <f t="shared" si="0"/>
        <v>8.3342541436464093E-2</v>
      </c>
      <c r="W24" s="21">
        <v>200</v>
      </c>
      <c r="X24" s="21">
        <v>2898</v>
      </c>
      <c r="Y24" s="24">
        <v>44930</v>
      </c>
      <c r="Z24" s="21" t="s">
        <v>513</v>
      </c>
      <c r="AA24" s="21" t="s">
        <v>494</v>
      </c>
      <c r="AB24" s="21">
        <v>8</v>
      </c>
      <c r="AC24" s="21" t="s">
        <v>498</v>
      </c>
      <c r="AD24" s="21">
        <v>64</v>
      </c>
    </row>
    <row r="25" spans="1:30" ht="17.25" customHeight="1" thickBot="1" x14ac:dyDescent="0.25">
      <c r="A25" s="21">
        <v>20</v>
      </c>
      <c r="B25" s="102">
        <v>2.0965193370165749E-2</v>
      </c>
      <c r="C25" s="102">
        <v>1.3276243093922653E-2</v>
      </c>
      <c r="D25" s="102">
        <v>3.4299999999999997E-2</v>
      </c>
      <c r="E25" s="45"/>
      <c r="F25" s="21" t="s">
        <v>496</v>
      </c>
      <c r="G25" s="23">
        <v>40744</v>
      </c>
      <c r="H25" s="21">
        <v>1.1200000000000001</v>
      </c>
      <c r="I25" s="45"/>
      <c r="J25" s="12">
        <v>50</v>
      </c>
      <c r="K25" s="12">
        <f>X18</f>
        <v>2995</v>
      </c>
      <c r="L25" s="18"/>
      <c r="M25" s="12"/>
      <c r="N25" s="114">
        <f t="shared" si="0"/>
        <v>8.2734806629834248E-2</v>
      </c>
    </row>
    <row r="26" spans="1:30" ht="17.25" customHeight="1" thickBot="1" x14ac:dyDescent="0.25">
      <c r="A26" s="21">
        <v>21</v>
      </c>
      <c r="B26" s="102">
        <v>1.5334254143646409E-2</v>
      </c>
      <c r="C26" s="102">
        <v>9.1988950276243094E-3</v>
      </c>
      <c r="D26" s="102">
        <v>2.46E-2</v>
      </c>
      <c r="E26" s="45"/>
      <c r="F26" s="21" t="s">
        <v>497</v>
      </c>
      <c r="G26" s="23">
        <v>34101</v>
      </c>
      <c r="H26" s="21">
        <v>0.94</v>
      </c>
      <c r="I26" s="45"/>
      <c r="J26" s="12">
        <v>100</v>
      </c>
      <c r="K26" s="12">
        <f>X20</f>
        <v>2953</v>
      </c>
      <c r="L26" s="18"/>
      <c r="M26" s="12"/>
      <c r="N26" s="114">
        <f t="shared" si="0"/>
        <v>8.1574585635359118E-2</v>
      </c>
    </row>
    <row r="27" spans="1:30" ht="17.25" customHeight="1" thickBot="1" x14ac:dyDescent="0.25">
      <c r="A27" s="21">
        <v>22</v>
      </c>
      <c r="B27" s="102">
        <v>1.0356906077348066E-2</v>
      </c>
      <c r="C27" s="102">
        <v>5.9668508287292815E-3</v>
      </c>
      <c r="D27" s="102">
        <v>1.6299999999999999E-2</v>
      </c>
      <c r="E27" s="45"/>
      <c r="F27" s="45"/>
      <c r="G27" s="45"/>
      <c r="H27" s="45"/>
      <c r="I27" s="45"/>
      <c r="J27" s="12">
        <v>150</v>
      </c>
      <c r="K27" s="12">
        <f>X22</f>
        <v>2925</v>
      </c>
      <c r="L27" s="18"/>
      <c r="M27" s="12"/>
      <c r="N27" s="114">
        <f t="shared" si="0"/>
        <v>8.0801104972375692E-2</v>
      </c>
    </row>
    <row r="28" spans="1:30" ht="17.25" customHeight="1" thickBot="1" x14ac:dyDescent="0.25">
      <c r="A28" s="21">
        <v>23</v>
      </c>
      <c r="B28" s="102">
        <v>6.3348066298342543E-3</v>
      </c>
      <c r="C28" s="102">
        <v>3.5801104972375689E-3</v>
      </c>
      <c r="D28" s="102">
        <v>9.9000000000000008E-3</v>
      </c>
      <c r="E28" s="45"/>
      <c r="F28" s="45"/>
      <c r="G28" s="45"/>
      <c r="H28" s="45"/>
      <c r="I28" s="45"/>
      <c r="J28" s="12">
        <v>200</v>
      </c>
      <c r="K28" s="12">
        <f>X24</f>
        <v>2898</v>
      </c>
      <c r="L28" s="18"/>
      <c r="M28" s="12"/>
      <c r="N28" s="114">
        <f t="shared" si="0"/>
        <v>8.0055248618784533E-2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80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6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4">
      <c r="A1" s="229" t="s">
        <v>615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18300</v>
      </c>
      <c r="H2" s="7" t="s">
        <v>462</v>
      </c>
      <c r="W2" s="21">
        <v>1</v>
      </c>
      <c r="X2" s="21">
        <v>2636</v>
      </c>
      <c r="Y2" s="24">
        <v>45267</v>
      </c>
      <c r="Z2" s="21" t="s">
        <v>524</v>
      </c>
      <c r="AA2" s="21" t="s">
        <v>495</v>
      </c>
      <c r="AB2" s="21">
        <v>14.4</v>
      </c>
      <c r="AC2" s="21" t="s">
        <v>465</v>
      </c>
      <c r="AD2" s="21">
        <v>90</v>
      </c>
    </row>
    <row r="3" spans="1:30" ht="17.25" customHeight="1" thickBot="1" x14ac:dyDescent="0.25">
      <c r="W3" s="21">
        <v>2</v>
      </c>
      <c r="X3" s="21">
        <v>2401</v>
      </c>
      <c r="Y3" s="24">
        <v>44937</v>
      </c>
      <c r="Z3" s="21" t="s">
        <v>513</v>
      </c>
      <c r="AA3" s="21" t="s">
        <v>494</v>
      </c>
      <c r="AB3" s="21">
        <v>13.1</v>
      </c>
      <c r="AC3" s="21" t="s">
        <v>465</v>
      </c>
      <c r="AD3" s="21">
        <v>59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2340</v>
      </c>
      <c r="Y4" s="24">
        <v>45012</v>
      </c>
      <c r="Z4" s="21" t="s">
        <v>513</v>
      </c>
      <c r="AA4" s="21" t="s">
        <v>492</v>
      </c>
      <c r="AB4" s="21">
        <v>12.8</v>
      </c>
      <c r="AC4" s="21" t="s">
        <v>465</v>
      </c>
      <c r="AD4" s="21">
        <v>60</v>
      </c>
    </row>
    <row r="5" spans="1:30" ht="17.25" customHeight="1" thickBot="1" x14ac:dyDescent="0.25">
      <c r="A5" s="21">
        <v>0</v>
      </c>
      <c r="B5" s="102">
        <v>2.8918032786885246E-3</v>
      </c>
      <c r="C5" s="102">
        <v>5.9311475409836063E-3</v>
      </c>
      <c r="D5" s="102">
        <v>8.8000000000000005E-3</v>
      </c>
      <c r="E5" s="45"/>
      <c r="F5" s="21" t="s">
        <v>471</v>
      </c>
      <c r="G5" s="23">
        <v>19653</v>
      </c>
      <c r="H5" s="21">
        <v>1.07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2335</v>
      </c>
      <c r="Y5" s="24">
        <v>44943</v>
      </c>
      <c r="Z5" s="21" t="s">
        <v>513</v>
      </c>
      <c r="AA5" s="21" t="s">
        <v>493</v>
      </c>
      <c r="AB5" s="21">
        <v>12.8</v>
      </c>
      <c r="AC5" s="21" t="s">
        <v>465</v>
      </c>
      <c r="AD5" s="21">
        <v>62</v>
      </c>
    </row>
    <row r="6" spans="1:30" ht="17.25" customHeight="1" thickBot="1" x14ac:dyDescent="0.25">
      <c r="A6" s="21">
        <v>1</v>
      </c>
      <c r="B6" s="102">
        <v>2.1153005464480874E-3</v>
      </c>
      <c r="C6" s="102">
        <v>4.6863387978142079E-3</v>
      </c>
      <c r="D6" s="102">
        <v>6.7999999999999996E-3</v>
      </c>
      <c r="E6" s="45"/>
      <c r="F6" s="21" t="s">
        <v>473</v>
      </c>
      <c r="G6" s="23">
        <v>19367</v>
      </c>
      <c r="H6" s="21">
        <v>1.06</v>
      </c>
      <c r="I6" s="45"/>
      <c r="J6" s="107" t="s">
        <v>474</v>
      </c>
      <c r="K6" s="108">
        <f>LARGE((K8,K9),1)</f>
        <v>0.89837102144690961</v>
      </c>
      <c r="L6" s="45"/>
      <c r="M6" s="45"/>
      <c r="N6" s="108" t="str">
        <f>IF(B12&gt;C12,B4,C4)</f>
        <v>SB</v>
      </c>
      <c r="W6" s="21">
        <v>5</v>
      </c>
      <c r="X6" s="21">
        <v>2321</v>
      </c>
      <c r="Y6" s="24">
        <v>44939</v>
      </c>
      <c r="Z6" s="21" t="s">
        <v>514</v>
      </c>
      <c r="AA6" s="21" t="s">
        <v>496</v>
      </c>
      <c r="AB6" s="21">
        <v>12.7</v>
      </c>
      <c r="AC6" s="21" t="s">
        <v>465</v>
      </c>
      <c r="AD6" s="21">
        <v>58</v>
      </c>
    </row>
    <row r="7" spans="1:30" ht="17.25" customHeight="1" thickBot="1" x14ac:dyDescent="0.25">
      <c r="A7" s="21">
        <v>2</v>
      </c>
      <c r="B7" s="102">
        <v>1.8475409836065575E-3</v>
      </c>
      <c r="C7" s="102">
        <v>4.7595628415300541E-3</v>
      </c>
      <c r="D7" s="102">
        <v>6.6E-3</v>
      </c>
      <c r="E7" s="45"/>
      <c r="F7" s="21" t="s">
        <v>475</v>
      </c>
      <c r="G7" s="23">
        <v>20872</v>
      </c>
      <c r="H7" s="21">
        <v>1.1399999999999999</v>
      </c>
      <c r="I7" s="45"/>
      <c r="J7" s="12" t="s">
        <v>476</v>
      </c>
      <c r="K7" s="108">
        <f>LARGE((K10,K11),1)</f>
        <v>0.67050677837900741</v>
      </c>
      <c r="L7" s="45"/>
      <c r="M7" s="45"/>
      <c r="N7" s="108" t="str">
        <f>IF(B22&gt;C22,B4,C4)</f>
        <v>SB</v>
      </c>
      <c r="W7" s="21">
        <v>6</v>
      </c>
      <c r="X7" s="21">
        <v>2317</v>
      </c>
      <c r="Y7" s="24">
        <v>44936</v>
      </c>
      <c r="Z7" s="21" t="s">
        <v>513</v>
      </c>
      <c r="AA7" s="21" t="s">
        <v>493</v>
      </c>
      <c r="AB7" s="21">
        <v>12.7</v>
      </c>
      <c r="AC7" s="21" t="s">
        <v>465</v>
      </c>
      <c r="AD7" s="21">
        <v>59</v>
      </c>
    </row>
    <row r="8" spans="1:30" ht="17.25" customHeight="1" thickBot="1" x14ac:dyDescent="0.25">
      <c r="A8" s="21">
        <v>3</v>
      </c>
      <c r="B8" s="102">
        <v>9.1038251366120217E-4</v>
      </c>
      <c r="C8" s="102">
        <v>3.8808743169398904E-3</v>
      </c>
      <c r="D8" s="102">
        <v>4.7999999999999996E-3</v>
      </c>
      <c r="E8" s="45"/>
      <c r="F8" s="21" t="s">
        <v>477</v>
      </c>
      <c r="G8" s="23">
        <v>18283</v>
      </c>
      <c r="H8" s="21">
        <v>1</v>
      </c>
      <c r="I8" s="45"/>
      <c r="J8" s="339"/>
      <c r="K8" s="340">
        <f>LARGE(B11:C11,1)/(B11+C11)</f>
        <v>0.89837102144690961</v>
      </c>
      <c r="L8" s="45"/>
      <c r="M8" s="45"/>
      <c r="N8" s="45"/>
      <c r="W8" s="21">
        <v>7</v>
      </c>
      <c r="X8" s="21">
        <v>2296</v>
      </c>
      <c r="Y8" s="24">
        <v>45012</v>
      </c>
      <c r="Z8" s="21" t="s">
        <v>514</v>
      </c>
      <c r="AA8" s="21" t="s">
        <v>492</v>
      </c>
      <c r="AB8" s="21">
        <v>12.5</v>
      </c>
      <c r="AC8" s="21" t="s">
        <v>465</v>
      </c>
      <c r="AD8" s="21">
        <v>57</v>
      </c>
    </row>
    <row r="9" spans="1:30" ht="17.25" customHeight="1" thickBot="1" x14ac:dyDescent="0.25">
      <c r="A9" s="21">
        <v>4</v>
      </c>
      <c r="B9" s="102">
        <v>9.3715846994535531E-4</v>
      </c>
      <c r="C9" s="102">
        <v>6.6633879781420775E-3</v>
      </c>
      <c r="D9" s="102">
        <v>7.6E-3</v>
      </c>
      <c r="E9" s="45"/>
      <c r="F9" s="21" t="s">
        <v>478</v>
      </c>
      <c r="G9" s="23">
        <v>17916</v>
      </c>
      <c r="H9" s="21">
        <v>0.98</v>
      </c>
      <c r="I9" s="45"/>
      <c r="J9" s="339"/>
      <c r="K9" s="340">
        <f>LARGE(B12:C12,1)/(B12+C12)</f>
        <v>0.87106467785631991</v>
      </c>
      <c r="L9" s="45"/>
      <c r="M9" s="45"/>
      <c r="N9" s="45"/>
      <c r="W9" s="21">
        <v>8</v>
      </c>
      <c r="X9" s="21">
        <v>2273</v>
      </c>
      <c r="Y9" s="24">
        <v>44938</v>
      </c>
      <c r="Z9" s="21" t="s">
        <v>513</v>
      </c>
      <c r="AA9" s="21" t="s">
        <v>495</v>
      </c>
      <c r="AB9" s="21">
        <v>12.4</v>
      </c>
      <c r="AC9" s="21" t="s">
        <v>465</v>
      </c>
      <c r="AD9" s="21">
        <v>58</v>
      </c>
    </row>
    <row r="10" spans="1:30" ht="17.25" customHeight="1" thickBot="1" x14ac:dyDescent="0.25">
      <c r="A10" s="21">
        <v>5</v>
      </c>
      <c r="B10" s="102">
        <v>2.0081967213114752E-3</v>
      </c>
      <c r="C10" s="102">
        <v>1.6036065573770492E-2</v>
      </c>
      <c r="D10" s="102">
        <v>1.8100000000000002E-2</v>
      </c>
      <c r="E10" s="45"/>
      <c r="F10" s="21" t="s">
        <v>479</v>
      </c>
      <c r="G10" s="23">
        <v>17814</v>
      </c>
      <c r="H10" s="21">
        <v>0.97</v>
      </c>
      <c r="I10" s="45"/>
      <c r="J10" s="339"/>
      <c r="K10" s="340">
        <f>LARGE(B20:C20,1)/(B20+C20)</f>
        <v>0.67050677837900741</v>
      </c>
      <c r="L10" s="45"/>
      <c r="M10" s="45"/>
      <c r="N10" s="45"/>
      <c r="W10" s="21">
        <v>9</v>
      </c>
      <c r="X10" s="21">
        <v>2261</v>
      </c>
      <c r="Y10" s="24">
        <v>44939</v>
      </c>
      <c r="Z10" s="21" t="s">
        <v>513</v>
      </c>
      <c r="AA10" s="21" t="s">
        <v>496</v>
      </c>
      <c r="AB10" s="21">
        <v>12.4</v>
      </c>
      <c r="AC10" s="21" t="s">
        <v>465</v>
      </c>
      <c r="AD10" s="21">
        <v>60</v>
      </c>
    </row>
    <row r="11" spans="1:30" ht="17.25" customHeight="1" thickBot="1" x14ac:dyDescent="0.25">
      <c r="A11" s="21">
        <v>6</v>
      </c>
      <c r="B11" s="102">
        <v>4.9535519125683053E-3</v>
      </c>
      <c r="C11" s="102">
        <v>4.3787978142076502E-2</v>
      </c>
      <c r="D11" s="102">
        <v>4.8800000000000003E-2</v>
      </c>
      <c r="E11" s="45"/>
      <c r="F11" s="21" t="s">
        <v>480</v>
      </c>
      <c r="G11" s="23">
        <v>16838</v>
      </c>
      <c r="H11" s="21">
        <v>0.92</v>
      </c>
      <c r="I11" s="45"/>
      <c r="J11" s="339"/>
      <c r="K11" s="340">
        <f>LARGE(B21:C21,1)/(B21+C21)</f>
        <v>0.65134099616858232</v>
      </c>
      <c r="L11" s="45"/>
      <c r="M11" s="45"/>
      <c r="N11" s="45"/>
      <c r="W11" s="21">
        <v>10</v>
      </c>
      <c r="X11" s="21">
        <v>2261</v>
      </c>
      <c r="Y11" s="24">
        <v>45264</v>
      </c>
      <c r="Z11" s="21" t="s">
        <v>524</v>
      </c>
      <c r="AA11" s="21" t="s">
        <v>492</v>
      </c>
      <c r="AB11" s="21">
        <v>12.4</v>
      </c>
      <c r="AC11" s="21" t="s">
        <v>465</v>
      </c>
      <c r="AD11" s="21">
        <v>91</v>
      </c>
    </row>
    <row r="12" spans="1:30" ht="17.25" customHeight="1" thickBot="1" x14ac:dyDescent="0.25">
      <c r="A12" s="21">
        <v>7</v>
      </c>
      <c r="B12" s="102">
        <v>9.0502732240437152E-3</v>
      </c>
      <c r="C12" s="102">
        <v>6.1142076502732248E-2</v>
      </c>
      <c r="D12" s="102">
        <v>7.0199999999999999E-2</v>
      </c>
      <c r="E12" s="45"/>
      <c r="F12" s="21" t="s">
        <v>481</v>
      </c>
      <c r="G12" s="23">
        <v>17380</v>
      </c>
      <c r="H12" s="21">
        <v>0.95</v>
      </c>
      <c r="I12" s="45"/>
      <c r="J12" s="45"/>
      <c r="K12" s="45"/>
      <c r="L12" s="45"/>
      <c r="M12" s="45"/>
      <c r="N12" s="45"/>
      <c r="W12" s="21">
        <v>20</v>
      </c>
      <c r="X12" s="21">
        <v>2170</v>
      </c>
      <c r="Y12" s="24">
        <v>45007</v>
      </c>
      <c r="Z12" s="21" t="s">
        <v>514</v>
      </c>
      <c r="AA12" s="21" t="s">
        <v>494</v>
      </c>
      <c r="AB12" s="21">
        <v>11.9</v>
      </c>
      <c r="AC12" s="21" t="s">
        <v>465</v>
      </c>
      <c r="AD12" s="21">
        <v>59</v>
      </c>
    </row>
    <row r="13" spans="1:30" ht="17.25" customHeight="1" thickBot="1" x14ac:dyDescent="0.25">
      <c r="A13" s="21">
        <v>8</v>
      </c>
      <c r="B13" s="102">
        <v>1.1326229508196721E-2</v>
      </c>
      <c r="C13" s="102">
        <v>5.4625136612021855E-2</v>
      </c>
      <c r="D13" s="102">
        <v>6.6000000000000003E-2</v>
      </c>
      <c r="E13" s="45"/>
      <c r="F13" s="21" t="s">
        <v>482</v>
      </c>
      <c r="G13" s="23">
        <v>17392</v>
      </c>
      <c r="H13" s="21">
        <v>0.95</v>
      </c>
      <c r="I13" s="45"/>
      <c r="J13" s="45"/>
      <c r="K13" s="45"/>
      <c r="L13" s="45"/>
      <c r="M13" s="45"/>
      <c r="N13" s="45"/>
      <c r="W13" s="21">
        <v>25</v>
      </c>
      <c r="X13" s="21">
        <v>2114</v>
      </c>
      <c r="Y13" s="24">
        <v>45006</v>
      </c>
      <c r="Z13" s="21" t="s">
        <v>514</v>
      </c>
      <c r="AA13" s="21" t="s">
        <v>493</v>
      </c>
      <c r="AB13" s="21">
        <v>11.6</v>
      </c>
      <c r="AC13" s="21" t="s">
        <v>465</v>
      </c>
      <c r="AD13" s="21">
        <v>59</v>
      </c>
    </row>
    <row r="14" spans="1:30" ht="17.25" customHeight="1" thickBot="1" x14ac:dyDescent="0.25">
      <c r="A14" s="21">
        <v>9</v>
      </c>
      <c r="B14" s="102">
        <v>1.3334426229508195E-2</v>
      </c>
      <c r="C14" s="102">
        <v>4.7083060109289608E-2</v>
      </c>
      <c r="D14" s="102">
        <v>6.0400000000000002E-2</v>
      </c>
      <c r="E14" s="45"/>
      <c r="F14" s="21" t="s">
        <v>483</v>
      </c>
      <c r="G14" s="23">
        <v>18059</v>
      </c>
      <c r="H14" s="21">
        <v>0.99</v>
      </c>
      <c r="I14" s="45"/>
      <c r="J14" s="45"/>
      <c r="K14" s="45"/>
      <c r="L14" s="45"/>
      <c r="M14" s="45"/>
      <c r="N14" s="45"/>
      <c r="W14" s="21">
        <v>30</v>
      </c>
      <c r="X14" s="21">
        <v>2042</v>
      </c>
      <c r="Y14" s="24">
        <v>44937</v>
      </c>
      <c r="Z14" s="21" t="s">
        <v>515</v>
      </c>
      <c r="AA14" s="21" t="s">
        <v>494</v>
      </c>
      <c r="AB14" s="21">
        <v>11.2</v>
      </c>
      <c r="AC14" s="21" t="s">
        <v>465</v>
      </c>
      <c r="AD14" s="21">
        <v>54</v>
      </c>
    </row>
    <row r="15" spans="1:30" ht="17.25" customHeight="1" thickBot="1" x14ac:dyDescent="0.25">
      <c r="A15" s="21">
        <v>10</v>
      </c>
      <c r="B15" s="102">
        <v>1.5396174863387978E-2</v>
      </c>
      <c r="C15" s="102">
        <v>4.5911475409836068E-2</v>
      </c>
      <c r="D15" s="102">
        <v>6.13E-2</v>
      </c>
      <c r="E15" s="45"/>
      <c r="F15" s="21" t="s">
        <v>484</v>
      </c>
      <c r="G15" s="23">
        <v>17941</v>
      </c>
      <c r="H15" s="21">
        <v>0.98</v>
      </c>
      <c r="I15" s="45"/>
      <c r="J15" s="45"/>
      <c r="K15" s="45"/>
      <c r="L15" s="45"/>
      <c r="M15" s="45"/>
      <c r="N15" s="45"/>
      <c r="W15" s="21">
        <v>35</v>
      </c>
      <c r="X15" s="21">
        <v>2009</v>
      </c>
      <c r="Y15" s="24">
        <v>45224</v>
      </c>
      <c r="Z15" s="21" t="s">
        <v>522</v>
      </c>
      <c r="AA15" s="21" t="s">
        <v>494</v>
      </c>
      <c r="AB15" s="21">
        <v>11</v>
      </c>
      <c r="AC15" s="21" t="s">
        <v>465</v>
      </c>
      <c r="AD15" s="21">
        <v>87</v>
      </c>
    </row>
    <row r="16" spans="1:30" ht="17.25" customHeight="1" thickBot="1" x14ac:dyDescent="0.25">
      <c r="A16" s="21">
        <v>11</v>
      </c>
      <c r="B16" s="102">
        <v>1.7297267759562841E-2</v>
      </c>
      <c r="C16" s="102">
        <v>4.6204371584699457E-2</v>
      </c>
      <c r="D16" s="102">
        <v>6.3500000000000001E-2</v>
      </c>
      <c r="E16" s="45"/>
      <c r="F16" s="21" t="s">
        <v>485</v>
      </c>
      <c r="G16" s="23">
        <v>18047</v>
      </c>
      <c r="H16" s="21">
        <v>0.99</v>
      </c>
      <c r="I16" s="45"/>
      <c r="J16" s="45"/>
      <c r="K16" s="45"/>
      <c r="L16" s="45"/>
      <c r="M16" s="45"/>
      <c r="N16" s="45"/>
      <c r="W16" s="21">
        <v>40</v>
      </c>
      <c r="X16" s="21">
        <v>1986</v>
      </c>
      <c r="Y16" s="24">
        <v>44936</v>
      </c>
      <c r="Z16" s="21" t="s">
        <v>515</v>
      </c>
      <c r="AA16" s="21" t="s">
        <v>493</v>
      </c>
      <c r="AB16" s="21">
        <v>10.9</v>
      </c>
      <c r="AC16" s="21" t="s">
        <v>465</v>
      </c>
      <c r="AD16" s="21">
        <v>52</v>
      </c>
    </row>
    <row r="17" spans="1:30" ht="17.25" customHeight="1" thickBot="1" x14ac:dyDescent="0.25">
      <c r="A17" s="21">
        <v>12</v>
      </c>
      <c r="B17" s="102">
        <v>1.906448087431694E-2</v>
      </c>
      <c r="C17" s="102">
        <v>4.796174863387978E-2</v>
      </c>
      <c r="D17" s="102">
        <v>6.7000000000000004E-2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1915</v>
      </c>
      <c r="Y17" s="24">
        <v>44942</v>
      </c>
      <c r="Z17" s="21" t="s">
        <v>514</v>
      </c>
      <c r="AA17" s="21" t="s">
        <v>492</v>
      </c>
      <c r="AB17" s="21">
        <v>10.5</v>
      </c>
      <c r="AC17" s="21" t="s">
        <v>465</v>
      </c>
      <c r="AD17" s="21">
        <v>56</v>
      </c>
    </row>
    <row r="18" spans="1:30" ht="17.25" customHeight="1" thickBot="1" x14ac:dyDescent="0.25">
      <c r="A18" s="21">
        <v>13</v>
      </c>
      <c r="B18" s="102">
        <v>1.9680327868852456E-2</v>
      </c>
      <c r="C18" s="102">
        <v>4.7375956284153004E-2</v>
      </c>
      <c r="D18" s="102">
        <v>6.7000000000000004E-2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1873</v>
      </c>
      <c r="Y18" s="24">
        <v>45006</v>
      </c>
      <c r="Z18" s="21" t="s">
        <v>515</v>
      </c>
      <c r="AA18" s="21" t="s">
        <v>493</v>
      </c>
      <c r="AB18" s="21">
        <v>10.199999999999999</v>
      </c>
      <c r="AC18" s="21" t="s">
        <v>465</v>
      </c>
      <c r="AD18" s="21">
        <v>55</v>
      </c>
    </row>
    <row r="19" spans="1:30" ht="17.25" customHeight="1" thickBot="1" x14ac:dyDescent="0.25">
      <c r="A19" s="21">
        <v>14</v>
      </c>
      <c r="B19" s="102">
        <v>2.0671038251366122E-2</v>
      </c>
      <c r="C19" s="102">
        <v>4.6277595628415304E-2</v>
      </c>
      <c r="D19" s="102">
        <v>6.6900000000000001E-2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1800</v>
      </c>
      <c r="Y19" s="24">
        <v>45009</v>
      </c>
      <c r="Z19" s="21" t="s">
        <v>518</v>
      </c>
      <c r="AA19" s="21" t="s">
        <v>496</v>
      </c>
      <c r="AB19" s="21">
        <v>9.8000000000000007</v>
      </c>
      <c r="AC19" s="21" t="s">
        <v>464</v>
      </c>
      <c r="AD19" s="21">
        <v>53</v>
      </c>
    </row>
    <row r="20" spans="1:30" ht="17.25" customHeight="1" thickBot="1" x14ac:dyDescent="0.25">
      <c r="A20" s="21">
        <v>15</v>
      </c>
      <c r="B20" s="102">
        <v>2.1661748633879783E-2</v>
      </c>
      <c r="C20" s="102">
        <v>4.408087431693989E-2</v>
      </c>
      <c r="D20" s="102">
        <v>6.5699999999999995E-2</v>
      </c>
      <c r="E20" s="45"/>
      <c r="F20" s="21" t="s">
        <v>488</v>
      </c>
      <c r="G20" s="23">
        <v>12026</v>
      </c>
      <c r="H20" s="21">
        <v>0.66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1774</v>
      </c>
      <c r="Y20" s="24">
        <v>45054</v>
      </c>
      <c r="Z20" s="21" t="s">
        <v>524</v>
      </c>
      <c r="AA20" s="21" t="s">
        <v>492</v>
      </c>
      <c r="AB20" s="21">
        <v>9.6999999999999993</v>
      </c>
      <c r="AC20" s="21" t="s">
        <v>465</v>
      </c>
      <c r="AD20" s="21">
        <v>90</v>
      </c>
    </row>
    <row r="21" spans="1:30" ht="17.25" customHeight="1" thickBot="1" x14ac:dyDescent="0.25">
      <c r="A21" s="21">
        <v>16</v>
      </c>
      <c r="B21" s="102">
        <v>2.3321857923497266E-2</v>
      </c>
      <c r="C21" s="102">
        <v>4.356830601092896E-2</v>
      </c>
      <c r="D21" s="102">
        <v>6.6900000000000001E-2</v>
      </c>
      <c r="E21" s="45"/>
      <c r="F21" s="21" t="s">
        <v>492</v>
      </c>
      <c r="G21" s="23">
        <v>18969</v>
      </c>
      <c r="H21" s="21">
        <v>1.04</v>
      </c>
      <c r="I21" s="45"/>
      <c r="J21" s="12">
        <v>5</v>
      </c>
      <c r="K21" s="12">
        <f>X6</f>
        <v>2321</v>
      </c>
      <c r="L21" s="18"/>
      <c r="M21" s="12"/>
      <c r="N21" s="114">
        <f>K21/$F$2</f>
        <v>0.12683060109289618</v>
      </c>
      <c r="W21" s="21">
        <v>125</v>
      </c>
      <c r="X21" s="21">
        <v>1754</v>
      </c>
      <c r="Y21" s="24">
        <v>45153</v>
      </c>
      <c r="Z21" s="21" t="s">
        <v>524</v>
      </c>
      <c r="AA21" s="21" t="s">
        <v>493</v>
      </c>
      <c r="AB21" s="21">
        <v>9.6</v>
      </c>
      <c r="AC21" s="21" t="s">
        <v>465</v>
      </c>
      <c r="AD21" s="21">
        <v>89</v>
      </c>
    </row>
    <row r="22" spans="1:30" ht="17.25" customHeight="1" thickBot="1" x14ac:dyDescent="0.25">
      <c r="A22" s="21">
        <v>17</v>
      </c>
      <c r="B22" s="102">
        <v>2.3482513661202187E-2</v>
      </c>
      <c r="C22" s="102">
        <v>4.1151912568306012E-2</v>
      </c>
      <c r="D22" s="102">
        <v>6.4600000000000005E-2</v>
      </c>
      <c r="E22" s="45"/>
      <c r="F22" s="21" t="s">
        <v>493</v>
      </c>
      <c r="G22" s="23">
        <v>19992</v>
      </c>
      <c r="H22" s="21">
        <v>1.0900000000000001</v>
      </c>
      <c r="I22" s="45"/>
      <c r="J22" s="12">
        <v>10</v>
      </c>
      <c r="K22" s="12">
        <f>X11</f>
        <v>2261</v>
      </c>
      <c r="L22" s="18"/>
      <c r="M22" s="12"/>
      <c r="N22" s="114">
        <f t="shared" ref="N22:N28" si="0">K22/$F$2</f>
        <v>0.12355191256830601</v>
      </c>
      <c r="W22" s="21">
        <v>150</v>
      </c>
      <c r="X22" s="21">
        <v>1735</v>
      </c>
      <c r="Y22" s="24">
        <v>45007</v>
      </c>
      <c r="Z22" s="21" t="s">
        <v>517</v>
      </c>
      <c r="AA22" s="21" t="s">
        <v>494</v>
      </c>
      <c r="AB22" s="21">
        <v>9.5</v>
      </c>
      <c r="AC22" s="21" t="s">
        <v>464</v>
      </c>
      <c r="AD22" s="21">
        <v>50</v>
      </c>
    </row>
    <row r="23" spans="1:30" ht="17.25" customHeight="1" thickBot="1" x14ac:dyDescent="0.25">
      <c r="A23" s="21">
        <v>18</v>
      </c>
      <c r="B23" s="102">
        <v>1.7270491803278689E-2</v>
      </c>
      <c r="C23" s="102">
        <v>3.4854644808743174E-2</v>
      </c>
      <c r="D23" s="102">
        <v>5.21E-2</v>
      </c>
      <c r="E23" s="45"/>
      <c r="F23" s="21" t="s">
        <v>494</v>
      </c>
      <c r="G23" s="23">
        <v>20100</v>
      </c>
      <c r="H23" s="21">
        <v>1.1000000000000001</v>
      </c>
      <c r="I23" s="45"/>
      <c r="J23" s="12">
        <v>20</v>
      </c>
      <c r="K23" s="12">
        <f>X12</f>
        <v>2170</v>
      </c>
      <c r="L23" s="18"/>
      <c r="M23" s="12"/>
      <c r="N23" s="114">
        <f t="shared" si="0"/>
        <v>0.1185792349726776</v>
      </c>
      <c r="W23" s="21">
        <v>175</v>
      </c>
      <c r="X23" s="21">
        <v>1724</v>
      </c>
      <c r="Y23" s="24">
        <v>45008</v>
      </c>
      <c r="Z23" s="21" t="s">
        <v>522</v>
      </c>
      <c r="AA23" s="21" t="s">
        <v>495</v>
      </c>
      <c r="AB23" s="21">
        <v>9.4</v>
      </c>
      <c r="AC23" s="21" t="s">
        <v>464</v>
      </c>
      <c r="AD23" s="21">
        <v>64</v>
      </c>
    </row>
    <row r="24" spans="1:30" ht="17.25" customHeight="1" thickBot="1" x14ac:dyDescent="0.25">
      <c r="A24" s="21">
        <v>19</v>
      </c>
      <c r="B24" s="102">
        <v>1.2691803278688523E-2</v>
      </c>
      <c r="C24" s="102">
        <v>2.6507103825136616E-2</v>
      </c>
      <c r="D24" s="102">
        <v>3.9199999999999999E-2</v>
      </c>
      <c r="E24" s="45"/>
      <c r="F24" s="21" t="s">
        <v>495</v>
      </c>
      <c r="G24" s="23">
        <v>20203</v>
      </c>
      <c r="H24" s="21">
        <v>1.1000000000000001</v>
      </c>
      <c r="I24" s="45"/>
      <c r="J24" s="12">
        <v>30</v>
      </c>
      <c r="K24" s="12">
        <f>X14</f>
        <v>2042</v>
      </c>
      <c r="L24" s="18"/>
      <c r="M24" s="12"/>
      <c r="N24" s="114">
        <f t="shared" si="0"/>
        <v>0.11158469945355191</v>
      </c>
      <c r="W24" s="21">
        <v>200</v>
      </c>
      <c r="X24" s="21">
        <v>1711</v>
      </c>
      <c r="Y24" s="24">
        <v>45082</v>
      </c>
      <c r="Z24" s="21" t="s">
        <v>524</v>
      </c>
      <c r="AA24" s="21" t="s">
        <v>492</v>
      </c>
      <c r="AB24" s="21">
        <v>9.3000000000000007</v>
      </c>
      <c r="AC24" s="21" t="s">
        <v>465</v>
      </c>
      <c r="AD24" s="21">
        <v>90</v>
      </c>
    </row>
    <row r="25" spans="1:30" ht="17.25" customHeight="1" thickBot="1" x14ac:dyDescent="0.25">
      <c r="A25" s="21">
        <v>20</v>
      </c>
      <c r="B25" s="102">
        <v>9.9874316939890708E-3</v>
      </c>
      <c r="C25" s="102">
        <v>2.116174863387978E-2</v>
      </c>
      <c r="D25" s="102">
        <v>3.1099999999999999E-2</v>
      </c>
      <c r="E25" s="45"/>
      <c r="F25" s="21" t="s">
        <v>496</v>
      </c>
      <c r="G25" s="23">
        <v>21063</v>
      </c>
      <c r="H25" s="21">
        <v>1.1499999999999999</v>
      </c>
      <c r="I25" s="45"/>
      <c r="J25" s="12">
        <v>50</v>
      </c>
      <c r="K25" s="12">
        <f>X18</f>
        <v>1873</v>
      </c>
      <c r="L25" s="18"/>
      <c r="M25" s="12"/>
      <c r="N25" s="114">
        <f t="shared" si="0"/>
        <v>0.10234972677595629</v>
      </c>
    </row>
    <row r="26" spans="1:30" ht="17.25" customHeight="1" thickBot="1" x14ac:dyDescent="0.25">
      <c r="A26" s="21">
        <v>21</v>
      </c>
      <c r="B26" s="102">
        <v>8.032786885245901E-3</v>
      </c>
      <c r="C26" s="102">
        <v>1.6768306010928963E-2</v>
      </c>
      <c r="D26" s="102">
        <v>2.47E-2</v>
      </c>
      <c r="E26" s="45"/>
      <c r="F26" s="21" t="s">
        <v>497</v>
      </c>
      <c r="G26" s="23">
        <v>15829</v>
      </c>
      <c r="H26" s="21">
        <v>0.86</v>
      </c>
      <c r="I26" s="45"/>
      <c r="J26" s="12">
        <v>100</v>
      </c>
      <c r="K26" s="12">
        <f>X20</f>
        <v>1774</v>
      </c>
      <c r="L26" s="18"/>
      <c r="M26" s="12"/>
      <c r="N26" s="114">
        <f t="shared" si="0"/>
        <v>9.6939890710382517E-2</v>
      </c>
    </row>
    <row r="27" spans="1:30" ht="17.25" customHeight="1" thickBot="1" x14ac:dyDescent="0.25">
      <c r="A27" s="21">
        <v>22</v>
      </c>
      <c r="B27" s="102">
        <v>5.7300546448087429E-3</v>
      </c>
      <c r="C27" s="102">
        <v>1.2887431693989071E-2</v>
      </c>
      <c r="D27" s="102">
        <v>1.8599999999999998E-2</v>
      </c>
      <c r="E27" s="45"/>
      <c r="F27" s="45"/>
      <c r="G27" s="45"/>
      <c r="H27" s="45"/>
      <c r="I27" s="45"/>
      <c r="J27" s="12">
        <v>150</v>
      </c>
      <c r="K27" s="12">
        <f>X22</f>
        <v>1735</v>
      </c>
      <c r="L27" s="18"/>
      <c r="M27" s="12"/>
      <c r="N27" s="114">
        <f t="shared" si="0"/>
        <v>9.4808743169398912E-2</v>
      </c>
    </row>
    <row r="28" spans="1:30" ht="17.25" customHeight="1" thickBot="1" x14ac:dyDescent="0.25">
      <c r="A28" s="21">
        <v>23</v>
      </c>
      <c r="B28" s="102">
        <v>4.1770491803278685E-3</v>
      </c>
      <c r="C28" s="102">
        <v>8.8601092896174859E-3</v>
      </c>
      <c r="D28" s="102">
        <v>1.2999999999999999E-2</v>
      </c>
      <c r="E28" s="45"/>
      <c r="F28" s="45"/>
      <c r="G28" s="45"/>
      <c r="H28" s="45"/>
      <c r="I28" s="45"/>
      <c r="J28" s="12">
        <v>200</v>
      </c>
      <c r="K28" s="12">
        <f>X24</f>
        <v>1711</v>
      </c>
      <c r="L28" s="18"/>
      <c r="M28" s="12"/>
      <c r="N28" s="114">
        <f t="shared" si="0"/>
        <v>9.3497267759562838E-2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1">
    <pageSetUpPr fitToPage="1"/>
  </sheetPr>
  <dimension ref="A1:AD50"/>
  <sheetViews>
    <sheetView topLeftCell="A2"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239" t="s">
        <v>564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13800</v>
      </c>
      <c r="H2" s="7" t="s">
        <v>462</v>
      </c>
      <c r="W2" s="21">
        <v>1</v>
      </c>
      <c r="X2" s="21">
        <v>1487</v>
      </c>
      <c r="Y2" s="24">
        <v>45036</v>
      </c>
      <c r="Z2" s="21" t="s">
        <v>515</v>
      </c>
      <c r="AA2" s="21" t="s">
        <v>495</v>
      </c>
      <c r="AB2" s="21">
        <v>10.8</v>
      </c>
      <c r="AC2" s="21" t="s">
        <v>498</v>
      </c>
      <c r="AD2" s="21">
        <v>70</v>
      </c>
    </row>
    <row r="3" spans="1:30" ht="17.25" customHeight="1" thickBot="1" x14ac:dyDescent="0.25">
      <c r="W3" s="21">
        <v>2</v>
      </c>
      <c r="X3" s="21">
        <v>1486</v>
      </c>
      <c r="Y3" s="24">
        <v>45015</v>
      </c>
      <c r="Z3" s="21" t="s">
        <v>515</v>
      </c>
      <c r="AA3" s="21" t="s">
        <v>495</v>
      </c>
      <c r="AB3" s="21">
        <v>10.8</v>
      </c>
      <c r="AC3" s="21" t="s">
        <v>498</v>
      </c>
      <c r="AD3" s="21">
        <v>67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1478</v>
      </c>
      <c r="Y4" s="24">
        <v>45247</v>
      </c>
      <c r="Z4" s="21" t="s">
        <v>515</v>
      </c>
      <c r="AA4" s="21" t="s">
        <v>496</v>
      </c>
      <c r="AB4" s="21">
        <v>10.7</v>
      </c>
      <c r="AC4" s="21" t="s">
        <v>498</v>
      </c>
      <c r="AD4" s="21">
        <v>68</v>
      </c>
    </row>
    <row r="5" spans="1:30" ht="17.25" customHeight="1" thickBot="1" x14ac:dyDescent="0.25">
      <c r="A5" s="21">
        <v>0</v>
      </c>
      <c r="B5" s="102">
        <v>8.7391304347826096E-4</v>
      </c>
      <c r="C5" s="102">
        <v>9.260869565217391E-4</v>
      </c>
      <c r="D5" s="102">
        <v>1.8E-3</v>
      </c>
      <c r="E5" s="45"/>
      <c r="F5" s="21" t="s">
        <v>471</v>
      </c>
      <c r="G5" s="346"/>
      <c r="H5" s="26"/>
      <c r="I5" s="45"/>
      <c r="J5" s="259" t="s">
        <v>472</v>
      </c>
      <c r="K5" s="260"/>
      <c r="L5" s="260"/>
      <c r="M5" s="260"/>
      <c r="N5" s="261"/>
      <c r="W5" s="21">
        <v>4</v>
      </c>
      <c r="X5" s="21">
        <v>1464</v>
      </c>
      <c r="Y5" s="24">
        <v>45016</v>
      </c>
      <c r="Z5" s="21" t="s">
        <v>517</v>
      </c>
      <c r="AA5" s="21" t="s">
        <v>496</v>
      </c>
      <c r="AB5" s="21">
        <v>10.6</v>
      </c>
      <c r="AC5" s="21" t="s">
        <v>498</v>
      </c>
      <c r="AD5" s="21">
        <v>64</v>
      </c>
    </row>
    <row r="6" spans="1:30" ht="17.25" customHeight="1" thickBot="1" x14ac:dyDescent="0.25">
      <c r="A6" s="21">
        <v>1</v>
      </c>
      <c r="B6" s="102">
        <v>4.8550724637681162E-4</v>
      </c>
      <c r="C6" s="102">
        <v>5.659420289855073E-4</v>
      </c>
      <c r="D6" s="102">
        <v>1.1000000000000001E-3</v>
      </c>
      <c r="E6" s="45"/>
      <c r="F6" s="21" t="s">
        <v>473</v>
      </c>
      <c r="G6" s="346"/>
      <c r="H6" s="26"/>
      <c r="I6" s="45"/>
      <c r="J6" s="107" t="s">
        <v>474</v>
      </c>
      <c r="K6" s="108">
        <f>LARGE((K8,K9),1)</f>
        <v>0.89009958992384297</v>
      </c>
      <c r="L6" s="45"/>
      <c r="M6" s="45"/>
      <c r="N6" s="108" t="s">
        <v>499</v>
      </c>
      <c r="W6" s="21">
        <v>5</v>
      </c>
      <c r="X6" s="21">
        <v>1462</v>
      </c>
      <c r="Y6" s="24">
        <v>45047</v>
      </c>
      <c r="Z6" s="21" t="s">
        <v>515</v>
      </c>
      <c r="AA6" s="21" t="s">
        <v>492</v>
      </c>
      <c r="AB6" s="21">
        <v>10.6</v>
      </c>
      <c r="AC6" s="21" t="s">
        <v>498</v>
      </c>
      <c r="AD6" s="21">
        <v>69</v>
      </c>
    </row>
    <row r="7" spans="1:30" ht="17.25" customHeight="1" thickBot="1" x14ac:dyDescent="0.25">
      <c r="A7" s="21">
        <v>2</v>
      </c>
      <c r="B7" s="102">
        <v>3.3985507246376813E-4</v>
      </c>
      <c r="C7" s="102">
        <v>3.6014492753623186E-4</v>
      </c>
      <c r="D7" s="102">
        <v>6.9999999999999999E-4</v>
      </c>
      <c r="E7" s="45"/>
      <c r="F7" s="21" t="s">
        <v>475</v>
      </c>
      <c r="G7" s="23">
        <v>16523</v>
      </c>
      <c r="H7" s="21">
        <v>1.19</v>
      </c>
      <c r="I7" s="45"/>
      <c r="J7" s="12" t="s">
        <v>476</v>
      </c>
      <c r="K7" s="108">
        <f>LARGE((K10,K11),1)</f>
        <v>0.70948493057265705</v>
      </c>
      <c r="L7" s="45"/>
      <c r="M7" s="45"/>
      <c r="N7" s="108" t="s">
        <v>498</v>
      </c>
      <c r="W7" s="21">
        <v>6</v>
      </c>
      <c r="X7" s="21">
        <v>1456</v>
      </c>
      <c r="Y7" s="24">
        <v>45237</v>
      </c>
      <c r="Z7" s="21" t="s">
        <v>519</v>
      </c>
      <c r="AA7" s="21" t="s">
        <v>493</v>
      </c>
      <c r="AB7" s="21">
        <v>10.6</v>
      </c>
      <c r="AC7" s="21" t="s">
        <v>499</v>
      </c>
      <c r="AD7" s="21">
        <v>70</v>
      </c>
    </row>
    <row r="8" spans="1:30" ht="17.25" customHeight="1" thickBot="1" x14ac:dyDescent="0.25">
      <c r="A8" s="21">
        <v>3</v>
      </c>
      <c r="B8" s="102">
        <v>3.8840579710144928E-4</v>
      </c>
      <c r="C8" s="102">
        <v>4.1159420289855076E-4</v>
      </c>
      <c r="D8" s="102">
        <v>8.0000000000000004E-4</v>
      </c>
      <c r="E8" s="45"/>
      <c r="F8" s="21" t="s">
        <v>477</v>
      </c>
      <c r="G8" s="23">
        <v>15081</v>
      </c>
      <c r="H8" s="21">
        <v>1.0900000000000001</v>
      </c>
      <c r="I8" s="45"/>
      <c r="J8" s="45"/>
      <c r="K8" s="340">
        <f>LARGE(B11:C11,1)/(B11+C11)</f>
        <v>0.89009958992384297</v>
      </c>
      <c r="L8" s="45"/>
      <c r="M8" s="45"/>
      <c r="N8" s="45"/>
      <c r="W8" s="21">
        <v>7</v>
      </c>
      <c r="X8" s="21">
        <v>1453</v>
      </c>
      <c r="Y8" s="24">
        <v>45021</v>
      </c>
      <c r="Z8" s="21" t="s">
        <v>523</v>
      </c>
      <c r="AA8" s="21" t="s">
        <v>494</v>
      </c>
      <c r="AB8" s="21">
        <v>10.5</v>
      </c>
      <c r="AC8" s="21" t="s">
        <v>499</v>
      </c>
      <c r="AD8" s="21">
        <v>75</v>
      </c>
    </row>
    <row r="9" spans="1:30" ht="17.25" customHeight="1" thickBot="1" x14ac:dyDescent="0.25">
      <c r="A9" s="21">
        <v>4</v>
      </c>
      <c r="B9" s="102">
        <v>1.0195652173913042E-3</v>
      </c>
      <c r="C9" s="102">
        <v>1.646376811594203E-3</v>
      </c>
      <c r="D9" s="102">
        <v>2.7000000000000001E-3</v>
      </c>
      <c r="E9" s="45"/>
      <c r="F9" s="21" t="s">
        <v>478</v>
      </c>
      <c r="G9" s="23">
        <v>14462</v>
      </c>
      <c r="H9" s="21">
        <v>1.04</v>
      </c>
      <c r="I9" s="45"/>
      <c r="J9" s="45"/>
      <c r="K9" s="340">
        <f>LARGE(B12:C12,1)/(B12+C12)</f>
        <v>0.84146826643214612</v>
      </c>
      <c r="L9" s="45"/>
      <c r="M9" s="45"/>
      <c r="N9" s="45"/>
      <c r="W9" s="21">
        <v>8</v>
      </c>
      <c r="X9" s="21">
        <v>1453</v>
      </c>
      <c r="Y9" s="24">
        <v>45029</v>
      </c>
      <c r="Z9" s="21" t="s">
        <v>514</v>
      </c>
      <c r="AA9" s="21" t="s">
        <v>495</v>
      </c>
      <c r="AB9" s="21">
        <v>10.5</v>
      </c>
      <c r="AC9" s="21" t="s">
        <v>498</v>
      </c>
      <c r="AD9" s="21">
        <v>73</v>
      </c>
    </row>
    <row r="10" spans="1:30" ht="17.25" customHeight="1" thickBot="1" x14ac:dyDescent="0.25">
      <c r="A10" s="21">
        <v>5</v>
      </c>
      <c r="B10" s="102">
        <v>1.796376811594203E-3</v>
      </c>
      <c r="C10" s="102">
        <v>7.7688405797101453E-3</v>
      </c>
      <c r="D10" s="102">
        <v>9.4999999999999998E-3</v>
      </c>
      <c r="E10" s="45"/>
      <c r="F10" s="21" t="s">
        <v>479</v>
      </c>
      <c r="G10" s="23">
        <v>13991</v>
      </c>
      <c r="H10" s="21">
        <v>1.01</v>
      </c>
      <c r="I10" s="45"/>
      <c r="J10" s="45"/>
      <c r="K10" s="340">
        <f>LARGE(B20:C20,1)/(B20+C20)</f>
        <v>0.67972548400119348</v>
      </c>
      <c r="L10" s="45"/>
      <c r="M10" s="45"/>
      <c r="N10" s="45"/>
      <c r="W10" s="21">
        <v>9</v>
      </c>
      <c r="X10" s="21">
        <v>1452</v>
      </c>
      <c r="Y10" s="24">
        <v>45233</v>
      </c>
      <c r="Z10" s="21" t="s">
        <v>515</v>
      </c>
      <c r="AA10" s="21" t="s">
        <v>496</v>
      </c>
      <c r="AB10" s="21">
        <v>10.5</v>
      </c>
      <c r="AC10" s="21" t="s">
        <v>498</v>
      </c>
      <c r="AD10" s="21">
        <v>68</v>
      </c>
    </row>
    <row r="11" spans="1:30" ht="17.25" customHeight="1" thickBot="1" x14ac:dyDescent="0.25">
      <c r="A11" s="21">
        <v>6</v>
      </c>
      <c r="B11" s="102">
        <v>4.7579710144927531E-3</v>
      </c>
      <c r="C11" s="102">
        <v>3.8535507246376811E-2</v>
      </c>
      <c r="D11" s="102">
        <v>4.3099999999999999E-2</v>
      </c>
      <c r="E11" s="45"/>
      <c r="F11" s="21" t="s">
        <v>480</v>
      </c>
      <c r="G11" s="23">
        <v>13820</v>
      </c>
      <c r="H11" s="21">
        <v>1</v>
      </c>
      <c r="I11" s="45"/>
      <c r="J11" s="45"/>
      <c r="K11" s="340">
        <f>LARGE(B21:C21,1)/(B21+C21)</f>
        <v>0.70948493057265705</v>
      </c>
      <c r="L11" s="45"/>
      <c r="M11" s="45"/>
      <c r="N11" s="45"/>
      <c r="W11" s="21">
        <v>10</v>
      </c>
      <c r="X11" s="21">
        <v>1451</v>
      </c>
      <c r="Y11" s="24">
        <v>45009</v>
      </c>
      <c r="Z11" s="21" t="s">
        <v>515</v>
      </c>
      <c r="AA11" s="21" t="s">
        <v>496</v>
      </c>
      <c r="AB11" s="21">
        <v>10.5</v>
      </c>
      <c r="AC11" s="21" t="s">
        <v>498</v>
      </c>
      <c r="AD11" s="21">
        <v>69</v>
      </c>
    </row>
    <row r="12" spans="1:30" ht="17.25" customHeight="1" thickBot="1" x14ac:dyDescent="0.25">
      <c r="A12" s="21">
        <v>7</v>
      </c>
      <c r="B12" s="102">
        <v>1.0972463768115941E-2</v>
      </c>
      <c r="C12" s="102">
        <v>5.8240579710144923E-2</v>
      </c>
      <c r="D12" s="102">
        <v>6.9000000000000006E-2</v>
      </c>
      <c r="E12" s="45"/>
      <c r="F12" s="21" t="s">
        <v>481</v>
      </c>
      <c r="G12" s="23">
        <v>13544</v>
      </c>
      <c r="H12" s="21">
        <v>0.98</v>
      </c>
      <c r="I12" s="45"/>
      <c r="J12" s="45"/>
      <c r="K12" s="45"/>
      <c r="L12" s="45"/>
      <c r="M12" s="45"/>
      <c r="N12" s="45"/>
      <c r="W12" s="21">
        <v>20</v>
      </c>
      <c r="X12" s="21">
        <v>1443</v>
      </c>
      <c r="Y12" s="24">
        <v>45029</v>
      </c>
      <c r="Z12" s="21" t="s">
        <v>515</v>
      </c>
      <c r="AA12" s="21" t="s">
        <v>495</v>
      </c>
      <c r="AB12" s="21">
        <v>10.5</v>
      </c>
      <c r="AC12" s="21" t="s">
        <v>498</v>
      </c>
      <c r="AD12" s="21">
        <v>72</v>
      </c>
    </row>
    <row r="13" spans="1:30" ht="17.25" customHeight="1" thickBot="1" x14ac:dyDescent="0.25">
      <c r="A13" s="21">
        <v>8</v>
      </c>
      <c r="B13" s="102">
        <v>1.5487681159420289E-2</v>
      </c>
      <c r="C13" s="102">
        <v>5.8857971014492756E-2</v>
      </c>
      <c r="D13" s="102">
        <v>7.3999999999999996E-2</v>
      </c>
      <c r="E13" s="45"/>
      <c r="F13" s="21" t="s">
        <v>482</v>
      </c>
      <c r="G13" s="23">
        <v>13517</v>
      </c>
      <c r="H13" s="21">
        <v>0.98</v>
      </c>
      <c r="I13" s="45"/>
      <c r="J13" s="45"/>
      <c r="K13" s="45"/>
      <c r="L13" s="45"/>
      <c r="M13" s="45"/>
      <c r="N13" s="45"/>
      <c r="W13" s="21">
        <v>25</v>
      </c>
      <c r="X13" s="21">
        <v>1425</v>
      </c>
      <c r="Y13" s="24">
        <v>45261</v>
      </c>
      <c r="Z13" s="21" t="s">
        <v>517</v>
      </c>
      <c r="AA13" s="21" t="s">
        <v>496</v>
      </c>
      <c r="AB13" s="21">
        <v>10.3</v>
      </c>
      <c r="AC13" s="21" t="s">
        <v>498</v>
      </c>
      <c r="AD13" s="21">
        <v>64</v>
      </c>
    </row>
    <row r="14" spans="1:30" ht="17.25" customHeight="1" thickBot="1" x14ac:dyDescent="0.25">
      <c r="A14" s="21">
        <v>9</v>
      </c>
      <c r="B14" s="102">
        <v>2.039130434782609E-2</v>
      </c>
      <c r="C14" s="102">
        <v>5.4484782608695652E-2</v>
      </c>
      <c r="D14" s="102">
        <v>7.4800000000000005E-2</v>
      </c>
      <c r="E14" s="45"/>
      <c r="F14" s="21" t="s">
        <v>483</v>
      </c>
      <c r="G14" s="23">
        <v>14241</v>
      </c>
      <c r="H14" s="21">
        <v>1.03</v>
      </c>
      <c r="I14" s="45"/>
      <c r="J14" s="45"/>
      <c r="K14" s="45"/>
      <c r="L14" s="45"/>
      <c r="M14" s="45"/>
      <c r="N14" s="45"/>
      <c r="W14" s="21">
        <v>30</v>
      </c>
      <c r="X14" s="21">
        <v>1419</v>
      </c>
      <c r="Y14" s="24">
        <v>45219</v>
      </c>
      <c r="Z14" s="21" t="s">
        <v>515</v>
      </c>
      <c r="AA14" s="21" t="s">
        <v>496</v>
      </c>
      <c r="AB14" s="21">
        <v>10.3</v>
      </c>
      <c r="AC14" s="21" t="s">
        <v>498</v>
      </c>
      <c r="AD14" s="21">
        <v>73</v>
      </c>
    </row>
    <row r="15" spans="1:30" ht="17.25" customHeight="1" thickBot="1" x14ac:dyDescent="0.25">
      <c r="A15" s="21">
        <v>10</v>
      </c>
      <c r="B15" s="102">
        <v>2.646014492753623E-2</v>
      </c>
      <c r="C15" s="102">
        <v>4.5069565217391305E-2</v>
      </c>
      <c r="D15" s="102">
        <v>7.1300000000000002E-2</v>
      </c>
      <c r="E15" s="45"/>
      <c r="F15" s="21" t="s">
        <v>484</v>
      </c>
      <c r="G15" s="23">
        <v>14308</v>
      </c>
      <c r="H15" s="21">
        <v>1.03</v>
      </c>
      <c r="I15" s="45"/>
      <c r="J15" s="45"/>
      <c r="K15" s="45"/>
      <c r="L15" s="45"/>
      <c r="M15" s="45"/>
      <c r="N15" s="45"/>
      <c r="W15" s="21">
        <v>35</v>
      </c>
      <c r="X15" s="21">
        <v>1414</v>
      </c>
      <c r="Y15" s="24">
        <v>45246</v>
      </c>
      <c r="Z15" s="21" t="s">
        <v>515</v>
      </c>
      <c r="AA15" s="21" t="s">
        <v>495</v>
      </c>
      <c r="AB15" s="21">
        <v>10.199999999999999</v>
      </c>
      <c r="AC15" s="21" t="s">
        <v>498</v>
      </c>
      <c r="AD15" s="21">
        <v>70</v>
      </c>
    </row>
    <row r="16" spans="1:30" ht="17.25" customHeight="1" thickBot="1" x14ac:dyDescent="0.25">
      <c r="A16" s="21">
        <v>11</v>
      </c>
      <c r="B16" s="102">
        <v>3.3111594202898553E-2</v>
      </c>
      <c r="C16" s="102">
        <v>4.0078985507246381E-2</v>
      </c>
      <c r="D16" s="102">
        <v>7.2999999999999995E-2</v>
      </c>
      <c r="E16" s="45"/>
      <c r="F16" s="21" t="s">
        <v>485</v>
      </c>
      <c r="G16" s="23">
        <v>9218</v>
      </c>
      <c r="H16" s="21">
        <v>0.67</v>
      </c>
      <c r="I16" s="45"/>
      <c r="J16" s="45"/>
      <c r="K16" s="45"/>
      <c r="L16" s="45"/>
      <c r="M16" s="45"/>
      <c r="N16" s="45"/>
      <c r="W16" s="21">
        <v>40</v>
      </c>
      <c r="X16" s="21">
        <v>1409</v>
      </c>
      <c r="Y16" s="24">
        <v>45020</v>
      </c>
      <c r="Z16" s="21" t="s">
        <v>517</v>
      </c>
      <c r="AA16" s="21" t="s">
        <v>493</v>
      </c>
      <c r="AB16" s="21">
        <v>10.199999999999999</v>
      </c>
      <c r="AC16" s="21" t="s">
        <v>498</v>
      </c>
      <c r="AD16" s="21">
        <v>65</v>
      </c>
    </row>
    <row r="17" spans="1:30" ht="17.25" customHeight="1" thickBot="1" x14ac:dyDescent="0.25">
      <c r="A17" s="21">
        <v>12</v>
      </c>
      <c r="B17" s="102">
        <v>3.7918115942028985E-2</v>
      </c>
      <c r="C17" s="102">
        <v>3.6683333333333332E-2</v>
      </c>
      <c r="D17" s="102">
        <v>7.4499999999999997E-2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1406</v>
      </c>
      <c r="Y17" s="24">
        <v>45036</v>
      </c>
      <c r="Z17" s="21" t="s">
        <v>523</v>
      </c>
      <c r="AA17" s="21" t="s">
        <v>495</v>
      </c>
      <c r="AB17" s="21">
        <v>10.199999999999999</v>
      </c>
      <c r="AC17" s="21" t="s">
        <v>499</v>
      </c>
      <c r="AD17" s="21">
        <v>72</v>
      </c>
    </row>
    <row r="18" spans="1:30" ht="17.25" customHeight="1" thickBot="1" x14ac:dyDescent="0.25">
      <c r="A18" s="21">
        <v>13</v>
      </c>
      <c r="B18" s="102">
        <v>4.1073913043478259E-2</v>
      </c>
      <c r="C18" s="102">
        <v>3.3339130434782607E-2</v>
      </c>
      <c r="D18" s="102">
        <v>7.4399999999999994E-2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1403</v>
      </c>
      <c r="Y18" s="24">
        <v>45043</v>
      </c>
      <c r="Z18" s="21" t="s">
        <v>522</v>
      </c>
      <c r="AA18" s="21" t="s">
        <v>495</v>
      </c>
      <c r="AB18" s="21">
        <v>10.199999999999999</v>
      </c>
      <c r="AC18" s="21" t="s">
        <v>499</v>
      </c>
      <c r="AD18" s="21">
        <v>79</v>
      </c>
    </row>
    <row r="19" spans="1:30" ht="17.25" customHeight="1" thickBot="1" x14ac:dyDescent="0.25">
      <c r="A19" s="21">
        <v>14</v>
      </c>
      <c r="B19" s="102">
        <v>4.8744927536231886E-2</v>
      </c>
      <c r="C19" s="102">
        <v>2.9120289855072461E-2</v>
      </c>
      <c r="D19" s="102">
        <v>7.8E-2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1387</v>
      </c>
      <c r="Y19" s="24">
        <v>45097</v>
      </c>
      <c r="Z19" s="21" t="s">
        <v>515</v>
      </c>
      <c r="AA19" s="21" t="s">
        <v>493</v>
      </c>
      <c r="AB19" s="21">
        <v>10.1</v>
      </c>
      <c r="AC19" s="21" t="s">
        <v>498</v>
      </c>
      <c r="AD19" s="21">
        <v>74</v>
      </c>
    </row>
    <row r="20" spans="1:30" ht="17.25" customHeight="1" thickBot="1" x14ac:dyDescent="0.25">
      <c r="A20" s="21">
        <v>15</v>
      </c>
      <c r="B20" s="102">
        <v>5.6124637681159419E-2</v>
      </c>
      <c r="C20" s="102">
        <v>2.6444927536231885E-2</v>
      </c>
      <c r="D20" s="102">
        <v>8.2799999999999999E-2</v>
      </c>
      <c r="E20" s="45"/>
      <c r="F20" s="21" t="s">
        <v>488</v>
      </c>
      <c r="G20" s="23">
        <v>9153</v>
      </c>
      <c r="H20" s="21">
        <v>0.66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1376</v>
      </c>
      <c r="Y20" s="24">
        <v>45099</v>
      </c>
      <c r="Z20" s="21" t="s">
        <v>522</v>
      </c>
      <c r="AA20" s="21" t="s">
        <v>495</v>
      </c>
      <c r="AB20" s="21">
        <v>10</v>
      </c>
      <c r="AC20" s="21" t="s">
        <v>499</v>
      </c>
      <c r="AD20" s="21">
        <v>79</v>
      </c>
    </row>
    <row r="21" spans="1:30" ht="17.25" customHeight="1" thickBot="1" x14ac:dyDescent="0.25">
      <c r="A21" s="21">
        <v>16</v>
      </c>
      <c r="B21" s="102">
        <v>5.427971014492753E-2</v>
      </c>
      <c r="C21" s="102">
        <v>2.2226086956521743E-2</v>
      </c>
      <c r="D21" s="102">
        <v>7.6700000000000004E-2</v>
      </c>
      <c r="E21" s="45"/>
      <c r="F21" s="21" t="s">
        <v>492</v>
      </c>
      <c r="G21" s="23">
        <v>14761</v>
      </c>
      <c r="H21" s="21">
        <v>1.07</v>
      </c>
      <c r="I21" s="45"/>
      <c r="J21" s="12">
        <v>5</v>
      </c>
      <c r="K21" s="12">
        <f>X6</f>
        <v>1462</v>
      </c>
      <c r="L21" s="18"/>
      <c r="M21" s="12"/>
      <c r="N21" s="114">
        <f>K21/$F$2</f>
        <v>0.10594202898550725</v>
      </c>
      <c r="W21" s="21">
        <v>125</v>
      </c>
      <c r="X21" s="21">
        <v>1365</v>
      </c>
      <c r="Y21" s="24">
        <v>45160</v>
      </c>
      <c r="Z21" s="21" t="s">
        <v>523</v>
      </c>
      <c r="AA21" s="21" t="s">
        <v>493</v>
      </c>
      <c r="AB21" s="21">
        <v>9.9</v>
      </c>
      <c r="AC21" s="21" t="s">
        <v>499</v>
      </c>
      <c r="AD21" s="21">
        <v>78</v>
      </c>
    </row>
    <row r="22" spans="1:30" ht="17.25" customHeight="1" thickBot="1" x14ac:dyDescent="0.25">
      <c r="A22" s="21">
        <v>17</v>
      </c>
      <c r="B22" s="102">
        <v>4.8744927536231886E-2</v>
      </c>
      <c r="C22" s="102">
        <v>1.8058695652173915E-2</v>
      </c>
      <c r="D22" s="102">
        <v>6.7000000000000004E-2</v>
      </c>
      <c r="E22" s="45"/>
      <c r="F22" s="21" t="s">
        <v>493</v>
      </c>
      <c r="G22" s="23">
        <v>15242</v>
      </c>
      <c r="H22" s="21">
        <v>1.1000000000000001</v>
      </c>
      <c r="I22" s="45"/>
      <c r="J22" s="12">
        <v>10</v>
      </c>
      <c r="K22" s="12">
        <f>X11</f>
        <v>1451</v>
      </c>
      <c r="L22" s="18"/>
      <c r="M22" s="12"/>
      <c r="N22" s="114">
        <f t="shared" ref="N22:N28" si="0">K22/$F$2</f>
        <v>0.10514492753623188</v>
      </c>
      <c r="W22" s="21">
        <v>150</v>
      </c>
      <c r="X22" s="21">
        <v>1355</v>
      </c>
      <c r="Y22" s="24">
        <v>45047</v>
      </c>
      <c r="Z22" s="21" t="s">
        <v>522</v>
      </c>
      <c r="AA22" s="21" t="s">
        <v>492</v>
      </c>
      <c r="AB22" s="21">
        <v>9.8000000000000007</v>
      </c>
      <c r="AC22" s="21" t="s">
        <v>499</v>
      </c>
      <c r="AD22" s="21">
        <v>80</v>
      </c>
    </row>
    <row r="23" spans="1:30" ht="17.25" customHeight="1" thickBot="1" x14ac:dyDescent="0.25">
      <c r="A23" s="21">
        <v>18</v>
      </c>
      <c r="B23" s="102">
        <v>3.282028985507246E-2</v>
      </c>
      <c r="C23" s="102">
        <v>1.4148550724637681E-2</v>
      </c>
      <c r="D23" s="102">
        <v>4.7100000000000003E-2</v>
      </c>
      <c r="E23" s="45"/>
      <c r="F23" s="21" t="s">
        <v>494</v>
      </c>
      <c r="G23" s="23">
        <v>15490</v>
      </c>
      <c r="H23" s="21">
        <v>1.1200000000000001</v>
      </c>
      <c r="I23" s="45"/>
      <c r="J23" s="12">
        <v>20</v>
      </c>
      <c r="K23" s="12">
        <f>X12</f>
        <v>1443</v>
      </c>
      <c r="L23" s="18"/>
      <c r="M23" s="12"/>
      <c r="N23" s="114">
        <f t="shared" si="0"/>
        <v>0.10456521739130435</v>
      </c>
      <c r="W23" s="21">
        <v>175</v>
      </c>
      <c r="X23" s="21">
        <v>1348</v>
      </c>
      <c r="Y23" s="24">
        <v>45056</v>
      </c>
      <c r="Z23" s="21" t="s">
        <v>524</v>
      </c>
      <c r="AA23" s="21" t="s">
        <v>494</v>
      </c>
      <c r="AB23" s="21">
        <v>9.8000000000000007</v>
      </c>
      <c r="AC23" s="21" t="s">
        <v>499</v>
      </c>
      <c r="AD23" s="21">
        <v>82</v>
      </c>
    </row>
    <row r="24" spans="1:30" ht="17.25" customHeight="1" thickBot="1" x14ac:dyDescent="0.25">
      <c r="A24" s="21">
        <v>19</v>
      </c>
      <c r="B24" s="102">
        <v>1.8206521739130434E-2</v>
      </c>
      <c r="C24" s="102">
        <v>1.0289855072463768E-2</v>
      </c>
      <c r="D24" s="102">
        <v>2.8500000000000001E-2</v>
      </c>
      <c r="E24" s="45"/>
      <c r="F24" s="21" t="s">
        <v>495</v>
      </c>
      <c r="G24" s="23">
        <v>15443</v>
      </c>
      <c r="H24" s="21">
        <v>1.1200000000000001</v>
      </c>
      <c r="I24" s="45"/>
      <c r="J24" s="12">
        <v>30</v>
      </c>
      <c r="K24" s="12">
        <f>X14</f>
        <v>1419</v>
      </c>
      <c r="L24" s="18"/>
      <c r="M24" s="12"/>
      <c r="N24" s="114">
        <f t="shared" si="0"/>
        <v>0.10282608695652173</v>
      </c>
      <c r="W24" s="21">
        <v>200</v>
      </c>
      <c r="X24" s="21">
        <v>1340</v>
      </c>
      <c r="Y24" s="24">
        <v>45033</v>
      </c>
      <c r="Z24" s="21" t="s">
        <v>515</v>
      </c>
      <c r="AA24" s="21" t="s">
        <v>492</v>
      </c>
      <c r="AB24" s="21">
        <v>9.6999999999999993</v>
      </c>
      <c r="AC24" s="21" t="s">
        <v>498</v>
      </c>
      <c r="AD24" s="21">
        <v>69</v>
      </c>
    </row>
    <row r="25" spans="1:30" ht="17.25" customHeight="1" thickBot="1" x14ac:dyDescent="0.25">
      <c r="A25" s="21">
        <v>20</v>
      </c>
      <c r="B25" s="102">
        <v>1.4128260869565217E-2</v>
      </c>
      <c r="C25" s="102">
        <v>7.2543478260869562E-3</v>
      </c>
      <c r="D25" s="102">
        <v>2.1399999999999999E-2</v>
      </c>
      <c r="E25" s="45"/>
      <c r="F25" s="21" t="s">
        <v>496</v>
      </c>
      <c r="G25" s="23">
        <v>15369</v>
      </c>
      <c r="H25" s="21">
        <v>1.1100000000000001</v>
      </c>
      <c r="I25" s="45"/>
      <c r="J25" s="12">
        <v>50</v>
      </c>
      <c r="K25" s="12">
        <f>X18</f>
        <v>1403</v>
      </c>
      <c r="L25" s="18"/>
      <c r="M25" s="12"/>
      <c r="N25" s="114">
        <f t="shared" si="0"/>
        <v>0.10166666666666667</v>
      </c>
    </row>
    <row r="26" spans="1:30" ht="17.25" customHeight="1" thickBot="1" x14ac:dyDescent="0.25">
      <c r="A26" s="21">
        <v>21</v>
      </c>
      <c r="B26" s="102">
        <v>9.7586956521739116E-3</v>
      </c>
      <c r="C26" s="102">
        <v>5.2478260869565216E-3</v>
      </c>
      <c r="D26" s="102">
        <v>1.4999999999999999E-2</v>
      </c>
      <c r="E26" s="45"/>
      <c r="F26" s="21" t="s">
        <v>497</v>
      </c>
      <c r="G26" s="23">
        <v>11443</v>
      </c>
      <c r="H26" s="21">
        <v>0.83</v>
      </c>
      <c r="I26" s="45"/>
      <c r="J26" s="12">
        <v>100</v>
      </c>
      <c r="K26" s="12">
        <f>X20</f>
        <v>1376</v>
      </c>
      <c r="L26" s="18"/>
      <c r="M26" s="12"/>
      <c r="N26" s="114">
        <f t="shared" si="0"/>
        <v>9.9710144927536229E-2</v>
      </c>
    </row>
    <row r="27" spans="1:30" ht="17.25" customHeight="1" thickBot="1" x14ac:dyDescent="0.25">
      <c r="A27" s="21">
        <v>22</v>
      </c>
      <c r="B27" s="102">
        <v>5.4862318840579703E-3</v>
      </c>
      <c r="C27" s="102">
        <v>3.1384057971014494E-3</v>
      </c>
      <c r="D27" s="102">
        <v>8.6999999999999994E-3</v>
      </c>
      <c r="E27" s="45"/>
      <c r="F27" s="45"/>
      <c r="G27" s="45"/>
      <c r="H27" s="45"/>
      <c r="I27" s="45"/>
      <c r="J27" s="12">
        <v>150</v>
      </c>
      <c r="K27" s="12">
        <f>X22</f>
        <v>1355</v>
      </c>
      <c r="L27" s="18"/>
      <c r="M27" s="12"/>
      <c r="N27" s="114">
        <f t="shared" si="0"/>
        <v>9.8188405797101447E-2</v>
      </c>
    </row>
    <row r="28" spans="1:30" ht="17.25" customHeight="1" thickBot="1" x14ac:dyDescent="0.25">
      <c r="A28" s="21">
        <v>23</v>
      </c>
      <c r="B28" s="102">
        <v>2.0876811594202896E-3</v>
      </c>
      <c r="C28" s="102">
        <v>1.646376811594203E-3</v>
      </c>
      <c r="D28" s="102">
        <v>3.7000000000000002E-3</v>
      </c>
      <c r="E28" s="45"/>
      <c r="F28" s="45"/>
      <c r="G28" s="45"/>
      <c r="H28" s="45"/>
      <c r="I28" s="45"/>
      <c r="J28" s="12">
        <v>200</v>
      </c>
      <c r="K28" s="12">
        <f>X24</f>
        <v>1340</v>
      </c>
      <c r="L28" s="18"/>
      <c r="M28" s="12"/>
      <c r="N28" s="114">
        <f t="shared" si="0"/>
        <v>9.7101449275362323E-2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2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566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55000</v>
      </c>
      <c r="H2" s="7" t="s">
        <v>462</v>
      </c>
      <c r="W2" s="21">
        <v>1</v>
      </c>
      <c r="X2" s="21">
        <v>5106</v>
      </c>
      <c r="Y2" s="24">
        <v>45267</v>
      </c>
      <c r="Z2" s="21" t="s">
        <v>513</v>
      </c>
      <c r="AA2" s="21" t="s">
        <v>495</v>
      </c>
      <c r="AB2" s="21">
        <v>9.3000000000000007</v>
      </c>
      <c r="AC2" s="21" t="s">
        <v>499</v>
      </c>
      <c r="AD2" s="21">
        <v>62</v>
      </c>
    </row>
    <row r="3" spans="1:30" ht="17.25" customHeight="1" thickBot="1" x14ac:dyDescent="0.25">
      <c r="W3" s="21">
        <v>2</v>
      </c>
      <c r="X3" s="21">
        <v>5104</v>
      </c>
      <c r="Y3" s="24">
        <v>45042</v>
      </c>
      <c r="Z3" s="21" t="s">
        <v>514</v>
      </c>
      <c r="AA3" s="21" t="s">
        <v>494</v>
      </c>
      <c r="AB3" s="21">
        <v>9.3000000000000007</v>
      </c>
      <c r="AC3" s="21" t="s">
        <v>499</v>
      </c>
      <c r="AD3" s="21">
        <v>56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5092</v>
      </c>
      <c r="Y4" s="24">
        <v>45273</v>
      </c>
      <c r="Z4" s="21" t="s">
        <v>513</v>
      </c>
      <c r="AA4" s="21" t="s">
        <v>494</v>
      </c>
      <c r="AB4" s="21">
        <v>9.3000000000000007</v>
      </c>
      <c r="AC4" s="21" t="s">
        <v>499</v>
      </c>
      <c r="AD4" s="21">
        <v>61</v>
      </c>
    </row>
    <row r="5" spans="1:30" ht="17.25" customHeight="1" thickBot="1" x14ac:dyDescent="0.25">
      <c r="A5" s="12">
        <v>0</v>
      </c>
      <c r="B5" s="22">
        <v>2.8916363636363636E-3</v>
      </c>
      <c r="C5" s="22">
        <v>4.207636363636363E-3</v>
      </c>
      <c r="D5" s="22">
        <v>7.1000000000000004E-3</v>
      </c>
      <c r="E5" s="45"/>
      <c r="F5" s="12" t="s">
        <v>471</v>
      </c>
      <c r="G5" s="27">
        <v>56573</v>
      </c>
      <c r="H5" s="12">
        <v>1.03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5069</v>
      </c>
      <c r="Y5" s="24">
        <v>45021</v>
      </c>
      <c r="Z5" s="21" t="s">
        <v>513</v>
      </c>
      <c r="AA5" s="21" t="s">
        <v>494</v>
      </c>
      <c r="AB5" s="21">
        <v>9.1999999999999993</v>
      </c>
      <c r="AC5" s="21" t="s">
        <v>499</v>
      </c>
      <c r="AD5" s="21">
        <v>64</v>
      </c>
    </row>
    <row r="6" spans="1:30" ht="17.25" customHeight="1" thickBot="1" x14ac:dyDescent="0.25">
      <c r="A6" s="12">
        <v>1</v>
      </c>
      <c r="B6" s="22">
        <v>2.0654545454545457E-3</v>
      </c>
      <c r="C6" s="22">
        <v>2.7083636363636364E-3</v>
      </c>
      <c r="D6" s="22">
        <v>4.7999999999999996E-3</v>
      </c>
      <c r="E6" s="45"/>
      <c r="F6" s="12" t="s">
        <v>473</v>
      </c>
      <c r="G6" s="27">
        <v>58824</v>
      </c>
      <c r="H6" s="12">
        <v>1.07</v>
      </c>
      <c r="I6" s="45"/>
      <c r="J6" s="107" t="s">
        <v>474</v>
      </c>
      <c r="K6" s="108">
        <f>LARGE((K8,K9),1)</f>
        <v>0.75746006160655133</v>
      </c>
      <c r="L6" s="45"/>
      <c r="M6" s="45"/>
      <c r="N6" s="108" t="str">
        <f>IF((B11+B12)&gt;(C11+C12),B4,C4)</f>
        <v>EB</v>
      </c>
      <c r="W6" s="21">
        <v>5</v>
      </c>
      <c r="X6" s="21">
        <v>5067</v>
      </c>
      <c r="Y6" s="24">
        <v>44979</v>
      </c>
      <c r="Z6" s="21" t="s">
        <v>513</v>
      </c>
      <c r="AA6" s="21" t="s">
        <v>494</v>
      </c>
      <c r="AB6" s="21">
        <v>9.1999999999999993</v>
      </c>
      <c r="AC6" s="21" t="s">
        <v>499</v>
      </c>
      <c r="AD6" s="21">
        <v>63</v>
      </c>
    </row>
    <row r="7" spans="1:30" ht="17.25" customHeight="1" thickBot="1" x14ac:dyDescent="0.25">
      <c r="A7" s="12">
        <v>2</v>
      </c>
      <c r="B7" s="22">
        <v>2.2720000000000001E-3</v>
      </c>
      <c r="C7" s="22">
        <v>2.2730909090909091E-3</v>
      </c>
      <c r="D7" s="22">
        <v>4.4999999999999997E-3</v>
      </c>
      <c r="E7" s="45"/>
      <c r="F7" s="12" t="s">
        <v>475</v>
      </c>
      <c r="G7" s="27">
        <v>58909</v>
      </c>
      <c r="H7" s="12">
        <v>1.07</v>
      </c>
      <c r="I7" s="45"/>
      <c r="J7" s="12" t="s">
        <v>476</v>
      </c>
      <c r="K7" s="108">
        <f>LARGE((K10,K11),1)</f>
        <v>0.602465151544608</v>
      </c>
      <c r="L7" s="45"/>
      <c r="M7" s="45"/>
      <c r="N7" s="108" t="str">
        <f>IF((B20+B21)&gt;(C20+C21),B4,C4)</f>
        <v>WB</v>
      </c>
      <c r="W7" s="21">
        <v>6</v>
      </c>
      <c r="X7" s="21">
        <v>5067</v>
      </c>
      <c r="Y7" s="24">
        <v>45036</v>
      </c>
      <c r="Z7" s="21" t="s">
        <v>513</v>
      </c>
      <c r="AA7" s="21" t="s">
        <v>495</v>
      </c>
      <c r="AB7" s="21">
        <v>9.1999999999999993</v>
      </c>
      <c r="AC7" s="21" t="s">
        <v>499</v>
      </c>
      <c r="AD7" s="21">
        <v>62</v>
      </c>
    </row>
    <row r="8" spans="1:30" ht="17.25" customHeight="1" thickBot="1" x14ac:dyDescent="0.25">
      <c r="A8" s="12">
        <v>3</v>
      </c>
      <c r="B8" s="22">
        <v>3.562909090909091E-3</v>
      </c>
      <c r="C8" s="22">
        <v>1.4992727272727271E-3</v>
      </c>
      <c r="D8" s="22">
        <v>5.1000000000000004E-3</v>
      </c>
      <c r="E8" s="45"/>
      <c r="F8" s="12" t="s">
        <v>477</v>
      </c>
      <c r="G8" s="27">
        <v>55940</v>
      </c>
      <c r="H8" s="12">
        <v>1.02</v>
      </c>
      <c r="I8" s="45"/>
      <c r="J8" s="45"/>
      <c r="K8" s="340">
        <f>LARGE(B11:C11,1)/(B11+C11)</f>
        <v>0.75746006160655133</v>
      </c>
      <c r="L8" s="45"/>
      <c r="M8" s="45"/>
      <c r="N8" s="45"/>
      <c r="W8" s="21">
        <v>7</v>
      </c>
      <c r="X8" s="21">
        <v>5064</v>
      </c>
      <c r="Y8" s="24">
        <v>45020</v>
      </c>
      <c r="Z8" s="21" t="s">
        <v>513</v>
      </c>
      <c r="AA8" s="21" t="s">
        <v>493</v>
      </c>
      <c r="AB8" s="21">
        <v>9.1999999999999993</v>
      </c>
      <c r="AC8" s="21" t="s">
        <v>499</v>
      </c>
      <c r="AD8" s="21">
        <v>65</v>
      </c>
    </row>
    <row r="9" spans="1:30" ht="17.25" customHeight="1" thickBot="1" x14ac:dyDescent="0.25">
      <c r="A9" s="12">
        <v>4</v>
      </c>
      <c r="B9" s="22">
        <v>7.3839999999999999E-3</v>
      </c>
      <c r="C9" s="22">
        <v>1.7410909090909089E-3</v>
      </c>
      <c r="D9" s="22">
        <v>9.1000000000000004E-3</v>
      </c>
      <c r="E9" s="45"/>
      <c r="F9" s="12" t="s">
        <v>478</v>
      </c>
      <c r="G9" s="27">
        <v>55200</v>
      </c>
      <c r="H9" s="12">
        <v>1.01</v>
      </c>
      <c r="I9" s="45"/>
      <c r="J9" s="45"/>
      <c r="K9" s="340">
        <f>LARGE(B12:C12,1)/(B12+C12)</f>
        <v>0.62977674633905278</v>
      </c>
      <c r="L9" s="45"/>
      <c r="M9" s="45"/>
      <c r="N9" s="45"/>
      <c r="W9" s="21">
        <v>8</v>
      </c>
      <c r="X9" s="21">
        <v>5064</v>
      </c>
      <c r="Y9" s="24">
        <v>45246</v>
      </c>
      <c r="Z9" s="21" t="s">
        <v>514</v>
      </c>
      <c r="AA9" s="21" t="s">
        <v>495</v>
      </c>
      <c r="AB9" s="21">
        <v>9.1999999999999993</v>
      </c>
      <c r="AC9" s="21" t="s">
        <v>499</v>
      </c>
      <c r="AD9" s="21">
        <v>63</v>
      </c>
    </row>
    <row r="10" spans="1:30" ht="17.25" customHeight="1" thickBot="1" x14ac:dyDescent="0.25">
      <c r="A10" s="12">
        <v>5</v>
      </c>
      <c r="B10" s="22">
        <v>1.9312000000000003E-2</v>
      </c>
      <c r="C10" s="22">
        <v>3.8207272727272729E-3</v>
      </c>
      <c r="D10" s="22">
        <v>2.3199999999999998E-2</v>
      </c>
      <c r="E10" s="45"/>
      <c r="F10" s="12" t="s">
        <v>479</v>
      </c>
      <c r="G10" s="27">
        <v>53865</v>
      </c>
      <c r="H10" s="12">
        <v>0.98</v>
      </c>
      <c r="I10" s="45"/>
      <c r="J10" s="45"/>
      <c r="K10" s="340">
        <f>LARGE(B20:C20,1)/(B20+C20)</f>
        <v>0.57846721934619694</v>
      </c>
      <c r="L10" s="45"/>
      <c r="M10" s="45"/>
      <c r="N10" s="45"/>
      <c r="W10" s="21">
        <v>9</v>
      </c>
      <c r="X10" s="21">
        <v>5061</v>
      </c>
      <c r="Y10" s="24">
        <v>44952</v>
      </c>
      <c r="Z10" s="21" t="s">
        <v>513</v>
      </c>
      <c r="AA10" s="21" t="s">
        <v>495</v>
      </c>
      <c r="AB10" s="21">
        <v>9.1999999999999993</v>
      </c>
      <c r="AC10" s="21" t="s">
        <v>499</v>
      </c>
      <c r="AD10" s="21">
        <v>64</v>
      </c>
    </row>
    <row r="11" spans="1:30" ht="17.25" customHeight="1" thickBot="1" x14ac:dyDescent="0.25">
      <c r="A11" s="12">
        <v>6</v>
      </c>
      <c r="B11" s="22">
        <v>4.0328000000000003E-2</v>
      </c>
      <c r="C11" s="22">
        <v>1.2913090909090909E-2</v>
      </c>
      <c r="D11" s="22">
        <v>5.33E-2</v>
      </c>
      <c r="E11" s="45"/>
      <c r="F11" s="12" t="s">
        <v>480</v>
      </c>
      <c r="G11" s="27">
        <v>52240</v>
      </c>
      <c r="H11" s="12">
        <v>0.95</v>
      </c>
      <c r="I11" s="45"/>
      <c r="J11" s="45"/>
      <c r="K11" s="340">
        <f>LARGE(B21:C21,1)/(B21+C21)</f>
        <v>0.602465151544608</v>
      </c>
      <c r="L11" s="45"/>
      <c r="M11" s="45"/>
      <c r="N11" s="45"/>
      <c r="W11" s="21">
        <v>10</v>
      </c>
      <c r="X11" s="21">
        <v>5053</v>
      </c>
      <c r="Y11" s="24">
        <v>45279</v>
      </c>
      <c r="Z11" s="21" t="s">
        <v>513</v>
      </c>
      <c r="AA11" s="21" t="s">
        <v>493</v>
      </c>
      <c r="AB11" s="21">
        <v>9.1999999999999993</v>
      </c>
      <c r="AC11" s="21" t="s">
        <v>499</v>
      </c>
      <c r="AD11" s="21">
        <v>64</v>
      </c>
    </row>
    <row r="12" spans="1:30" ht="17.25" customHeight="1" thickBot="1" x14ac:dyDescent="0.25">
      <c r="A12" s="12">
        <v>7</v>
      </c>
      <c r="B12" s="22">
        <v>3.6610181818181819E-2</v>
      </c>
      <c r="C12" s="22">
        <v>2.1521818181818184E-2</v>
      </c>
      <c r="D12" s="22">
        <v>5.8200000000000002E-2</v>
      </c>
      <c r="E12" s="45"/>
      <c r="F12" s="12" t="s">
        <v>481</v>
      </c>
      <c r="G12" s="27">
        <v>52559</v>
      </c>
      <c r="H12" s="12">
        <v>0.96</v>
      </c>
      <c r="I12" s="45"/>
      <c r="J12" s="45"/>
      <c r="K12" s="45"/>
      <c r="L12" s="45"/>
      <c r="M12" s="45"/>
      <c r="N12" s="45"/>
      <c r="W12" s="21">
        <v>20</v>
      </c>
      <c r="X12" s="21">
        <v>5003</v>
      </c>
      <c r="Y12" s="24">
        <v>45056</v>
      </c>
      <c r="Z12" s="21" t="s">
        <v>513</v>
      </c>
      <c r="AA12" s="21" t="s">
        <v>494</v>
      </c>
      <c r="AB12" s="21">
        <v>9.1</v>
      </c>
      <c r="AC12" s="21" t="s">
        <v>499</v>
      </c>
      <c r="AD12" s="21">
        <v>63</v>
      </c>
    </row>
    <row r="13" spans="1:30" ht="17.25" customHeight="1" thickBot="1" x14ac:dyDescent="0.25">
      <c r="A13" s="12">
        <v>8</v>
      </c>
      <c r="B13" s="22">
        <v>3.4286545454545451E-2</v>
      </c>
      <c r="C13" s="22">
        <v>2.2053818181818181E-2</v>
      </c>
      <c r="D13" s="22">
        <v>5.6300000000000003E-2</v>
      </c>
      <c r="E13" s="45"/>
      <c r="F13" s="12" t="s">
        <v>482</v>
      </c>
      <c r="G13" s="27">
        <v>52504</v>
      </c>
      <c r="H13" s="12">
        <v>0.96</v>
      </c>
      <c r="I13" s="45"/>
      <c r="J13" s="45"/>
      <c r="K13" s="45"/>
      <c r="L13" s="45"/>
      <c r="M13" s="45"/>
      <c r="N13" s="45"/>
      <c r="W13" s="21">
        <v>25</v>
      </c>
      <c r="X13" s="21">
        <v>4993</v>
      </c>
      <c r="Y13" s="24">
        <v>45035</v>
      </c>
      <c r="Z13" s="21" t="s">
        <v>513</v>
      </c>
      <c r="AA13" s="21" t="s">
        <v>494</v>
      </c>
      <c r="AB13" s="21">
        <v>9.1</v>
      </c>
      <c r="AC13" s="21" t="s">
        <v>499</v>
      </c>
      <c r="AD13" s="21">
        <v>63</v>
      </c>
    </row>
    <row r="14" spans="1:30" ht="17.25" customHeight="1" thickBot="1" x14ac:dyDescent="0.25">
      <c r="A14" s="12">
        <v>9</v>
      </c>
      <c r="B14" s="22">
        <v>3.5215999999999997E-2</v>
      </c>
      <c r="C14" s="22">
        <v>2.1425090909090908E-2</v>
      </c>
      <c r="D14" s="22">
        <v>5.6599999999999998E-2</v>
      </c>
      <c r="E14" s="45"/>
      <c r="F14" s="12" t="s">
        <v>483</v>
      </c>
      <c r="G14" s="27">
        <v>54303</v>
      </c>
      <c r="H14" s="12">
        <v>0.99</v>
      </c>
      <c r="I14" s="45"/>
      <c r="J14" s="45"/>
      <c r="K14" s="45"/>
      <c r="L14" s="45"/>
      <c r="M14" s="45"/>
      <c r="N14" s="45"/>
      <c r="W14" s="21">
        <v>30</v>
      </c>
      <c r="X14" s="21">
        <v>4978</v>
      </c>
      <c r="Y14" s="24">
        <v>45244</v>
      </c>
      <c r="Z14" s="21" t="s">
        <v>514</v>
      </c>
      <c r="AA14" s="21" t="s">
        <v>493</v>
      </c>
      <c r="AB14" s="21">
        <v>9.1</v>
      </c>
      <c r="AC14" s="21" t="s">
        <v>499</v>
      </c>
      <c r="AD14" s="21">
        <v>61</v>
      </c>
    </row>
    <row r="15" spans="1:30" ht="17.25" customHeight="1" thickBot="1" x14ac:dyDescent="0.25">
      <c r="A15" s="12">
        <v>10</v>
      </c>
      <c r="B15" s="22">
        <v>3.5009454545454545E-2</v>
      </c>
      <c r="C15" s="22">
        <v>2.3408000000000002E-2</v>
      </c>
      <c r="D15" s="22">
        <v>5.8500000000000003E-2</v>
      </c>
      <c r="E15" s="45"/>
      <c r="F15" s="12" t="s">
        <v>484</v>
      </c>
      <c r="G15" s="27">
        <v>53909</v>
      </c>
      <c r="H15" s="12">
        <v>0.98</v>
      </c>
      <c r="I15" s="45"/>
      <c r="J15" s="45"/>
      <c r="K15" s="45"/>
      <c r="L15" s="45"/>
      <c r="M15" s="45"/>
      <c r="N15" s="45"/>
      <c r="W15" s="21">
        <v>35</v>
      </c>
      <c r="X15" s="21">
        <v>4958</v>
      </c>
      <c r="Y15" s="24">
        <v>44950</v>
      </c>
      <c r="Z15" s="21" t="s">
        <v>513</v>
      </c>
      <c r="AA15" s="21" t="s">
        <v>493</v>
      </c>
      <c r="AB15" s="21">
        <v>9</v>
      </c>
      <c r="AC15" s="21" t="s">
        <v>499</v>
      </c>
      <c r="AD15" s="21">
        <v>65</v>
      </c>
    </row>
    <row r="16" spans="1:30" ht="17.25" customHeight="1" thickBot="1" x14ac:dyDescent="0.25">
      <c r="A16" s="12">
        <v>11</v>
      </c>
      <c r="B16" s="22">
        <v>3.3460363636363635E-2</v>
      </c>
      <c r="C16" s="22">
        <v>2.592290909090909E-2</v>
      </c>
      <c r="D16" s="22">
        <v>5.9400000000000001E-2</v>
      </c>
      <c r="E16" s="45"/>
      <c r="F16" s="12" t="s">
        <v>485</v>
      </c>
      <c r="G16" s="27">
        <v>53792</v>
      </c>
      <c r="H16" s="12">
        <v>0.98</v>
      </c>
      <c r="I16" s="45"/>
      <c r="J16" s="45"/>
      <c r="K16" s="45"/>
      <c r="L16" s="45"/>
      <c r="M16" s="45"/>
      <c r="N16" s="45"/>
      <c r="W16" s="21">
        <v>40</v>
      </c>
      <c r="X16" s="21">
        <v>4951</v>
      </c>
      <c r="Y16" s="24">
        <v>44943</v>
      </c>
      <c r="Z16" s="21" t="s">
        <v>513</v>
      </c>
      <c r="AA16" s="21" t="s">
        <v>493</v>
      </c>
      <c r="AB16" s="21">
        <v>9</v>
      </c>
      <c r="AC16" s="21" t="s">
        <v>499</v>
      </c>
      <c r="AD16" s="21">
        <v>63</v>
      </c>
    </row>
    <row r="17" spans="1:30" ht="17.25" customHeight="1" thickBot="1" x14ac:dyDescent="0.25">
      <c r="A17" s="12">
        <v>12</v>
      </c>
      <c r="B17" s="22">
        <v>3.2582545454545461E-2</v>
      </c>
      <c r="C17" s="22">
        <v>2.9114909090909091E-2</v>
      </c>
      <c r="D17" s="22">
        <v>6.1699999999999998E-2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4943</v>
      </c>
      <c r="Y17" s="24">
        <v>44980</v>
      </c>
      <c r="Z17" s="21" t="s">
        <v>514</v>
      </c>
      <c r="AA17" s="21" t="s">
        <v>495</v>
      </c>
      <c r="AB17" s="21">
        <v>9</v>
      </c>
      <c r="AC17" s="21" t="s">
        <v>499</v>
      </c>
      <c r="AD17" s="21">
        <v>61</v>
      </c>
    </row>
    <row r="18" spans="1:30" ht="17.25" customHeight="1" thickBot="1" x14ac:dyDescent="0.25">
      <c r="A18" s="12">
        <v>13</v>
      </c>
      <c r="B18" s="22">
        <v>3.1498181818181814E-2</v>
      </c>
      <c r="C18" s="22">
        <v>3.0952727272727274E-2</v>
      </c>
      <c r="D18" s="22">
        <v>6.2399999999999997E-2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4938</v>
      </c>
      <c r="Y18" s="24">
        <v>45175</v>
      </c>
      <c r="Z18" s="21" t="s">
        <v>513</v>
      </c>
      <c r="AA18" s="21" t="s">
        <v>494</v>
      </c>
      <c r="AB18" s="21">
        <v>9</v>
      </c>
      <c r="AC18" s="21" t="s">
        <v>499</v>
      </c>
      <c r="AD18" s="21">
        <v>63</v>
      </c>
    </row>
    <row r="19" spans="1:30" ht="17.25" customHeight="1" thickBot="1" x14ac:dyDescent="0.25">
      <c r="A19" s="12">
        <v>14</v>
      </c>
      <c r="B19" s="22">
        <v>3.1549818181818179E-2</v>
      </c>
      <c r="C19" s="22">
        <v>3.4338181818181816E-2</v>
      </c>
      <c r="D19" s="22">
        <v>6.59E-2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4909</v>
      </c>
      <c r="Y19" s="24">
        <v>45232</v>
      </c>
      <c r="Z19" s="21" t="s">
        <v>513</v>
      </c>
      <c r="AA19" s="21" t="s">
        <v>495</v>
      </c>
      <c r="AB19" s="21">
        <v>8.9</v>
      </c>
      <c r="AC19" s="21" t="s">
        <v>499</v>
      </c>
      <c r="AD19" s="21">
        <v>63</v>
      </c>
    </row>
    <row r="20" spans="1:30" ht="17.25" customHeight="1" thickBot="1" x14ac:dyDescent="0.25">
      <c r="A20" s="12">
        <v>15</v>
      </c>
      <c r="B20" s="22">
        <v>2.9639272727272729E-2</v>
      </c>
      <c r="C20" s="22">
        <v>4.0673818181818179E-2</v>
      </c>
      <c r="D20" s="22">
        <v>7.0300000000000001E-2</v>
      </c>
      <c r="E20" s="45"/>
      <c r="F20" s="12" t="s">
        <v>488</v>
      </c>
      <c r="G20" s="27">
        <v>36957</v>
      </c>
      <c r="H20" s="12">
        <v>0.67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4873</v>
      </c>
      <c r="Y20" s="24">
        <v>44949</v>
      </c>
      <c r="Z20" s="21" t="s">
        <v>514</v>
      </c>
      <c r="AA20" s="21" t="s">
        <v>492</v>
      </c>
      <c r="AB20" s="21">
        <v>8.9</v>
      </c>
      <c r="AC20" s="21" t="s">
        <v>499</v>
      </c>
      <c r="AD20" s="21">
        <v>64</v>
      </c>
    </row>
    <row r="21" spans="1:30" ht="17.25" customHeight="1" thickBot="1" x14ac:dyDescent="0.25">
      <c r="A21" s="12">
        <v>16</v>
      </c>
      <c r="B21" s="22">
        <v>2.9742545454545452E-2</v>
      </c>
      <c r="C21" s="22">
        <v>4.5074909090909096E-2</v>
      </c>
      <c r="D21" s="22">
        <v>7.4800000000000005E-2</v>
      </c>
      <c r="E21" s="45"/>
      <c r="F21" s="12" t="s">
        <v>492</v>
      </c>
      <c r="G21" s="27">
        <v>56549</v>
      </c>
      <c r="H21" s="12">
        <v>1.03</v>
      </c>
      <c r="I21" s="45"/>
      <c r="J21" s="12">
        <v>5</v>
      </c>
      <c r="K21" s="12">
        <f>X6</f>
        <v>5067</v>
      </c>
      <c r="L21" s="18"/>
      <c r="M21" s="12"/>
      <c r="N21" s="114">
        <f>K21/$F$2</f>
        <v>9.2127272727272724E-2</v>
      </c>
      <c r="W21" s="21">
        <v>125</v>
      </c>
      <c r="X21" s="21">
        <v>4844</v>
      </c>
      <c r="Y21" s="24">
        <v>45028</v>
      </c>
      <c r="Z21" s="21" t="s">
        <v>513</v>
      </c>
      <c r="AA21" s="21" t="s">
        <v>494</v>
      </c>
      <c r="AB21" s="21">
        <v>8.8000000000000007</v>
      </c>
      <c r="AC21" s="21" t="s">
        <v>499</v>
      </c>
      <c r="AD21" s="21">
        <v>66</v>
      </c>
    </row>
    <row r="22" spans="1:30" ht="17.25" customHeight="1" thickBot="1" x14ac:dyDescent="0.25">
      <c r="A22" s="12">
        <v>17</v>
      </c>
      <c r="B22" s="22">
        <v>2.907127272727273E-2</v>
      </c>
      <c r="C22" s="22">
        <v>4.5993818181818184E-2</v>
      </c>
      <c r="D22" s="22">
        <v>7.51E-2</v>
      </c>
      <c r="E22" s="45"/>
      <c r="F22" s="12" t="s">
        <v>493</v>
      </c>
      <c r="G22" s="27">
        <v>59988</v>
      </c>
      <c r="H22" s="12">
        <v>1.0900000000000001</v>
      </c>
      <c r="I22" s="45"/>
      <c r="J22" s="12">
        <v>10</v>
      </c>
      <c r="K22" s="12">
        <f>X11</f>
        <v>5053</v>
      </c>
      <c r="L22" s="18"/>
      <c r="M22" s="12"/>
      <c r="N22" s="114">
        <f t="shared" ref="N22:N28" si="0">K22/$F$2</f>
        <v>9.1872727272727273E-2</v>
      </c>
      <c r="W22" s="21">
        <v>150</v>
      </c>
      <c r="X22" s="21">
        <v>4815</v>
      </c>
      <c r="Y22" s="24">
        <v>44973</v>
      </c>
      <c r="Z22" s="21" t="s">
        <v>514</v>
      </c>
      <c r="AA22" s="21" t="s">
        <v>495</v>
      </c>
      <c r="AB22" s="21">
        <v>8.8000000000000007</v>
      </c>
      <c r="AC22" s="21" t="s">
        <v>499</v>
      </c>
      <c r="AD22" s="21">
        <v>61</v>
      </c>
    </row>
    <row r="23" spans="1:30" ht="17.25" customHeight="1" thickBot="1" x14ac:dyDescent="0.25">
      <c r="A23" s="12">
        <v>18</v>
      </c>
      <c r="B23" s="22">
        <v>2.5921454545454546E-2</v>
      </c>
      <c r="C23" s="22">
        <v>3.4434909090909092E-2</v>
      </c>
      <c r="D23" s="22">
        <v>6.0299999999999999E-2</v>
      </c>
      <c r="E23" s="45"/>
      <c r="F23" s="12" t="s">
        <v>494</v>
      </c>
      <c r="G23" s="27">
        <v>61117</v>
      </c>
      <c r="H23" s="12">
        <v>1.1100000000000001</v>
      </c>
      <c r="I23" s="45"/>
      <c r="J23" s="12">
        <v>20</v>
      </c>
      <c r="K23" s="12">
        <f>X12</f>
        <v>5003</v>
      </c>
      <c r="L23" s="18"/>
      <c r="M23" s="12"/>
      <c r="N23" s="114">
        <f t="shared" si="0"/>
        <v>9.0963636363636358E-2</v>
      </c>
      <c r="W23" s="21">
        <v>175</v>
      </c>
      <c r="X23" s="21">
        <v>4796</v>
      </c>
      <c r="Y23" s="24">
        <v>45195</v>
      </c>
      <c r="Z23" s="21" t="s">
        <v>513</v>
      </c>
      <c r="AA23" s="21" t="s">
        <v>493</v>
      </c>
      <c r="AB23" s="21">
        <v>8.6999999999999993</v>
      </c>
      <c r="AC23" s="21" t="s">
        <v>499</v>
      </c>
      <c r="AD23" s="21">
        <v>65</v>
      </c>
    </row>
    <row r="24" spans="1:30" ht="17.25" customHeight="1" thickBot="1" x14ac:dyDescent="0.25">
      <c r="A24" s="12">
        <v>19</v>
      </c>
      <c r="B24" s="22">
        <v>1.802109090909091E-2</v>
      </c>
      <c r="C24" s="22">
        <v>2.5632727272727272E-2</v>
      </c>
      <c r="D24" s="22">
        <v>4.3700000000000003E-2</v>
      </c>
      <c r="E24" s="45"/>
      <c r="F24" s="12" t="s">
        <v>495</v>
      </c>
      <c r="G24" s="27">
        <v>60357</v>
      </c>
      <c r="H24" s="12">
        <v>1.1000000000000001</v>
      </c>
      <c r="I24" s="45"/>
      <c r="J24" s="12">
        <v>30</v>
      </c>
      <c r="K24" s="12">
        <f>X14</f>
        <v>4978</v>
      </c>
      <c r="L24" s="18"/>
      <c r="M24" s="12"/>
      <c r="N24" s="114">
        <f t="shared" si="0"/>
        <v>9.0509090909090914E-2</v>
      </c>
      <c r="W24" s="21">
        <v>200</v>
      </c>
      <c r="X24" s="21">
        <v>4773</v>
      </c>
      <c r="Y24" s="24">
        <v>45097</v>
      </c>
      <c r="Z24" s="21" t="s">
        <v>513</v>
      </c>
      <c r="AA24" s="21" t="s">
        <v>493</v>
      </c>
      <c r="AB24" s="21">
        <v>8.6999999999999993</v>
      </c>
      <c r="AC24" s="21" t="s">
        <v>499</v>
      </c>
      <c r="AD24" s="21">
        <v>64</v>
      </c>
    </row>
    <row r="25" spans="1:30" ht="17.25" customHeight="1" thickBot="1" x14ac:dyDescent="0.25">
      <c r="A25" s="12">
        <v>20</v>
      </c>
      <c r="B25" s="22">
        <v>1.3322181818181818E-2</v>
      </c>
      <c r="C25" s="22">
        <v>2.0022545454545456E-2</v>
      </c>
      <c r="D25" s="22">
        <v>3.3300000000000003E-2</v>
      </c>
      <c r="E25" s="45"/>
      <c r="F25" s="12" t="s">
        <v>496</v>
      </c>
      <c r="G25" s="27">
        <v>61892</v>
      </c>
      <c r="H25" s="12">
        <v>1.1299999999999999</v>
      </c>
      <c r="I25" s="45"/>
      <c r="J25" s="12">
        <v>50</v>
      </c>
      <c r="K25" s="12">
        <f>X18</f>
        <v>4938</v>
      </c>
      <c r="L25" s="18"/>
      <c r="M25" s="12"/>
      <c r="N25" s="114">
        <f t="shared" si="0"/>
        <v>8.9781818181818185E-2</v>
      </c>
    </row>
    <row r="26" spans="1:30" ht="17.25" customHeight="1" thickBot="1" x14ac:dyDescent="0.25">
      <c r="A26" s="12">
        <v>21</v>
      </c>
      <c r="B26" s="22">
        <v>1.0378909090909091E-2</v>
      </c>
      <c r="C26" s="22">
        <v>1.5863272727272729E-2</v>
      </c>
      <c r="D26" s="22">
        <v>2.6200000000000001E-2</v>
      </c>
      <c r="E26" s="45"/>
      <c r="F26" s="12" t="s">
        <v>497</v>
      </c>
      <c r="G26" s="27">
        <v>48397</v>
      </c>
      <c r="H26" s="12">
        <v>0.88</v>
      </c>
      <c r="I26" s="45"/>
      <c r="J26" s="12">
        <v>100</v>
      </c>
      <c r="K26" s="12">
        <f>X20</f>
        <v>4873</v>
      </c>
      <c r="L26" s="18"/>
      <c r="M26" s="12"/>
      <c r="N26" s="114">
        <f t="shared" si="0"/>
        <v>8.8599999999999998E-2</v>
      </c>
    </row>
    <row r="27" spans="1:30" ht="17.25" customHeight="1" thickBot="1" x14ac:dyDescent="0.25">
      <c r="A27" s="12">
        <v>22</v>
      </c>
      <c r="B27" s="22">
        <v>7.435636363636363E-3</v>
      </c>
      <c r="C27" s="22">
        <v>1.0978545454545456E-2</v>
      </c>
      <c r="D27" s="22">
        <v>1.84E-2</v>
      </c>
      <c r="E27" s="45"/>
      <c r="F27" s="45"/>
      <c r="G27" s="45"/>
      <c r="H27" s="45"/>
      <c r="I27" s="45"/>
      <c r="J27" s="12">
        <v>150</v>
      </c>
      <c r="K27" s="12">
        <f>X22</f>
        <v>4815</v>
      </c>
      <c r="L27" s="18"/>
      <c r="M27" s="12"/>
      <c r="N27" s="114">
        <f t="shared" si="0"/>
        <v>8.7545454545454551E-2</v>
      </c>
    </row>
    <row r="28" spans="1:30" ht="17.25" customHeight="1" thickBot="1" x14ac:dyDescent="0.25">
      <c r="A28" s="12">
        <v>23</v>
      </c>
      <c r="B28" s="22">
        <v>4.7505454545454543E-3</v>
      </c>
      <c r="C28" s="22">
        <v>7.0127272727272738E-3</v>
      </c>
      <c r="D28" s="22">
        <v>1.18E-2</v>
      </c>
      <c r="E28" s="45"/>
      <c r="F28" s="45"/>
      <c r="G28" s="45"/>
      <c r="H28" s="45"/>
      <c r="I28" s="45"/>
      <c r="J28" s="12">
        <v>200</v>
      </c>
      <c r="K28" s="12">
        <f>X24</f>
        <v>4773</v>
      </c>
      <c r="L28" s="18"/>
      <c r="M28" s="12"/>
      <c r="N28" s="114">
        <f t="shared" si="0"/>
        <v>8.6781818181818182E-2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1:AD29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7.75" customHeight="1" thickBot="1" x14ac:dyDescent="0.4">
      <c r="A1" s="229" t="s">
        <v>597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2.5" customHeight="1" thickBot="1" x14ac:dyDescent="0.4">
      <c r="D2" s="5" t="s">
        <v>737</v>
      </c>
      <c r="F2" s="6">
        <v>49600</v>
      </c>
      <c r="H2" s="7" t="s">
        <v>462</v>
      </c>
      <c r="W2" s="21">
        <v>1</v>
      </c>
      <c r="X2" s="21">
        <v>4503</v>
      </c>
      <c r="Y2" s="24">
        <v>45275</v>
      </c>
      <c r="Z2" s="21" t="s">
        <v>516</v>
      </c>
      <c r="AA2" s="21" t="s">
        <v>496</v>
      </c>
      <c r="AB2" s="21">
        <v>9.1</v>
      </c>
      <c r="AC2" s="21" t="s">
        <v>464</v>
      </c>
      <c r="AD2" s="21">
        <v>54</v>
      </c>
    </row>
    <row r="3" spans="1:30" ht="17.25" customHeight="1" thickBot="1" x14ac:dyDescent="0.25">
      <c r="W3" s="21">
        <v>2</v>
      </c>
      <c r="X3" s="21">
        <v>4491</v>
      </c>
      <c r="Y3" s="24">
        <v>45281</v>
      </c>
      <c r="Z3" s="21" t="s">
        <v>518</v>
      </c>
      <c r="AA3" s="21" t="s">
        <v>495</v>
      </c>
      <c r="AB3" s="21">
        <v>9.1</v>
      </c>
      <c r="AC3" s="21" t="s">
        <v>464</v>
      </c>
      <c r="AD3" s="21">
        <v>55</v>
      </c>
    </row>
    <row r="4" spans="1:30" ht="17.2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4478</v>
      </c>
      <c r="Y4" s="24">
        <v>44946</v>
      </c>
      <c r="Z4" s="21" t="s">
        <v>516</v>
      </c>
      <c r="AA4" s="21" t="s">
        <v>496</v>
      </c>
      <c r="AB4" s="21">
        <v>9</v>
      </c>
      <c r="AC4" s="21" t="s">
        <v>464</v>
      </c>
      <c r="AD4" s="21">
        <v>55</v>
      </c>
    </row>
    <row r="5" spans="1:30" ht="17.25" customHeight="1" thickBot="1" x14ac:dyDescent="0.25">
      <c r="A5" s="21">
        <v>0</v>
      </c>
      <c r="B5" s="22">
        <v>3.9012096774193547E-3</v>
      </c>
      <c r="C5" s="22">
        <v>3.1189516129032256E-3</v>
      </c>
      <c r="D5" s="22">
        <v>7.1000000000000004E-3</v>
      </c>
      <c r="E5" s="45"/>
      <c r="F5" s="21" t="s">
        <v>471</v>
      </c>
      <c r="G5" s="23">
        <v>55148</v>
      </c>
      <c r="H5" s="21">
        <v>1.1100000000000001</v>
      </c>
      <c r="I5" s="45"/>
      <c r="J5" s="259" t="s">
        <v>472</v>
      </c>
      <c r="K5" s="260"/>
      <c r="L5" s="260"/>
      <c r="M5" s="260"/>
      <c r="N5" s="261"/>
      <c r="W5" s="21">
        <v>4</v>
      </c>
      <c r="X5" s="21">
        <v>4468</v>
      </c>
      <c r="Y5" s="24">
        <v>44954</v>
      </c>
      <c r="Z5" s="21" t="s">
        <v>518</v>
      </c>
      <c r="AA5" s="21" t="s">
        <v>497</v>
      </c>
      <c r="AB5" s="21">
        <v>9</v>
      </c>
      <c r="AC5" s="21" t="s">
        <v>464</v>
      </c>
      <c r="AD5" s="21">
        <v>53</v>
      </c>
    </row>
    <row r="6" spans="1:30" ht="17.25" customHeight="1" thickBot="1" x14ac:dyDescent="0.25">
      <c r="A6" s="21">
        <v>1</v>
      </c>
      <c r="B6" s="22">
        <v>2.7048387096774195E-3</v>
      </c>
      <c r="C6" s="22">
        <v>2.2072580645161291E-3</v>
      </c>
      <c r="D6" s="22">
        <v>4.8999999999999998E-3</v>
      </c>
      <c r="E6" s="45"/>
      <c r="F6" s="21" t="s">
        <v>473</v>
      </c>
      <c r="G6" s="23">
        <v>55412</v>
      </c>
      <c r="H6" s="21">
        <v>1.1100000000000001</v>
      </c>
      <c r="I6" s="45"/>
      <c r="J6" s="107" t="s">
        <v>474</v>
      </c>
      <c r="K6" s="108">
        <f>LARGE((K8,K9),1)</f>
        <v>0.57386733537482215</v>
      </c>
      <c r="L6" s="45"/>
      <c r="M6" s="45"/>
      <c r="N6" s="108" t="s">
        <v>465</v>
      </c>
      <c r="W6" s="21">
        <v>5</v>
      </c>
      <c r="X6" s="21">
        <v>4462</v>
      </c>
      <c r="Y6" s="24">
        <v>45280</v>
      </c>
      <c r="Z6" s="21" t="s">
        <v>518</v>
      </c>
      <c r="AA6" s="21" t="s">
        <v>494</v>
      </c>
      <c r="AB6" s="21">
        <v>9</v>
      </c>
      <c r="AC6" s="21" t="s">
        <v>464</v>
      </c>
      <c r="AD6" s="21">
        <v>55</v>
      </c>
    </row>
    <row r="7" spans="1:30" ht="17.25" customHeight="1" thickBot="1" x14ac:dyDescent="0.25">
      <c r="A7" s="21">
        <v>2</v>
      </c>
      <c r="B7" s="22">
        <v>2.0806451612903226E-3</v>
      </c>
      <c r="C7" s="22">
        <v>1.8713709677419354E-3</v>
      </c>
      <c r="D7" s="22">
        <v>4.0000000000000001E-3</v>
      </c>
      <c r="E7" s="45"/>
      <c r="F7" s="21" t="s">
        <v>475</v>
      </c>
      <c r="G7" s="23"/>
      <c r="H7" s="21"/>
      <c r="I7" s="45"/>
      <c r="J7" s="12" t="s">
        <v>476</v>
      </c>
      <c r="K7" s="108">
        <f>LARGE((K10,K11),1)</f>
        <v>0.53356392162958932</v>
      </c>
      <c r="L7" s="45"/>
      <c r="M7" s="45"/>
      <c r="N7" s="108" t="s">
        <v>464</v>
      </c>
      <c r="W7" s="21">
        <v>6</v>
      </c>
      <c r="X7" s="21">
        <v>4456</v>
      </c>
      <c r="Y7" s="24">
        <v>45280</v>
      </c>
      <c r="Z7" s="21" t="s">
        <v>516</v>
      </c>
      <c r="AA7" s="21" t="s">
        <v>494</v>
      </c>
      <c r="AB7" s="21">
        <v>9</v>
      </c>
      <c r="AC7" s="21" t="s">
        <v>464</v>
      </c>
      <c r="AD7" s="21">
        <v>53</v>
      </c>
    </row>
    <row r="8" spans="1:30" ht="17.25" customHeight="1" thickBot="1" x14ac:dyDescent="0.25">
      <c r="A8" s="21">
        <v>3</v>
      </c>
      <c r="B8" s="22">
        <v>1.6125E-3</v>
      </c>
      <c r="C8" s="22">
        <v>1.8233870967741936E-3</v>
      </c>
      <c r="D8" s="22">
        <v>3.5000000000000001E-3</v>
      </c>
      <c r="E8" s="45"/>
      <c r="F8" s="21" t="s">
        <v>477</v>
      </c>
      <c r="G8" s="23">
        <v>53249</v>
      </c>
      <c r="H8" s="21">
        <v>1.07</v>
      </c>
      <c r="I8" s="45"/>
      <c r="J8" s="45"/>
      <c r="K8" s="340">
        <f>LARGE(B11:C11,1)/(B11+C11)</f>
        <v>0.57386733537482215</v>
      </c>
      <c r="L8" s="45"/>
      <c r="M8" s="45"/>
      <c r="N8" s="45"/>
      <c r="W8" s="21">
        <v>7</v>
      </c>
      <c r="X8" s="21">
        <v>4450</v>
      </c>
      <c r="Y8" s="24">
        <v>45275</v>
      </c>
      <c r="Z8" s="21" t="s">
        <v>517</v>
      </c>
      <c r="AA8" s="21" t="s">
        <v>496</v>
      </c>
      <c r="AB8" s="21">
        <v>9</v>
      </c>
      <c r="AC8" s="21" t="s">
        <v>464</v>
      </c>
      <c r="AD8" s="21">
        <v>53</v>
      </c>
    </row>
    <row r="9" spans="1:30" ht="17.25" customHeight="1" thickBot="1" x14ac:dyDescent="0.25">
      <c r="A9" s="21">
        <v>4</v>
      </c>
      <c r="B9" s="22">
        <v>2.0286290322580644E-3</v>
      </c>
      <c r="C9" s="22">
        <v>2.831048387096774E-3</v>
      </c>
      <c r="D9" s="22">
        <v>4.8999999999999998E-3</v>
      </c>
      <c r="E9" s="45"/>
      <c r="F9" s="21" t="s">
        <v>478</v>
      </c>
      <c r="G9" s="23">
        <v>50929</v>
      </c>
      <c r="H9" s="21"/>
      <c r="I9" s="45"/>
      <c r="J9" s="45"/>
      <c r="K9" s="340">
        <f>LARGE(B12:C12,1)/(B12+C12)</f>
        <v>0.51379976622695078</v>
      </c>
      <c r="L9" s="45"/>
      <c r="M9" s="45"/>
      <c r="N9" s="45"/>
      <c r="W9" s="21">
        <v>8</v>
      </c>
      <c r="X9" s="21">
        <v>4447</v>
      </c>
      <c r="Y9" s="24">
        <v>45275</v>
      </c>
      <c r="Z9" s="21" t="s">
        <v>518</v>
      </c>
      <c r="AA9" s="21" t="s">
        <v>496</v>
      </c>
      <c r="AB9" s="21">
        <v>9</v>
      </c>
      <c r="AC9" s="21" t="s">
        <v>464</v>
      </c>
      <c r="AD9" s="21">
        <v>54</v>
      </c>
    </row>
    <row r="10" spans="1:30" ht="17.25" customHeight="1" thickBot="1" x14ac:dyDescent="0.25">
      <c r="A10" s="21">
        <v>5</v>
      </c>
      <c r="B10" s="22">
        <v>5.0455645161290325E-3</v>
      </c>
      <c r="C10" s="22">
        <v>7.1495967741935481E-3</v>
      </c>
      <c r="D10" s="22">
        <v>1.2E-2</v>
      </c>
      <c r="E10" s="45"/>
      <c r="F10" s="21" t="s">
        <v>479</v>
      </c>
      <c r="G10" s="23">
        <v>50550</v>
      </c>
      <c r="H10" s="21">
        <v>1.02</v>
      </c>
      <c r="I10" s="45"/>
      <c r="J10" s="45"/>
      <c r="K10" s="340">
        <f>LARGE(B20:C20,1)/(B20+C20)</f>
        <v>0.5313043810313508</v>
      </c>
      <c r="L10" s="45"/>
      <c r="M10" s="45"/>
      <c r="N10" s="45"/>
      <c r="W10" s="21">
        <v>9</v>
      </c>
      <c r="X10" s="21">
        <v>4440</v>
      </c>
      <c r="Y10" s="24">
        <v>45278</v>
      </c>
      <c r="Z10" s="21" t="s">
        <v>518</v>
      </c>
      <c r="AA10" s="21" t="s">
        <v>492</v>
      </c>
      <c r="AB10" s="21">
        <v>9</v>
      </c>
      <c r="AC10" s="21" t="s">
        <v>464</v>
      </c>
      <c r="AD10" s="21">
        <v>55</v>
      </c>
    </row>
    <row r="11" spans="1:30" ht="17.25" customHeight="1" thickBot="1" x14ac:dyDescent="0.25">
      <c r="A11" s="21">
        <v>6</v>
      </c>
      <c r="B11" s="22">
        <v>1.4252419354838711E-2</v>
      </c>
      <c r="C11" s="22">
        <v>1.9193548387096773E-2</v>
      </c>
      <c r="D11" s="22">
        <v>3.3000000000000002E-2</v>
      </c>
      <c r="E11" s="45"/>
      <c r="F11" s="21" t="s">
        <v>480</v>
      </c>
      <c r="G11" s="23">
        <v>47486</v>
      </c>
      <c r="H11" s="21">
        <v>0.96</v>
      </c>
      <c r="I11" s="45"/>
      <c r="J11" s="45"/>
      <c r="K11" s="340">
        <f>LARGE(B21:C21,1)/(B21+C21)</f>
        <v>0.53356392162958932</v>
      </c>
      <c r="L11" s="45"/>
      <c r="M11" s="45"/>
      <c r="N11" s="45"/>
      <c r="W11" s="21">
        <v>10</v>
      </c>
      <c r="X11" s="21">
        <v>4438</v>
      </c>
      <c r="Y11" s="24">
        <v>45274</v>
      </c>
      <c r="Z11" s="21" t="s">
        <v>515</v>
      </c>
      <c r="AA11" s="21" t="s">
        <v>495</v>
      </c>
      <c r="AB11" s="21">
        <v>8.9</v>
      </c>
      <c r="AC11" s="21" t="s">
        <v>464</v>
      </c>
      <c r="AD11" s="21">
        <v>56</v>
      </c>
    </row>
    <row r="12" spans="1:30" ht="17.25" customHeight="1" thickBot="1" x14ac:dyDescent="0.25">
      <c r="A12" s="21">
        <v>7</v>
      </c>
      <c r="B12" s="22">
        <v>2.4655645161290318E-2</v>
      </c>
      <c r="C12" s="22">
        <v>2.6055241935483871E-2</v>
      </c>
      <c r="D12" s="22">
        <v>5.04E-2</v>
      </c>
      <c r="E12" s="45"/>
      <c r="F12" s="21" t="s">
        <v>481</v>
      </c>
      <c r="G12" s="23">
        <v>46397</v>
      </c>
      <c r="H12" s="21">
        <v>0.93</v>
      </c>
      <c r="I12" s="45"/>
      <c r="J12" s="45"/>
      <c r="K12" s="45"/>
      <c r="L12" s="45"/>
      <c r="M12" s="45"/>
      <c r="N12" s="45"/>
      <c r="W12" s="21">
        <v>20</v>
      </c>
      <c r="X12" s="21">
        <v>4406</v>
      </c>
      <c r="Y12" s="24">
        <v>44949</v>
      </c>
      <c r="Z12" s="21" t="s">
        <v>515</v>
      </c>
      <c r="AA12" s="21" t="s">
        <v>492</v>
      </c>
      <c r="AB12" s="21">
        <v>8.9</v>
      </c>
      <c r="AC12" s="21" t="s">
        <v>464</v>
      </c>
      <c r="AD12" s="21">
        <v>55</v>
      </c>
    </row>
    <row r="13" spans="1:30" ht="17.25" customHeight="1" thickBot="1" x14ac:dyDescent="0.25">
      <c r="A13" s="21">
        <v>8</v>
      </c>
      <c r="B13" s="22">
        <v>2.6372177419354839E-2</v>
      </c>
      <c r="C13" s="22">
        <v>2.6199193548387099E-2</v>
      </c>
      <c r="D13" s="22">
        <v>5.2499999999999998E-2</v>
      </c>
      <c r="E13" s="45"/>
      <c r="F13" s="21" t="s">
        <v>482</v>
      </c>
      <c r="G13" s="23"/>
      <c r="H13" s="21"/>
      <c r="I13" s="45"/>
      <c r="J13" s="45"/>
      <c r="K13" s="45"/>
      <c r="L13" s="45"/>
      <c r="M13" s="45"/>
      <c r="N13" s="45"/>
      <c r="W13" s="21">
        <v>25</v>
      </c>
      <c r="X13" s="21">
        <v>4392</v>
      </c>
      <c r="Y13" s="24">
        <v>45283</v>
      </c>
      <c r="Z13" s="21" t="s">
        <v>518</v>
      </c>
      <c r="AA13" s="21" t="s">
        <v>497</v>
      </c>
      <c r="AB13" s="21">
        <v>8.9</v>
      </c>
      <c r="AC13" s="21" t="s">
        <v>464</v>
      </c>
      <c r="AD13" s="21">
        <v>53</v>
      </c>
    </row>
    <row r="14" spans="1:30" ht="17.25" customHeight="1" thickBot="1" x14ac:dyDescent="0.25">
      <c r="A14" s="21">
        <v>9</v>
      </c>
      <c r="B14" s="22">
        <v>2.7412499999999996E-2</v>
      </c>
      <c r="C14" s="22">
        <v>2.5767338709677418E-2</v>
      </c>
      <c r="D14" s="22">
        <v>5.3199999999999997E-2</v>
      </c>
      <c r="E14" s="45"/>
      <c r="F14" s="21" t="s">
        <v>483</v>
      </c>
      <c r="G14" s="23">
        <v>41457</v>
      </c>
      <c r="H14" s="21">
        <v>0.83</v>
      </c>
      <c r="I14" s="45"/>
      <c r="J14" s="45"/>
      <c r="K14" s="45"/>
      <c r="L14" s="45"/>
      <c r="M14" s="45"/>
      <c r="N14" s="45"/>
      <c r="W14" s="21">
        <v>30</v>
      </c>
      <c r="X14" s="21">
        <v>4376</v>
      </c>
      <c r="Y14" s="24">
        <v>44942</v>
      </c>
      <c r="Z14" s="21" t="s">
        <v>518</v>
      </c>
      <c r="AA14" s="21" t="s">
        <v>492</v>
      </c>
      <c r="AB14" s="21">
        <v>8.8000000000000007</v>
      </c>
      <c r="AC14" s="21" t="s">
        <v>464</v>
      </c>
      <c r="AD14" s="21">
        <v>54</v>
      </c>
    </row>
    <row r="15" spans="1:30" ht="17.25" customHeight="1" thickBot="1" x14ac:dyDescent="0.25">
      <c r="A15" s="21">
        <v>10</v>
      </c>
      <c r="B15" s="22">
        <v>3.1885887096774194E-2</v>
      </c>
      <c r="C15" s="22">
        <v>2.8790322580645161E-2</v>
      </c>
      <c r="D15" s="22">
        <v>6.0499999999999998E-2</v>
      </c>
      <c r="E15" s="45"/>
      <c r="F15" s="21" t="s">
        <v>484</v>
      </c>
      <c r="G15" s="23">
        <v>42373</v>
      </c>
      <c r="H15" s="21">
        <v>0.85</v>
      </c>
      <c r="I15" s="45"/>
      <c r="J15" s="45"/>
      <c r="K15" s="45"/>
      <c r="L15" s="45"/>
      <c r="M15" s="45"/>
      <c r="N15" s="45"/>
      <c r="W15" s="21">
        <v>35</v>
      </c>
      <c r="X15" s="21">
        <v>4362</v>
      </c>
      <c r="Y15" s="24">
        <v>44953</v>
      </c>
      <c r="Z15" s="21" t="s">
        <v>515</v>
      </c>
      <c r="AA15" s="21" t="s">
        <v>496</v>
      </c>
      <c r="AB15" s="21">
        <v>8.8000000000000007</v>
      </c>
      <c r="AC15" s="21" t="s">
        <v>464</v>
      </c>
      <c r="AD15" s="21">
        <v>56</v>
      </c>
    </row>
    <row r="16" spans="1:30" ht="17.25" customHeight="1" thickBot="1" x14ac:dyDescent="0.25">
      <c r="A16" s="21">
        <v>11</v>
      </c>
      <c r="B16" s="22">
        <v>3.6619354838709678E-2</v>
      </c>
      <c r="C16" s="22">
        <v>3.2437096774193548E-2</v>
      </c>
      <c r="D16" s="22">
        <v>6.9000000000000006E-2</v>
      </c>
      <c r="E16" s="45"/>
      <c r="F16" s="21" t="s">
        <v>485</v>
      </c>
      <c r="G16" s="23">
        <v>50990</v>
      </c>
      <c r="H16" s="21">
        <v>1.03</v>
      </c>
      <c r="I16" s="45"/>
      <c r="J16" s="45"/>
      <c r="K16" s="45"/>
      <c r="L16" s="45"/>
      <c r="M16" s="45"/>
      <c r="N16" s="45"/>
      <c r="W16" s="21">
        <v>40</v>
      </c>
      <c r="X16" s="21">
        <v>4357</v>
      </c>
      <c r="Y16" s="24">
        <v>45279</v>
      </c>
      <c r="Z16" s="21" t="s">
        <v>514</v>
      </c>
      <c r="AA16" s="21" t="s">
        <v>493</v>
      </c>
      <c r="AB16" s="21">
        <v>8.8000000000000007</v>
      </c>
      <c r="AC16" s="21" t="s">
        <v>464</v>
      </c>
      <c r="AD16" s="21">
        <v>55</v>
      </c>
    </row>
    <row r="17" spans="1:30" ht="17.25" customHeight="1" thickBot="1" x14ac:dyDescent="0.25">
      <c r="A17" s="21">
        <v>12</v>
      </c>
      <c r="B17" s="22">
        <v>3.9948387096774188E-2</v>
      </c>
      <c r="C17" s="22">
        <v>3.5508064516129027E-2</v>
      </c>
      <c r="D17" s="22">
        <v>7.5399999999999995E-2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4337</v>
      </c>
      <c r="Y17" s="24">
        <v>44952</v>
      </c>
      <c r="Z17" s="21" t="s">
        <v>515</v>
      </c>
      <c r="AA17" s="21" t="s">
        <v>495</v>
      </c>
      <c r="AB17" s="21">
        <v>8.6999999999999993</v>
      </c>
      <c r="AC17" s="21" t="s">
        <v>464</v>
      </c>
      <c r="AD17" s="21">
        <v>56</v>
      </c>
    </row>
    <row r="18" spans="1:30" ht="17.25" customHeight="1" thickBot="1" x14ac:dyDescent="0.25">
      <c r="A18" s="21">
        <v>13</v>
      </c>
      <c r="B18" s="22">
        <v>3.9896370967741936E-2</v>
      </c>
      <c r="C18" s="22">
        <v>3.5076209677419354E-2</v>
      </c>
      <c r="D18" s="22">
        <v>7.4899999999999994E-2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4329</v>
      </c>
      <c r="Y18" s="24">
        <v>45279</v>
      </c>
      <c r="Z18" s="21" t="s">
        <v>515</v>
      </c>
      <c r="AA18" s="21" t="s">
        <v>493</v>
      </c>
      <c r="AB18" s="21">
        <v>8.6999999999999993</v>
      </c>
      <c r="AC18" s="21" t="s">
        <v>464</v>
      </c>
      <c r="AD18" s="21">
        <v>54</v>
      </c>
    </row>
    <row r="19" spans="1:30" ht="17.25" customHeight="1" thickBot="1" x14ac:dyDescent="0.25">
      <c r="A19" s="21">
        <v>14</v>
      </c>
      <c r="B19" s="22">
        <v>3.9116129032258064E-2</v>
      </c>
      <c r="C19" s="22">
        <v>3.4596370967741936E-2</v>
      </c>
      <c r="D19" s="22">
        <v>7.3700000000000002E-2</v>
      </c>
      <c r="E19" s="45"/>
      <c r="F19" s="11" t="s">
        <v>486</v>
      </c>
      <c r="G19" s="11" t="s">
        <v>468</v>
      </c>
      <c r="H19" s="11" t="s">
        <v>469</v>
      </c>
      <c r="I19" s="45"/>
      <c r="J19" s="236" t="s">
        <v>487</v>
      </c>
      <c r="K19" s="237"/>
      <c r="L19" s="237"/>
      <c r="M19" s="237"/>
      <c r="N19" s="238"/>
      <c r="W19" s="21">
        <v>75</v>
      </c>
      <c r="X19" s="21">
        <v>4277</v>
      </c>
      <c r="Y19" s="24">
        <v>44952</v>
      </c>
      <c r="Z19" s="21" t="s">
        <v>518</v>
      </c>
      <c r="AA19" s="21" t="s">
        <v>495</v>
      </c>
      <c r="AB19" s="21">
        <v>8.6</v>
      </c>
      <c r="AC19" s="21" t="s">
        <v>464</v>
      </c>
      <c r="AD19" s="21">
        <v>56</v>
      </c>
    </row>
    <row r="20" spans="1:30" ht="17.25" customHeight="1" thickBot="1" x14ac:dyDescent="0.25">
      <c r="A20" s="21">
        <v>15</v>
      </c>
      <c r="B20" s="22">
        <v>3.9272177419354834E-2</v>
      </c>
      <c r="C20" s="22">
        <v>3.4644354838709673E-2</v>
      </c>
      <c r="D20" s="22">
        <v>7.3700000000000002E-2</v>
      </c>
      <c r="E20" s="45"/>
      <c r="F20" s="21" t="s">
        <v>488</v>
      </c>
      <c r="G20" s="23">
        <v>35753</v>
      </c>
      <c r="H20" s="21">
        <v>0.72</v>
      </c>
      <c r="I20" s="45"/>
      <c r="J20" s="11" t="s">
        <v>489</v>
      </c>
      <c r="K20" s="11" t="s">
        <v>490</v>
      </c>
      <c r="L20" s="11" t="s">
        <v>491</v>
      </c>
      <c r="M20" s="11" t="s">
        <v>463</v>
      </c>
      <c r="N20" s="11" t="s">
        <v>472</v>
      </c>
      <c r="W20" s="21">
        <v>100</v>
      </c>
      <c r="X20" s="21">
        <v>4230</v>
      </c>
      <c r="Y20" s="24">
        <v>44943</v>
      </c>
      <c r="Z20" s="21" t="s">
        <v>513</v>
      </c>
      <c r="AA20" s="21" t="s">
        <v>493</v>
      </c>
      <c r="AB20" s="21">
        <v>8.5</v>
      </c>
      <c r="AC20" s="21" t="s">
        <v>464</v>
      </c>
      <c r="AD20" s="21">
        <v>56</v>
      </c>
    </row>
    <row r="21" spans="1:30" ht="17.25" customHeight="1" thickBot="1" x14ac:dyDescent="0.25">
      <c r="A21" s="21">
        <v>16</v>
      </c>
      <c r="B21" s="22">
        <v>3.8752016129032257E-2</v>
      </c>
      <c r="C21" s="22">
        <v>3.3876612903225807E-2</v>
      </c>
      <c r="D21" s="22">
        <v>7.2599999999999998E-2</v>
      </c>
      <c r="E21" s="45"/>
      <c r="F21" s="21" t="s">
        <v>492</v>
      </c>
      <c r="G21" s="23">
        <v>50813</v>
      </c>
      <c r="H21" s="21">
        <v>1.02</v>
      </c>
      <c r="I21" s="45"/>
      <c r="J21" s="12">
        <v>5</v>
      </c>
      <c r="K21" s="12">
        <f>X6</f>
        <v>4462</v>
      </c>
      <c r="L21" s="18"/>
      <c r="M21" s="12"/>
      <c r="N21" s="114">
        <f>K21/$F$2</f>
        <v>8.9959677419354844E-2</v>
      </c>
      <c r="W21" s="21">
        <v>125</v>
      </c>
      <c r="X21" s="21">
        <v>4203</v>
      </c>
      <c r="Y21" s="24">
        <v>45079</v>
      </c>
      <c r="Z21" s="21" t="s">
        <v>516</v>
      </c>
      <c r="AA21" s="21" t="s">
        <v>496</v>
      </c>
      <c r="AB21" s="21">
        <v>8.5</v>
      </c>
      <c r="AC21" s="21" t="s">
        <v>464</v>
      </c>
      <c r="AD21" s="21">
        <v>56</v>
      </c>
    </row>
    <row r="22" spans="1:30" ht="17.25" customHeight="1" thickBot="1" x14ac:dyDescent="0.25">
      <c r="A22" s="21">
        <v>17</v>
      </c>
      <c r="B22" s="22">
        <v>3.7451612903225802E-2</v>
      </c>
      <c r="C22" s="22">
        <v>3.2964919354838709E-2</v>
      </c>
      <c r="D22" s="22">
        <v>7.0400000000000004E-2</v>
      </c>
      <c r="E22" s="45"/>
      <c r="F22" s="21" t="s">
        <v>493</v>
      </c>
      <c r="G22" s="23">
        <v>52502</v>
      </c>
      <c r="H22" s="21">
        <v>1.06</v>
      </c>
      <c r="I22" s="45"/>
      <c r="J22" s="12">
        <v>10</v>
      </c>
      <c r="K22" s="12">
        <f>X11</f>
        <v>4438</v>
      </c>
      <c r="L22" s="18"/>
      <c r="M22" s="12"/>
      <c r="N22" s="114">
        <f t="shared" ref="N22:N28" si="0">K22/$F$2</f>
        <v>8.9475806451612905E-2</v>
      </c>
      <c r="W22" s="21">
        <v>150</v>
      </c>
      <c r="X22" s="21">
        <v>4167</v>
      </c>
      <c r="Y22" s="24">
        <v>45159</v>
      </c>
      <c r="Z22" s="21" t="s">
        <v>522</v>
      </c>
      <c r="AA22" s="21" t="s">
        <v>492</v>
      </c>
      <c r="AB22" s="21">
        <v>8.4</v>
      </c>
      <c r="AC22" s="21" t="s">
        <v>465</v>
      </c>
      <c r="AD22" s="21">
        <v>51</v>
      </c>
    </row>
    <row r="23" spans="1:30" ht="17.25" customHeight="1" thickBot="1" x14ac:dyDescent="0.25">
      <c r="A23" s="21">
        <v>18</v>
      </c>
      <c r="B23" s="22">
        <v>3.1313709677419352E-2</v>
      </c>
      <c r="C23" s="22">
        <v>2.8166532258064515E-2</v>
      </c>
      <c r="D23" s="22">
        <v>5.9499999999999997E-2</v>
      </c>
      <c r="E23" s="45"/>
      <c r="F23" s="21" t="s">
        <v>494</v>
      </c>
      <c r="G23" s="23">
        <v>52795</v>
      </c>
      <c r="H23" s="21">
        <v>1.06</v>
      </c>
      <c r="I23" s="45"/>
      <c r="J23" s="12">
        <v>20</v>
      </c>
      <c r="K23" s="12">
        <f>X12</f>
        <v>4406</v>
      </c>
      <c r="L23" s="18"/>
      <c r="M23" s="12"/>
      <c r="N23" s="114">
        <f t="shared" si="0"/>
        <v>8.8830645161290328E-2</v>
      </c>
      <c r="W23" s="21">
        <v>175</v>
      </c>
      <c r="X23" s="21">
        <v>4135</v>
      </c>
      <c r="Y23" s="24">
        <v>45092</v>
      </c>
      <c r="Z23" s="21" t="s">
        <v>513</v>
      </c>
      <c r="AA23" s="21" t="s">
        <v>495</v>
      </c>
      <c r="AB23" s="21">
        <v>8.3000000000000007</v>
      </c>
      <c r="AC23" s="21" t="s">
        <v>464</v>
      </c>
      <c r="AD23" s="21">
        <v>55</v>
      </c>
    </row>
    <row r="24" spans="1:30" ht="17.25" customHeight="1" thickBot="1" x14ac:dyDescent="0.25">
      <c r="A24" s="21">
        <v>19</v>
      </c>
      <c r="B24" s="22">
        <v>2.4343548387096774E-2</v>
      </c>
      <c r="C24" s="22">
        <v>2.2408467741935483E-2</v>
      </c>
      <c r="D24" s="22">
        <v>4.7E-2</v>
      </c>
      <c r="E24" s="45"/>
      <c r="F24" s="21" t="s">
        <v>495</v>
      </c>
      <c r="G24" s="23">
        <v>54061</v>
      </c>
      <c r="H24" s="21">
        <v>1.0900000000000001</v>
      </c>
      <c r="I24" s="45"/>
      <c r="J24" s="12">
        <v>30</v>
      </c>
      <c r="K24" s="12">
        <f>X14</f>
        <v>4376</v>
      </c>
      <c r="L24" s="18"/>
      <c r="M24" s="12"/>
      <c r="N24" s="114">
        <f t="shared" si="0"/>
        <v>8.8225806451612904E-2</v>
      </c>
      <c r="W24" s="21">
        <v>200</v>
      </c>
      <c r="X24" s="21">
        <v>4112</v>
      </c>
      <c r="Y24" s="24">
        <v>44953</v>
      </c>
      <c r="Z24" s="21" t="s">
        <v>520</v>
      </c>
      <c r="AA24" s="21" t="s">
        <v>496</v>
      </c>
      <c r="AB24" s="21">
        <v>8.3000000000000007</v>
      </c>
      <c r="AC24" s="21" t="s">
        <v>464</v>
      </c>
      <c r="AD24" s="21">
        <v>56</v>
      </c>
    </row>
    <row r="25" spans="1:30" ht="17.25" customHeight="1" thickBot="1" x14ac:dyDescent="0.25">
      <c r="A25" s="21">
        <v>20</v>
      </c>
      <c r="B25" s="22">
        <v>1.9245967741935481E-2</v>
      </c>
      <c r="C25" s="22">
        <v>1.7418145161290321E-2</v>
      </c>
      <c r="D25" s="22">
        <v>3.6999999999999998E-2</v>
      </c>
      <c r="E25" s="45"/>
      <c r="F25" s="21" t="s">
        <v>496</v>
      </c>
      <c r="G25" s="23">
        <v>56150</v>
      </c>
      <c r="H25" s="21">
        <v>1.1299999999999999</v>
      </c>
      <c r="I25" s="45"/>
      <c r="J25" s="12">
        <v>50</v>
      </c>
      <c r="K25" s="12">
        <f>X18</f>
        <v>4329</v>
      </c>
      <c r="L25" s="18"/>
      <c r="M25" s="12"/>
      <c r="N25" s="114">
        <f t="shared" si="0"/>
        <v>8.7278225806451615E-2</v>
      </c>
      <c r="W25" s="21"/>
      <c r="X25" s="21"/>
      <c r="Y25" s="24"/>
      <c r="Z25" s="21"/>
      <c r="AA25" s="21"/>
      <c r="AB25" s="21"/>
      <c r="AC25" s="21"/>
      <c r="AD25" s="21"/>
    </row>
    <row r="26" spans="1:30" ht="17.25" customHeight="1" thickBot="1" x14ac:dyDescent="0.25">
      <c r="A26" s="21">
        <v>21</v>
      </c>
      <c r="B26" s="22">
        <v>1.4928629032258065E-2</v>
      </c>
      <c r="C26" s="22">
        <v>1.33875E-2</v>
      </c>
      <c r="D26" s="22">
        <v>2.86E-2</v>
      </c>
      <c r="E26" s="45"/>
      <c r="F26" s="21" t="s">
        <v>497</v>
      </c>
      <c r="G26" s="23">
        <v>46676</v>
      </c>
      <c r="H26" s="21">
        <v>0.94</v>
      </c>
      <c r="I26" s="45"/>
      <c r="J26" s="12">
        <v>100</v>
      </c>
      <c r="K26" s="12">
        <f>X20</f>
        <v>4230</v>
      </c>
      <c r="L26" s="18"/>
      <c r="M26" s="12"/>
      <c r="N26" s="114">
        <f t="shared" si="0"/>
        <v>8.5282258064516128E-2</v>
      </c>
    </row>
    <row r="27" spans="1:30" ht="17.25" customHeight="1" thickBot="1" x14ac:dyDescent="0.25">
      <c r="A27" s="21">
        <v>22</v>
      </c>
      <c r="B27" s="22">
        <v>1.0663306451612902E-2</v>
      </c>
      <c r="C27" s="22">
        <v>9.0689516129032251E-3</v>
      </c>
      <c r="D27" s="22">
        <v>0.02</v>
      </c>
      <c r="E27" s="45"/>
      <c r="F27" s="45"/>
      <c r="G27" s="45"/>
      <c r="H27" s="45"/>
      <c r="I27" s="45"/>
      <c r="J27" s="12">
        <v>150</v>
      </c>
      <c r="K27" s="12">
        <f>X22</f>
        <v>4167</v>
      </c>
      <c r="L27" s="18"/>
      <c r="M27" s="12"/>
      <c r="N27" s="114">
        <f t="shared" si="0"/>
        <v>8.4012096774193551E-2</v>
      </c>
    </row>
    <row r="28" spans="1:30" ht="17.25" customHeight="1" thickBot="1" x14ac:dyDescent="0.25">
      <c r="A28" s="21">
        <v>23</v>
      </c>
      <c r="B28" s="22">
        <v>6.7100806451612901E-3</v>
      </c>
      <c r="C28" s="22">
        <v>5.4221774193548384E-3</v>
      </c>
      <c r="D28" s="22">
        <v>1.2200000000000001E-2</v>
      </c>
      <c r="E28" s="45"/>
      <c r="F28" s="45"/>
      <c r="G28" s="45"/>
      <c r="H28" s="45"/>
      <c r="I28" s="45"/>
      <c r="J28" s="12">
        <v>200</v>
      </c>
      <c r="K28" s="12">
        <f>X24</f>
        <v>4112</v>
      </c>
      <c r="L28" s="18"/>
      <c r="M28" s="12"/>
      <c r="N28" s="114">
        <f t="shared" si="0"/>
        <v>8.2903225806451611E-2</v>
      </c>
    </row>
    <row r="29" spans="1:30" ht="17.2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63">
    <pageSetUpPr fitToPage="1"/>
  </sheetPr>
  <dimension ref="A1:AD50"/>
  <sheetViews>
    <sheetView zoomScaleNormal="100" zoomScaleSheetLayoutView="100" workbookViewId="0">
      <selection sqref="A1:U1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4">
      <c r="A1" s="229" t="s">
        <v>565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737</v>
      </c>
      <c r="F2" s="6">
        <v>48800</v>
      </c>
      <c r="H2" s="7" t="s">
        <v>462</v>
      </c>
      <c r="W2" s="21">
        <v>1</v>
      </c>
      <c r="X2" s="21">
        <v>5085</v>
      </c>
      <c r="Y2" s="24">
        <v>44966</v>
      </c>
      <c r="Z2" s="21" t="s">
        <v>513</v>
      </c>
      <c r="AA2" s="21" t="s">
        <v>495</v>
      </c>
      <c r="AB2" s="21">
        <v>11.6</v>
      </c>
      <c r="AC2" s="21" t="s">
        <v>499</v>
      </c>
      <c r="AD2" s="21">
        <v>69</v>
      </c>
    </row>
    <row r="3" spans="1:30" ht="17.25" customHeight="1" thickBot="1" x14ac:dyDescent="0.25">
      <c r="W3" s="21">
        <v>2</v>
      </c>
      <c r="X3" s="21">
        <v>5026</v>
      </c>
      <c r="Y3" s="24">
        <v>44944</v>
      </c>
      <c r="Z3" s="21" t="s">
        <v>514</v>
      </c>
      <c r="AA3" s="21" t="s">
        <v>494</v>
      </c>
      <c r="AB3" s="21">
        <v>11.4</v>
      </c>
      <c r="AC3" s="21" t="s">
        <v>499</v>
      </c>
      <c r="AD3" s="21">
        <v>69</v>
      </c>
    </row>
    <row r="4" spans="1:30" ht="17.2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W4" s="21">
        <v>3</v>
      </c>
      <c r="X4" s="21">
        <v>5007</v>
      </c>
      <c r="Y4" s="24">
        <v>44953</v>
      </c>
      <c r="Z4" s="21" t="s">
        <v>514</v>
      </c>
      <c r="AA4" s="21" t="s">
        <v>496</v>
      </c>
      <c r="AB4" s="21">
        <v>11.4</v>
      </c>
      <c r="AC4" s="21" t="s">
        <v>499</v>
      </c>
      <c r="AD4" s="21">
        <v>68</v>
      </c>
    </row>
    <row r="5" spans="1:30" ht="17.25" customHeight="1" thickBot="1" x14ac:dyDescent="0.25">
      <c r="A5" s="21">
        <v>0</v>
      </c>
      <c r="B5" s="102">
        <v>2.6717213114754099E-3</v>
      </c>
      <c r="C5" s="102">
        <v>3.5704918032786886E-3</v>
      </c>
      <c r="D5" s="102">
        <v>6.1999999999999998E-3</v>
      </c>
      <c r="E5" s="45"/>
      <c r="F5" s="21" t="s">
        <v>471</v>
      </c>
      <c r="G5" s="23">
        <v>50894</v>
      </c>
      <c r="H5" s="21">
        <v>1.05</v>
      </c>
      <c r="I5" s="45"/>
      <c r="J5" s="243" t="s">
        <v>472</v>
      </c>
      <c r="K5" s="244"/>
      <c r="L5" s="244"/>
      <c r="M5" s="244"/>
      <c r="N5" s="245"/>
      <c r="W5" s="21">
        <v>4</v>
      </c>
      <c r="X5" s="21">
        <v>4962</v>
      </c>
      <c r="Y5" s="24">
        <v>44966</v>
      </c>
      <c r="Z5" s="21" t="s">
        <v>514</v>
      </c>
      <c r="AA5" s="21" t="s">
        <v>495</v>
      </c>
      <c r="AB5" s="21">
        <v>11.3</v>
      </c>
      <c r="AC5" s="21" t="s">
        <v>499</v>
      </c>
      <c r="AD5" s="21">
        <v>69</v>
      </c>
    </row>
    <row r="6" spans="1:30" ht="17.25" customHeight="1" thickBot="1" x14ac:dyDescent="0.25">
      <c r="A6" s="21">
        <v>1</v>
      </c>
      <c r="B6" s="102">
        <v>1.8147540983606558E-3</v>
      </c>
      <c r="C6" s="102">
        <v>2.380327868852459E-3</v>
      </c>
      <c r="D6" s="102">
        <v>4.1999999999999997E-3</v>
      </c>
      <c r="E6" s="45"/>
      <c r="F6" s="21" t="s">
        <v>473</v>
      </c>
      <c r="G6" s="23">
        <v>53194</v>
      </c>
      <c r="H6" s="21">
        <v>1.1000000000000001</v>
      </c>
      <c r="I6" s="45"/>
      <c r="J6" s="107" t="s">
        <v>474</v>
      </c>
      <c r="K6" s="108">
        <f>LARGE((K8,K9),1)</f>
        <v>0.82188518218355633</v>
      </c>
      <c r="L6" s="45"/>
      <c r="M6" s="45"/>
      <c r="N6" s="108" t="str">
        <f>IF(B13&gt;C13,B4,C4)</f>
        <v>EB</v>
      </c>
      <c r="W6" s="21">
        <v>5</v>
      </c>
      <c r="X6" s="21">
        <v>4937</v>
      </c>
      <c r="Y6" s="24">
        <v>44951</v>
      </c>
      <c r="Z6" s="21" t="s">
        <v>513</v>
      </c>
      <c r="AA6" s="21" t="s">
        <v>494</v>
      </c>
      <c r="AB6" s="21">
        <v>11.2</v>
      </c>
      <c r="AC6" s="21" t="s">
        <v>499</v>
      </c>
      <c r="AD6" s="21">
        <v>69</v>
      </c>
    </row>
    <row r="7" spans="1:30" ht="17.25" customHeight="1" thickBot="1" x14ac:dyDescent="0.25">
      <c r="A7" s="21">
        <v>2</v>
      </c>
      <c r="B7" s="102">
        <v>1.7643442622950821E-3</v>
      </c>
      <c r="C7" s="102">
        <v>1.8348360655737707E-3</v>
      </c>
      <c r="D7" s="102">
        <v>3.5999999999999999E-3</v>
      </c>
      <c r="E7" s="45"/>
      <c r="F7" s="21" t="s">
        <v>475</v>
      </c>
      <c r="G7" s="23">
        <v>53511</v>
      </c>
      <c r="H7" s="21">
        <v>1.1100000000000001</v>
      </c>
      <c r="I7" s="45"/>
      <c r="J7" s="12" t="s">
        <v>476</v>
      </c>
      <c r="K7" s="108">
        <f>LARGE((K10,K11),1)</f>
        <v>0.66769240398055629</v>
      </c>
      <c r="L7" s="45"/>
      <c r="M7" s="45"/>
      <c r="N7" s="108" t="str">
        <f>IF(B22&gt;C22,B4,C4)</f>
        <v>WB</v>
      </c>
      <c r="W7" s="21">
        <v>6</v>
      </c>
      <c r="X7" s="21">
        <v>4923</v>
      </c>
      <c r="Y7" s="24">
        <v>44938</v>
      </c>
      <c r="Z7" s="21" t="s">
        <v>514</v>
      </c>
      <c r="AA7" s="21" t="s">
        <v>495</v>
      </c>
      <c r="AB7" s="21">
        <v>11.2</v>
      </c>
      <c r="AC7" s="21" t="s">
        <v>499</v>
      </c>
      <c r="AD7" s="21">
        <v>67</v>
      </c>
    </row>
    <row r="8" spans="1:30" ht="17.25" customHeight="1" thickBot="1" x14ac:dyDescent="0.25">
      <c r="A8" s="21">
        <v>3</v>
      </c>
      <c r="B8" s="102">
        <v>2.2684426229508193E-3</v>
      </c>
      <c r="C8" s="102">
        <v>1.1901639344262295E-3</v>
      </c>
      <c r="D8" s="102">
        <v>3.3999999999999998E-3</v>
      </c>
      <c r="E8" s="45"/>
      <c r="F8" s="21" t="s">
        <v>480</v>
      </c>
      <c r="G8" s="23">
        <v>46191</v>
      </c>
      <c r="H8" s="21">
        <v>0.95</v>
      </c>
      <c r="I8" s="45"/>
      <c r="J8" s="45"/>
      <c r="K8" s="340">
        <f>LARGE(B11:C11,1)/(B11+C11)</f>
        <v>0.82188518218355633</v>
      </c>
      <c r="L8" s="45"/>
      <c r="M8" s="45"/>
      <c r="N8" s="45"/>
      <c r="W8" s="21">
        <v>7</v>
      </c>
      <c r="X8" s="21">
        <v>4920</v>
      </c>
      <c r="Y8" s="24">
        <v>44946</v>
      </c>
      <c r="Z8" s="21" t="s">
        <v>514</v>
      </c>
      <c r="AA8" s="21" t="s">
        <v>496</v>
      </c>
      <c r="AB8" s="21">
        <v>11.2</v>
      </c>
      <c r="AC8" s="21" t="s">
        <v>499</v>
      </c>
      <c r="AD8" s="21">
        <v>66</v>
      </c>
    </row>
    <row r="9" spans="1:30" ht="17.25" customHeight="1" thickBot="1" x14ac:dyDescent="0.25">
      <c r="A9" s="21">
        <v>4</v>
      </c>
      <c r="B9" s="102">
        <v>4.3352459016393445E-3</v>
      </c>
      <c r="C9" s="102">
        <v>1.3885245901639346E-3</v>
      </c>
      <c r="D9" s="102">
        <v>5.7000000000000002E-3</v>
      </c>
      <c r="E9" s="45"/>
      <c r="F9" s="21" t="s">
        <v>481</v>
      </c>
      <c r="G9" s="23">
        <v>45333</v>
      </c>
      <c r="H9" s="21">
        <v>0.94</v>
      </c>
      <c r="I9" s="45"/>
      <c r="J9" s="45"/>
      <c r="K9" s="340">
        <f>LARGE(B12:C12,1)/(B12+C12)</f>
        <v>0.73808578953064685</v>
      </c>
      <c r="L9" s="45"/>
      <c r="M9" s="45"/>
      <c r="N9" s="45"/>
      <c r="W9" s="21">
        <v>8</v>
      </c>
      <c r="X9" s="21">
        <v>4902</v>
      </c>
      <c r="Y9" s="24">
        <v>44965</v>
      </c>
      <c r="Z9" s="21" t="s">
        <v>514</v>
      </c>
      <c r="AA9" s="21" t="s">
        <v>494</v>
      </c>
      <c r="AB9" s="21">
        <v>11.1</v>
      </c>
      <c r="AC9" s="21" t="s">
        <v>499</v>
      </c>
      <c r="AD9" s="21">
        <v>69</v>
      </c>
    </row>
    <row r="10" spans="1:30" ht="17.25" customHeight="1" thickBot="1" x14ac:dyDescent="0.25">
      <c r="A10" s="21">
        <v>5</v>
      </c>
      <c r="B10" s="102">
        <v>1.3257786885245901E-2</v>
      </c>
      <c r="C10" s="102">
        <v>2.975409836065574E-3</v>
      </c>
      <c r="D10" s="102">
        <v>1.6299999999999999E-2</v>
      </c>
      <c r="E10" s="45"/>
      <c r="F10" s="21" t="s">
        <v>482</v>
      </c>
      <c r="G10" s="23">
        <v>45931</v>
      </c>
      <c r="H10" s="21">
        <v>0.95</v>
      </c>
      <c r="I10" s="45"/>
      <c r="J10" s="45"/>
      <c r="K10" s="340">
        <f>LARGE(B20:C20,1)/(B20+C20)</f>
        <v>0.62915468467865976</v>
      </c>
      <c r="L10" s="45"/>
      <c r="M10" s="45"/>
      <c r="N10" s="45"/>
      <c r="W10" s="21">
        <v>9</v>
      </c>
      <c r="X10" s="21">
        <v>4898</v>
      </c>
      <c r="Y10" s="24">
        <v>44937</v>
      </c>
      <c r="Z10" s="21" t="s">
        <v>513</v>
      </c>
      <c r="AA10" s="21" t="s">
        <v>494</v>
      </c>
      <c r="AB10" s="21">
        <v>11.1</v>
      </c>
      <c r="AC10" s="21" t="s">
        <v>499</v>
      </c>
      <c r="AD10" s="21">
        <v>68</v>
      </c>
    </row>
    <row r="11" spans="1:30" ht="17.25" customHeight="1" thickBot="1" x14ac:dyDescent="0.25">
      <c r="A11" s="21">
        <v>6</v>
      </c>
      <c r="B11" s="102">
        <v>4.07311475409836E-2</v>
      </c>
      <c r="C11" s="102">
        <v>8.827049180327869E-3</v>
      </c>
      <c r="D11" s="102">
        <v>4.9500000000000002E-2</v>
      </c>
      <c r="E11" s="45"/>
      <c r="F11" s="21" t="s">
        <v>483</v>
      </c>
      <c r="G11" s="23">
        <v>48250</v>
      </c>
      <c r="H11" s="21">
        <v>1</v>
      </c>
      <c r="I11" s="45"/>
      <c r="J11" s="45"/>
      <c r="K11" s="340">
        <f>LARGE(B21:C21,1)/(B21+C21)</f>
        <v>0.66769240398055629</v>
      </c>
      <c r="L11" s="45"/>
      <c r="M11" s="45"/>
      <c r="N11" s="45"/>
      <c r="W11" s="21">
        <v>10</v>
      </c>
      <c r="X11" s="21">
        <v>4851</v>
      </c>
      <c r="Y11" s="24">
        <v>44981</v>
      </c>
      <c r="Z11" s="21" t="s">
        <v>514</v>
      </c>
      <c r="AA11" s="21" t="s">
        <v>496</v>
      </c>
      <c r="AB11" s="21">
        <v>11</v>
      </c>
      <c r="AC11" s="21" t="s">
        <v>499</v>
      </c>
      <c r="AD11" s="21">
        <v>66</v>
      </c>
    </row>
    <row r="12" spans="1:30" ht="17.25" customHeight="1" thickBot="1" x14ac:dyDescent="0.25">
      <c r="A12" s="21">
        <v>7</v>
      </c>
      <c r="B12" s="102">
        <v>5.0309016393442624E-2</v>
      </c>
      <c r="C12" s="102">
        <v>1.785245901639344E-2</v>
      </c>
      <c r="D12" s="102">
        <v>6.8099999999999994E-2</v>
      </c>
      <c r="E12" s="45"/>
      <c r="F12" s="21" t="s">
        <v>484</v>
      </c>
      <c r="G12" s="23">
        <v>47468</v>
      </c>
      <c r="H12" s="21">
        <v>0.98</v>
      </c>
      <c r="I12" s="45"/>
      <c r="J12" s="45"/>
      <c r="K12" s="45"/>
      <c r="L12" s="45"/>
      <c r="M12" s="45"/>
      <c r="N12" s="45"/>
      <c r="W12" s="21">
        <v>20</v>
      </c>
      <c r="X12" s="21">
        <v>4778</v>
      </c>
      <c r="Y12" s="24">
        <v>44964</v>
      </c>
      <c r="Z12" s="21" t="s">
        <v>513</v>
      </c>
      <c r="AA12" s="21" t="s">
        <v>493</v>
      </c>
      <c r="AB12" s="21">
        <v>10.9</v>
      </c>
      <c r="AC12" s="21" t="s">
        <v>499</v>
      </c>
      <c r="AD12" s="21">
        <v>70</v>
      </c>
    </row>
    <row r="13" spans="1:30" ht="17.25" customHeight="1" thickBot="1" x14ac:dyDescent="0.25">
      <c r="A13" s="21">
        <v>8</v>
      </c>
      <c r="B13" s="102">
        <v>4.6326639344262288E-2</v>
      </c>
      <c r="C13" s="102">
        <v>2.0381557377049178E-2</v>
      </c>
      <c r="D13" s="102">
        <v>6.6600000000000006E-2</v>
      </c>
      <c r="E13" s="45"/>
      <c r="F13" s="21" t="s">
        <v>485</v>
      </c>
      <c r="G13" s="23">
        <v>47261</v>
      </c>
      <c r="H13" s="21">
        <v>0.98</v>
      </c>
      <c r="I13" s="45"/>
      <c r="J13" s="45"/>
      <c r="K13" s="45"/>
      <c r="L13" s="45"/>
      <c r="M13" s="45"/>
      <c r="N13" s="45"/>
      <c r="W13" s="21">
        <v>25</v>
      </c>
      <c r="X13" s="21">
        <v>4757</v>
      </c>
      <c r="Y13" s="24">
        <v>44939</v>
      </c>
      <c r="Z13" s="21" t="s">
        <v>514</v>
      </c>
      <c r="AA13" s="21" t="s">
        <v>496</v>
      </c>
      <c r="AB13" s="21">
        <v>10.8</v>
      </c>
      <c r="AC13" s="21" t="s">
        <v>499</v>
      </c>
      <c r="AD13" s="21">
        <v>68</v>
      </c>
    </row>
    <row r="14" spans="1:30" ht="17.25" customHeight="1" thickBot="1" x14ac:dyDescent="0.25">
      <c r="A14" s="21">
        <v>9</v>
      </c>
      <c r="B14" s="102">
        <v>3.8210655737704921E-2</v>
      </c>
      <c r="C14" s="102">
        <v>2.1323770491803277E-2</v>
      </c>
      <c r="D14" s="102">
        <v>5.9499999999999997E-2</v>
      </c>
      <c r="E14" s="45"/>
      <c r="F14" s="21"/>
      <c r="G14" s="23"/>
      <c r="H14" s="21"/>
      <c r="I14" s="45"/>
      <c r="J14" s="45"/>
      <c r="K14" s="45"/>
      <c r="L14" s="45"/>
      <c r="M14" s="45"/>
      <c r="N14" s="45"/>
      <c r="W14" s="21">
        <v>30</v>
      </c>
      <c r="X14" s="21">
        <v>4729</v>
      </c>
      <c r="Y14" s="24">
        <v>44967</v>
      </c>
      <c r="Z14" s="21" t="s">
        <v>514</v>
      </c>
      <c r="AA14" s="21" t="s">
        <v>496</v>
      </c>
      <c r="AB14" s="21">
        <v>10.7</v>
      </c>
      <c r="AC14" s="21" t="s">
        <v>499</v>
      </c>
      <c r="AD14" s="21">
        <v>67</v>
      </c>
    </row>
    <row r="15" spans="1:30" ht="17.25" customHeight="1" thickBot="1" x14ac:dyDescent="0.25">
      <c r="A15" s="21">
        <v>10</v>
      </c>
      <c r="B15" s="102">
        <v>3.4984426229508196E-2</v>
      </c>
      <c r="C15" s="102">
        <v>2.4051229508196721E-2</v>
      </c>
      <c r="D15" s="102">
        <v>5.8999999999999997E-2</v>
      </c>
      <c r="E15" s="45"/>
      <c r="F15" s="21"/>
      <c r="G15" s="23"/>
      <c r="H15" s="21"/>
      <c r="I15" s="45"/>
      <c r="J15" s="45"/>
      <c r="K15" s="45"/>
      <c r="L15" s="45"/>
      <c r="M15" s="45"/>
      <c r="N15" s="45"/>
      <c r="W15" s="21">
        <v>35</v>
      </c>
      <c r="X15" s="21">
        <v>4706</v>
      </c>
      <c r="Y15" s="24">
        <v>44994</v>
      </c>
      <c r="Z15" s="21" t="s">
        <v>524</v>
      </c>
      <c r="AA15" s="21" t="s">
        <v>495</v>
      </c>
      <c r="AB15" s="21">
        <v>10.7</v>
      </c>
      <c r="AC15" s="21" t="s">
        <v>498</v>
      </c>
      <c r="AD15" s="21">
        <v>75</v>
      </c>
    </row>
    <row r="16" spans="1:30" ht="17.25" customHeight="1" thickBot="1" x14ac:dyDescent="0.25">
      <c r="A16" s="21">
        <v>11</v>
      </c>
      <c r="B16" s="102">
        <v>3.3270491803278693E-2</v>
      </c>
      <c r="C16" s="102">
        <v>2.8117622950819675E-2</v>
      </c>
      <c r="D16" s="102">
        <v>6.1400000000000003E-2</v>
      </c>
      <c r="E16" s="45"/>
      <c r="F16" s="21"/>
      <c r="G16" s="23"/>
      <c r="H16" s="21"/>
      <c r="I16" s="45"/>
      <c r="J16" s="45"/>
      <c r="K16" s="45"/>
      <c r="L16" s="45"/>
      <c r="M16" s="45"/>
      <c r="N16" s="45"/>
      <c r="W16" s="21">
        <v>40</v>
      </c>
      <c r="X16" s="21">
        <v>4673</v>
      </c>
      <c r="Y16" s="24">
        <v>45153</v>
      </c>
      <c r="Z16" s="21" t="s">
        <v>524</v>
      </c>
      <c r="AA16" s="21" t="s">
        <v>493</v>
      </c>
      <c r="AB16" s="21">
        <v>10.6</v>
      </c>
      <c r="AC16" s="21" t="s">
        <v>498</v>
      </c>
      <c r="AD16" s="21">
        <v>77</v>
      </c>
    </row>
    <row r="17" spans="1:30" ht="17.25" customHeight="1" thickBot="1" x14ac:dyDescent="0.25">
      <c r="A17" s="21">
        <v>12</v>
      </c>
      <c r="B17" s="102">
        <v>3.1052459016393447E-2</v>
      </c>
      <c r="C17" s="102">
        <v>3.1440163934426231E-2</v>
      </c>
      <c r="D17" s="102">
        <v>6.25E-2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W17" s="21">
        <v>45</v>
      </c>
      <c r="X17" s="21">
        <v>4654</v>
      </c>
      <c r="Y17" s="24">
        <v>44931</v>
      </c>
      <c r="Z17" s="21" t="s">
        <v>513</v>
      </c>
      <c r="AA17" s="21" t="s">
        <v>495</v>
      </c>
      <c r="AB17" s="21">
        <v>10.6</v>
      </c>
      <c r="AC17" s="21" t="s">
        <v>499</v>
      </c>
      <c r="AD17" s="21">
        <v>71</v>
      </c>
    </row>
    <row r="18" spans="1:30" ht="17.25" customHeight="1" thickBot="1" x14ac:dyDescent="0.25">
      <c r="A18" s="21">
        <v>13</v>
      </c>
      <c r="B18" s="102">
        <v>2.9842622950819676E-2</v>
      </c>
      <c r="C18" s="102">
        <v>3.3374180327868853E-2</v>
      </c>
      <c r="D18" s="102">
        <v>6.3299999999999995E-2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W18" s="21">
        <v>50</v>
      </c>
      <c r="X18" s="21">
        <v>4640</v>
      </c>
      <c r="Y18" s="24">
        <v>45218</v>
      </c>
      <c r="Z18" s="21" t="s">
        <v>514</v>
      </c>
      <c r="AA18" s="21" t="s">
        <v>495</v>
      </c>
      <c r="AB18" s="21">
        <v>10.5</v>
      </c>
      <c r="AC18" s="21" t="s">
        <v>499</v>
      </c>
      <c r="AD18" s="21">
        <v>70</v>
      </c>
    </row>
    <row r="19" spans="1:30" ht="17.25" customHeight="1" thickBot="1" x14ac:dyDescent="0.25">
      <c r="A19" s="21">
        <v>14</v>
      </c>
      <c r="B19" s="102">
        <v>2.8179098360655734E-2</v>
      </c>
      <c r="C19" s="102">
        <v>3.8184426229508191E-2</v>
      </c>
      <c r="D19" s="102">
        <v>6.6400000000000001E-2</v>
      </c>
      <c r="E19" s="45"/>
      <c r="F19" s="11" t="s">
        <v>486</v>
      </c>
      <c r="G19" s="11" t="s">
        <v>468</v>
      </c>
      <c r="H19" s="11" t="s">
        <v>469</v>
      </c>
      <c r="I19" s="45"/>
      <c r="J19" s="256" t="s">
        <v>487</v>
      </c>
      <c r="K19" s="257"/>
      <c r="L19" s="257"/>
      <c r="M19" s="257"/>
      <c r="N19" s="258"/>
      <c r="W19" s="21">
        <v>75</v>
      </c>
      <c r="X19" s="21">
        <v>4600</v>
      </c>
      <c r="Y19" s="24">
        <v>44974</v>
      </c>
      <c r="Z19" s="21" t="s">
        <v>513</v>
      </c>
      <c r="AA19" s="21" t="s">
        <v>496</v>
      </c>
      <c r="AB19" s="21">
        <v>10.5</v>
      </c>
      <c r="AC19" s="21" t="s">
        <v>499</v>
      </c>
      <c r="AD19" s="21">
        <v>66</v>
      </c>
    </row>
    <row r="20" spans="1:30" ht="17.25" customHeight="1" thickBot="1" x14ac:dyDescent="0.25">
      <c r="A20" s="21">
        <v>15</v>
      </c>
      <c r="B20" s="102">
        <v>2.7271721311475414E-2</v>
      </c>
      <c r="C20" s="102">
        <v>4.6267622950819667E-2</v>
      </c>
      <c r="D20" s="102">
        <v>7.3599999999999999E-2</v>
      </c>
      <c r="E20" s="45"/>
      <c r="F20" s="21" t="s">
        <v>488</v>
      </c>
      <c r="G20" s="23">
        <v>31376</v>
      </c>
      <c r="H20" s="21">
        <v>0.65</v>
      </c>
      <c r="I20" s="45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4569</v>
      </c>
      <c r="Y20" s="24">
        <v>45257</v>
      </c>
      <c r="Z20" s="21" t="s">
        <v>524</v>
      </c>
      <c r="AA20" s="21" t="s">
        <v>492</v>
      </c>
      <c r="AB20" s="21">
        <v>10.4</v>
      </c>
      <c r="AC20" s="21" t="s">
        <v>498</v>
      </c>
      <c r="AD20" s="21">
        <v>76</v>
      </c>
    </row>
    <row r="21" spans="1:30" ht="17.25" customHeight="1" thickBot="1" x14ac:dyDescent="0.25">
      <c r="A21" s="21">
        <v>16</v>
      </c>
      <c r="B21" s="102">
        <v>2.6112295081967211E-2</v>
      </c>
      <c r="C21" s="102">
        <v>5.2466393442622952E-2</v>
      </c>
      <c r="D21" s="102">
        <v>7.8600000000000003E-2</v>
      </c>
      <c r="E21" s="45"/>
      <c r="F21" s="21" t="s">
        <v>492</v>
      </c>
      <c r="G21" s="23">
        <v>50305</v>
      </c>
      <c r="H21" s="21">
        <v>1.04</v>
      </c>
      <c r="I21" s="45"/>
      <c r="J21" s="12">
        <v>5</v>
      </c>
      <c r="K21" s="12">
        <f>X6</f>
        <v>4937</v>
      </c>
      <c r="L21" s="18"/>
      <c r="M21" s="12"/>
      <c r="N21" s="114">
        <f>K21/$F$2</f>
        <v>0.10116803278688524</v>
      </c>
      <c r="W21" s="21">
        <v>125</v>
      </c>
      <c r="X21" s="21">
        <v>4541</v>
      </c>
      <c r="Y21" s="24">
        <v>45209</v>
      </c>
      <c r="Z21" s="21" t="s">
        <v>524</v>
      </c>
      <c r="AA21" s="21" t="s">
        <v>493</v>
      </c>
      <c r="AB21" s="21">
        <v>10.3</v>
      </c>
      <c r="AC21" s="21" t="s">
        <v>498</v>
      </c>
      <c r="AD21" s="21">
        <v>78</v>
      </c>
    </row>
    <row r="22" spans="1:30" ht="17.25" customHeight="1" thickBot="1" x14ac:dyDescent="0.25">
      <c r="A22" s="21">
        <v>17</v>
      </c>
      <c r="B22" s="102">
        <v>2.5053688524590167E-2</v>
      </c>
      <c r="C22" s="102">
        <v>4.8350409836065575E-2</v>
      </c>
      <c r="D22" s="102">
        <v>7.3400000000000007E-2</v>
      </c>
      <c r="E22" s="45"/>
      <c r="F22" s="21" t="s">
        <v>493</v>
      </c>
      <c r="G22" s="23">
        <v>53783</v>
      </c>
      <c r="H22" s="21">
        <v>1.1100000000000001</v>
      </c>
      <c r="I22" s="45"/>
      <c r="J22" s="12">
        <v>10</v>
      </c>
      <c r="K22" s="12">
        <f>X11</f>
        <v>4851</v>
      </c>
      <c r="L22" s="18"/>
      <c r="M22" s="12"/>
      <c r="N22" s="114">
        <f t="shared" ref="N22:N28" si="0">K22/$F$2</f>
        <v>9.9405737704918035E-2</v>
      </c>
      <c r="W22" s="21">
        <v>150</v>
      </c>
      <c r="X22" s="21">
        <v>4512</v>
      </c>
      <c r="Y22" s="24">
        <v>45237</v>
      </c>
      <c r="Z22" s="21" t="s">
        <v>524</v>
      </c>
      <c r="AA22" s="21" t="s">
        <v>493</v>
      </c>
      <c r="AB22" s="21">
        <v>10.3</v>
      </c>
      <c r="AC22" s="21" t="s">
        <v>498</v>
      </c>
      <c r="AD22" s="21">
        <v>75</v>
      </c>
    </row>
    <row r="23" spans="1:30" ht="17.25" customHeight="1" thickBot="1" x14ac:dyDescent="0.25">
      <c r="A23" s="21">
        <v>18</v>
      </c>
      <c r="B23" s="102">
        <v>2.1272950819672135E-2</v>
      </c>
      <c r="C23" s="102">
        <v>3.5506557377049178E-2</v>
      </c>
      <c r="D23" s="102">
        <v>5.6800000000000003E-2</v>
      </c>
      <c r="E23" s="45"/>
      <c r="F23" s="21" t="s">
        <v>494</v>
      </c>
      <c r="G23" s="23">
        <v>53951</v>
      </c>
      <c r="H23" s="21">
        <v>1.1100000000000001</v>
      </c>
      <c r="I23" s="45"/>
      <c r="J23" s="12">
        <v>20</v>
      </c>
      <c r="K23" s="12">
        <f>X12</f>
        <v>4778</v>
      </c>
      <c r="L23" s="18"/>
      <c r="M23" s="12"/>
      <c r="N23" s="114">
        <f t="shared" si="0"/>
        <v>9.7909836065573769E-2</v>
      </c>
      <c r="W23" s="21">
        <v>175</v>
      </c>
      <c r="X23" s="21">
        <v>4480</v>
      </c>
      <c r="Y23" s="24">
        <v>44977</v>
      </c>
      <c r="Z23" s="21" t="s">
        <v>514</v>
      </c>
      <c r="AA23" s="21" t="s">
        <v>492</v>
      </c>
      <c r="AB23" s="21">
        <v>10.199999999999999</v>
      </c>
      <c r="AC23" s="21" t="s">
        <v>499</v>
      </c>
      <c r="AD23" s="21">
        <v>68</v>
      </c>
    </row>
    <row r="24" spans="1:30" ht="17.25" customHeight="1" thickBot="1" x14ac:dyDescent="0.25">
      <c r="A24" s="21">
        <v>19</v>
      </c>
      <c r="B24" s="102">
        <v>1.4518032786885246E-2</v>
      </c>
      <c r="C24" s="102">
        <v>2.6233196721311476E-2</v>
      </c>
      <c r="D24" s="102">
        <v>4.0800000000000003E-2</v>
      </c>
      <c r="E24" s="45"/>
      <c r="F24" s="21" t="s">
        <v>495</v>
      </c>
      <c r="G24" s="23">
        <v>54261</v>
      </c>
      <c r="H24" s="21">
        <v>1.1200000000000001</v>
      </c>
      <c r="I24" s="45"/>
      <c r="J24" s="12">
        <v>30</v>
      </c>
      <c r="K24" s="12">
        <f>X14</f>
        <v>4729</v>
      </c>
      <c r="L24" s="18"/>
      <c r="M24" s="12"/>
      <c r="N24" s="114">
        <f t="shared" si="0"/>
        <v>9.6905737704918032E-2</v>
      </c>
      <c r="W24" s="21">
        <v>200</v>
      </c>
      <c r="X24" s="21">
        <v>4456</v>
      </c>
      <c r="Y24" s="24">
        <v>45261</v>
      </c>
      <c r="Z24" s="21" t="s">
        <v>514</v>
      </c>
      <c r="AA24" s="21" t="s">
        <v>496</v>
      </c>
      <c r="AB24" s="21">
        <v>10.1</v>
      </c>
      <c r="AC24" s="21" t="s">
        <v>499</v>
      </c>
      <c r="AD24" s="21">
        <v>67</v>
      </c>
    </row>
    <row r="25" spans="1:30" ht="17.25" customHeight="1" thickBot="1" x14ac:dyDescent="0.25">
      <c r="A25" s="21">
        <v>20</v>
      </c>
      <c r="B25" s="102">
        <v>1.0888524590163935E-2</v>
      </c>
      <c r="C25" s="102">
        <v>1.9141803278688526E-2</v>
      </c>
      <c r="D25" s="102">
        <v>0.03</v>
      </c>
      <c r="E25" s="45"/>
      <c r="F25" s="21" t="s">
        <v>496</v>
      </c>
      <c r="G25" s="23">
        <v>55212</v>
      </c>
      <c r="H25" s="21">
        <v>1.1399999999999999</v>
      </c>
      <c r="I25" s="45"/>
      <c r="J25" s="12">
        <v>50</v>
      </c>
      <c r="K25" s="12">
        <f>X18</f>
        <v>4640</v>
      </c>
      <c r="L25" s="18"/>
      <c r="M25" s="12"/>
      <c r="N25" s="114">
        <f t="shared" si="0"/>
        <v>9.5081967213114751E-2</v>
      </c>
    </row>
    <row r="26" spans="1:30" ht="17.25" customHeight="1" thickBot="1" x14ac:dyDescent="0.25">
      <c r="A26" s="21">
        <v>21</v>
      </c>
      <c r="B26" s="102">
        <v>8.9729508196721309E-3</v>
      </c>
      <c r="C26" s="102">
        <v>1.4480327868852458E-2</v>
      </c>
      <c r="D26" s="102">
        <v>2.3400000000000001E-2</v>
      </c>
      <c r="E26" s="45"/>
      <c r="F26" s="21" t="s">
        <v>497</v>
      </c>
      <c r="G26" s="23">
        <v>40564</v>
      </c>
      <c r="H26" s="21">
        <v>0.84</v>
      </c>
      <c r="I26" s="45"/>
      <c r="J26" s="12">
        <v>100</v>
      </c>
      <c r="K26" s="12">
        <f>X20</f>
        <v>4569</v>
      </c>
      <c r="L26" s="18"/>
      <c r="M26" s="12"/>
      <c r="N26" s="114">
        <f t="shared" si="0"/>
        <v>9.3627049180327868E-2</v>
      </c>
    </row>
    <row r="27" spans="1:30" ht="17.25" customHeight="1" thickBot="1" x14ac:dyDescent="0.25">
      <c r="A27" s="21">
        <v>22</v>
      </c>
      <c r="B27" s="102">
        <v>6.7549180327868847E-3</v>
      </c>
      <c r="C27" s="102">
        <v>1.0165983606557377E-2</v>
      </c>
      <c r="D27" s="102">
        <v>1.6899999999999998E-2</v>
      </c>
      <c r="E27" s="45"/>
      <c r="F27" s="45"/>
      <c r="G27" s="45"/>
      <c r="H27" s="45"/>
      <c r="I27" s="45"/>
      <c r="J27" s="12">
        <v>150</v>
      </c>
      <c r="K27" s="12">
        <f>X22</f>
        <v>4512</v>
      </c>
      <c r="L27" s="18"/>
      <c r="M27" s="12"/>
      <c r="N27" s="114">
        <f t="shared" si="0"/>
        <v>9.2459016393442617E-2</v>
      </c>
    </row>
    <row r="28" spans="1:30" ht="17.25" customHeight="1" thickBot="1" x14ac:dyDescent="0.25">
      <c r="A28" s="21">
        <v>23</v>
      </c>
      <c r="B28" s="102">
        <v>4.1336065573770496E-3</v>
      </c>
      <c r="C28" s="102">
        <v>6.3971311475409841E-3</v>
      </c>
      <c r="D28" s="102">
        <v>1.06E-2</v>
      </c>
      <c r="E28" s="45"/>
      <c r="F28" s="45"/>
      <c r="G28" s="45"/>
      <c r="H28" s="45"/>
      <c r="I28" s="45"/>
      <c r="J28" s="12">
        <v>200</v>
      </c>
      <c r="K28" s="12">
        <f>X24</f>
        <v>4456</v>
      </c>
      <c r="L28" s="18"/>
      <c r="M28" s="12"/>
      <c r="N28" s="114">
        <f t="shared" si="0"/>
        <v>9.1311475409836071E-2</v>
      </c>
    </row>
    <row r="29" spans="1:30" ht="17.2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0CD0E-3DD1-465A-A092-32C0DBEBB436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375" style="179" customWidth="1"/>
    <col min="20" max="20" width="11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229" t="s">
        <v>746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A2"/>
      <c r="B2"/>
      <c r="C2"/>
      <c r="D2" s="5" t="s">
        <v>737</v>
      </c>
      <c r="E2"/>
      <c r="F2" s="6">
        <v>12500</v>
      </c>
      <c r="G2"/>
      <c r="H2" s="7" t="s">
        <v>462</v>
      </c>
      <c r="I2"/>
      <c r="J2"/>
      <c r="K2"/>
      <c r="L2"/>
      <c r="M2"/>
      <c r="N2"/>
      <c r="O2"/>
      <c r="P2"/>
      <c r="Q2"/>
      <c r="R2"/>
      <c r="S2"/>
      <c r="T2"/>
      <c r="U2"/>
      <c r="W2" s="184">
        <v>1</v>
      </c>
      <c r="X2" s="184">
        <v>1603</v>
      </c>
      <c r="Y2" s="185">
        <v>45273</v>
      </c>
      <c r="Z2" s="184" t="s">
        <v>514</v>
      </c>
      <c r="AA2" s="184" t="s">
        <v>494</v>
      </c>
      <c r="AB2" s="184">
        <v>12.8</v>
      </c>
      <c r="AC2" s="184" t="s">
        <v>498</v>
      </c>
      <c r="AD2" s="184">
        <v>60</v>
      </c>
    </row>
    <row r="3" spans="1:30" ht="17.25" customHeight="1" thickBot="1" x14ac:dyDescent="0.3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W3" s="184">
        <v>2</v>
      </c>
      <c r="X3" s="184">
        <v>1563</v>
      </c>
      <c r="Y3" s="185">
        <v>45272</v>
      </c>
      <c r="Z3" s="184" t="s">
        <v>514</v>
      </c>
      <c r="AA3" s="184" t="s">
        <v>493</v>
      </c>
      <c r="AB3" s="184">
        <v>12.5</v>
      </c>
      <c r="AC3" s="184" t="s">
        <v>498</v>
      </c>
      <c r="AD3" s="184">
        <v>58</v>
      </c>
    </row>
    <row r="4" spans="1:30" ht="17.25" customHeight="1" thickBot="1" x14ac:dyDescent="0.3">
      <c r="A4" s="8" t="s">
        <v>463</v>
      </c>
      <c r="B4" s="8" t="s">
        <v>498</v>
      </c>
      <c r="C4" s="8" t="s">
        <v>499</v>
      </c>
      <c r="D4" s="42" t="s">
        <v>466</v>
      </c>
      <c r="E4" s="45"/>
      <c r="F4" s="11" t="s">
        <v>467</v>
      </c>
      <c r="G4" s="11" t="s">
        <v>468</v>
      </c>
      <c r="H4" s="11" t="s">
        <v>469</v>
      </c>
      <c r="I4" s="45"/>
      <c r="J4" s="253" t="s">
        <v>470</v>
      </c>
      <c r="K4" s="254"/>
      <c r="L4" s="254"/>
      <c r="M4" s="254"/>
      <c r="N4" s="255"/>
      <c r="O4"/>
      <c r="P4"/>
      <c r="Q4"/>
      <c r="R4"/>
      <c r="S4"/>
      <c r="T4"/>
      <c r="U4"/>
      <c r="W4" s="184">
        <v>3</v>
      </c>
      <c r="X4" s="184">
        <v>1539</v>
      </c>
      <c r="Y4" s="185">
        <v>45278</v>
      </c>
      <c r="Z4" s="184" t="s">
        <v>514</v>
      </c>
      <c r="AA4" s="184" t="s">
        <v>492</v>
      </c>
      <c r="AB4" s="184">
        <v>12.3</v>
      </c>
      <c r="AC4" s="184" t="s">
        <v>498</v>
      </c>
      <c r="AD4" s="184">
        <v>61</v>
      </c>
    </row>
    <row r="5" spans="1:30" ht="17.25" customHeight="1" thickBot="1" x14ac:dyDescent="0.3">
      <c r="A5" s="21">
        <v>0</v>
      </c>
      <c r="B5" s="102">
        <v>3.7200000000000002E-3</v>
      </c>
      <c r="C5" s="102">
        <v>3.9312000000000001E-3</v>
      </c>
      <c r="D5" s="102">
        <v>7.6E-3</v>
      </c>
      <c r="E5" s="45"/>
      <c r="F5" s="21" t="s">
        <v>473</v>
      </c>
      <c r="G5" s="23">
        <v>13307</v>
      </c>
      <c r="H5" s="21">
        <v>1.06</v>
      </c>
      <c r="I5" s="45"/>
      <c r="J5" s="243" t="s">
        <v>472</v>
      </c>
      <c r="K5" s="244"/>
      <c r="L5" s="244"/>
      <c r="M5" s="244"/>
      <c r="N5" s="245"/>
      <c r="O5"/>
      <c r="P5"/>
      <c r="Q5"/>
      <c r="R5"/>
      <c r="S5"/>
      <c r="T5"/>
      <c r="U5"/>
      <c r="W5" s="184">
        <v>4</v>
      </c>
      <c r="X5" s="184">
        <v>1538</v>
      </c>
      <c r="Y5" s="185">
        <v>45279</v>
      </c>
      <c r="Z5" s="184" t="s">
        <v>514</v>
      </c>
      <c r="AA5" s="184" t="s">
        <v>493</v>
      </c>
      <c r="AB5" s="184">
        <v>12.3</v>
      </c>
      <c r="AC5" s="184" t="s">
        <v>498</v>
      </c>
      <c r="AD5" s="184">
        <v>59</v>
      </c>
    </row>
    <row r="6" spans="1:30" ht="17.25" customHeight="1" thickBot="1" x14ac:dyDescent="0.3">
      <c r="A6" s="21">
        <v>1</v>
      </c>
      <c r="B6" s="102">
        <v>3.1248000000000001E-3</v>
      </c>
      <c r="C6" s="102">
        <v>2.6711999999999999E-3</v>
      </c>
      <c r="D6" s="102">
        <v>5.7999999999999996E-3</v>
      </c>
      <c r="E6" s="45"/>
      <c r="F6" s="21" t="s">
        <v>475</v>
      </c>
      <c r="G6" s="23">
        <v>13553</v>
      </c>
      <c r="H6" s="21">
        <v>1.08</v>
      </c>
      <c r="I6" s="45"/>
      <c r="J6" s="107" t="s">
        <v>474</v>
      </c>
      <c r="K6" s="108">
        <f>LARGE((K8,K9),1)</f>
        <v>0.57560786881342818</v>
      </c>
      <c r="L6" s="45"/>
      <c r="M6" s="45"/>
      <c r="N6" s="108" t="s">
        <v>499</v>
      </c>
      <c r="O6"/>
      <c r="P6"/>
      <c r="Q6"/>
      <c r="R6"/>
      <c r="S6"/>
      <c r="T6"/>
      <c r="U6"/>
      <c r="W6" s="184">
        <v>5</v>
      </c>
      <c r="X6" s="184">
        <v>1525</v>
      </c>
      <c r="Y6" s="185">
        <v>45274</v>
      </c>
      <c r="Z6" s="184" t="s">
        <v>514</v>
      </c>
      <c r="AA6" s="184" t="s">
        <v>495</v>
      </c>
      <c r="AB6" s="184">
        <v>12.2</v>
      </c>
      <c r="AC6" s="184" t="s">
        <v>498</v>
      </c>
      <c r="AD6" s="184">
        <v>60</v>
      </c>
    </row>
    <row r="7" spans="1:30" ht="17.25" customHeight="1" thickBot="1" x14ac:dyDescent="0.3">
      <c r="A7" s="21">
        <v>2</v>
      </c>
      <c r="B7" s="102">
        <v>2.0831999999999999E-3</v>
      </c>
      <c r="C7" s="102">
        <v>2.016E-3</v>
      </c>
      <c r="D7" s="102">
        <v>4.1000000000000003E-3</v>
      </c>
      <c r="E7" s="45"/>
      <c r="F7" s="21" t="s">
        <v>477</v>
      </c>
      <c r="G7" s="23">
        <v>12785</v>
      </c>
      <c r="H7" s="21">
        <v>1.02</v>
      </c>
      <c r="I7" s="45"/>
      <c r="J7" s="12" t="s">
        <v>476</v>
      </c>
      <c r="K7" s="108">
        <f>LARGE((K10,K11),1)</f>
        <v>0.53066455000143453</v>
      </c>
      <c r="L7" s="45"/>
      <c r="M7" s="45"/>
      <c r="N7" s="108" t="s">
        <v>498</v>
      </c>
      <c r="O7"/>
      <c r="P7"/>
      <c r="Q7"/>
      <c r="R7"/>
      <c r="S7"/>
      <c r="T7"/>
      <c r="U7"/>
      <c r="W7" s="184">
        <v>6</v>
      </c>
      <c r="X7" s="184">
        <v>1513</v>
      </c>
      <c r="Y7" s="185">
        <v>45281</v>
      </c>
      <c r="Z7" s="184" t="s">
        <v>515</v>
      </c>
      <c r="AA7" s="184" t="s">
        <v>495</v>
      </c>
      <c r="AB7" s="184">
        <v>12.1</v>
      </c>
      <c r="AC7" s="184" t="s">
        <v>498</v>
      </c>
      <c r="AD7" s="184">
        <v>60</v>
      </c>
    </row>
    <row r="8" spans="1:30" ht="17.25" customHeight="1" thickBot="1" x14ac:dyDescent="0.3">
      <c r="A8" s="21">
        <v>3</v>
      </c>
      <c r="B8" s="102">
        <v>1.24E-3</v>
      </c>
      <c r="C8" s="102">
        <v>1.3608000000000001E-3</v>
      </c>
      <c r="D8" s="102">
        <v>2.5999999999999999E-3</v>
      </c>
      <c r="E8" s="45"/>
      <c r="F8" s="21" t="s">
        <v>478</v>
      </c>
      <c r="G8" s="23">
        <v>12708</v>
      </c>
      <c r="H8" s="21">
        <v>1.02</v>
      </c>
      <c r="I8" s="45"/>
      <c r="J8" s="45"/>
      <c r="K8" s="340">
        <f>LARGE(B11:C11,1)/(B11+C11)</f>
        <v>0.57560786881342818</v>
      </c>
      <c r="L8" s="45"/>
      <c r="M8" s="45"/>
      <c r="N8" s="45"/>
      <c r="O8"/>
      <c r="P8"/>
      <c r="Q8"/>
      <c r="R8"/>
      <c r="S8"/>
      <c r="T8"/>
      <c r="U8"/>
      <c r="W8" s="184">
        <v>7</v>
      </c>
      <c r="X8" s="184">
        <v>1509</v>
      </c>
      <c r="Y8" s="185">
        <v>45280</v>
      </c>
      <c r="Z8" s="184" t="s">
        <v>514</v>
      </c>
      <c r="AA8" s="184" t="s">
        <v>494</v>
      </c>
      <c r="AB8" s="184">
        <v>12.1</v>
      </c>
      <c r="AC8" s="184" t="s">
        <v>498</v>
      </c>
      <c r="AD8" s="184">
        <v>58</v>
      </c>
    </row>
    <row r="9" spans="1:30" ht="17.25" customHeight="1" thickBot="1" x14ac:dyDescent="0.3">
      <c r="A9" s="21">
        <v>4</v>
      </c>
      <c r="B9" s="102">
        <v>1.6368000000000001E-3</v>
      </c>
      <c r="C9" s="102">
        <v>2.3687999999999999E-3</v>
      </c>
      <c r="D9" s="102">
        <v>4.0000000000000001E-3</v>
      </c>
      <c r="E9" s="45"/>
      <c r="F9" s="21" t="s">
        <v>479</v>
      </c>
      <c r="G9" s="23">
        <v>11966</v>
      </c>
      <c r="H9" s="21">
        <v>0.96</v>
      </c>
      <c r="I9" s="45"/>
      <c r="J9" s="45"/>
      <c r="K9" s="340">
        <f>LARGE(B12:C12,1)/(B12+C12)</f>
        <v>0.51965269661045255</v>
      </c>
      <c r="L9" s="45"/>
      <c r="M9" s="45"/>
      <c r="N9" s="45"/>
      <c r="O9"/>
      <c r="P9"/>
      <c r="Q9"/>
      <c r="R9"/>
      <c r="S9"/>
      <c r="T9"/>
      <c r="U9"/>
      <c r="W9" s="184">
        <v>8</v>
      </c>
      <c r="X9" s="184">
        <v>1508</v>
      </c>
      <c r="Y9" s="185">
        <v>45275</v>
      </c>
      <c r="Z9" s="184" t="s">
        <v>513</v>
      </c>
      <c r="AA9" s="184" t="s">
        <v>496</v>
      </c>
      <c r="AB9" s="184">
        <v>12.1</v>
      </c>
      <c r="AC9" s="184" t="s">
        <v>498</v>
      </c>
      <c r="AD9" s="184">
        <v>58</v>
      </c>
    </row>
    <row r="10" spans="1:30" ht="17.25" customHeight="1" thickBot="1" x14ac:dyDescent="0.3">
      <c r="A10" s="21">
        <v>5</v>
      </c>
      <c r="B10" s="102">
        <v>4.1168000000000003E-3</v>
      </c>
      <c r="C10" s="102">
        <v>5.4432000000000005E-3</v>
      </c>
      <c r="D10" s="102">
        <v>9.5999999999999992E-3</v>
      </c>
      <c r="E10" s="45"/>
      <c r="F10" s="21" t="s">
        <v>480</v>
      </c>
      <c r="G10" s="23">
        <v>11344</v>
      </c>
      <c r="H10" s="21">
        <v>0.91</v>
      </c>
      <c r="I10" s="45"/>
      <c r="J10" s="45"/>
      <c r="K10" s="340">
        <f>LARGE(B20:C20,1)/(B20+C20)</f>
        <v>0.52909427890588401</v>
      </c>
      <c r="L10" s="45"/>
      <c r="M10" s="45"/>
      <c r="N10" s="45"/>
      <c r="O10"/>
      <c r="P10"/>
      <c r="Q10"/>
      <c r="R10"/>
      <c r="S10"/>
      <c r="T10"/>
      <c r="U10"/>
      <c r="W10" s="184">
        <v>9</v>
      </c>
      <c r="X10" s="184">
        <v>1502</v>
      </c>
      <c r="Y10" s="185">
        <v>45275</v>
      </c>
      <c r="Z10" s="184" t="s">
        <v>514</v>
      </c>
      <c r="AA10" s="184" t="s">
        <v>496</v>
      </c>
      <c r="AB10" s="184">
        <v>12</v>
      </c>
      <c r="AC10" s="184" t="s">
        <v>498</v>
      </c>
      <c r="AD10" s="184">
        <v>58</v>
      </c>
    </row>
    <row r="11" spans="1:30" ht="17.25" customHeight="1" thickBot="1" x14ac:dyDescent="0.3">
      <c r="A11" s="21">
        <v>6</v>
      </c>
      <c r="B11" s="102">
        <v>1.1408E-2</v>
      </c>
      <c r="C11" s="102">
        <v>1.54728E-2</v>
      </c>
      <c r="D11" s="102">
        <v>2.69E-2</v>
      </c>
      <c r="E11" s="45"/>
      <c r="F11" s="21" t="s">
        <v>481</v>
      </c>
      <c r="G11" s="23">
        <v>11792</v>
      </c>
      <c r="H11" s="21">
        <v>0.94</v>
      </c>
      <c r="I11" s="45"/>
      <c r="J11" s="45"/>
      <c r="K11" s="340">
        <f>LARGE(B21:C21,1)/(B21+C21)</f>
        <v>0.53066455000143453</v>
      </c>
      <c r="L11" s="45"/>
      <c r="M11" s="45"/>
      <c r="N11" s="45"/>
      <c r="O11"/>
      <c r="P11"/>
      <c r="Q11"/>
      <c r="R11"/>
      <c r="S11"/>
      <c r="T11"/>
      <c r="U11"/>
      <c r="W11" s="184">
        <v>10</v>
      </c>
      <c r="X11" s="184">
        <v>1495</v>
      </c>
      <c r="Y11" s="185">
        <v>45271</v>
      </c>
      <c r="Z11" s="184" t="s">
        <v>513</v>
      </c>
      <c r="AA11" s="184" t="s">
        <v>492</v>
      </c>
      <c r="AB11" s="184">
        <v>12</v>
      </c>
      <c r="AC11" s="184" t="s">
        <v>498</v>
      </c>
      <c r="AD11" s="184">
        <v>58</v>
      </c>
    </row>
    <row r="12" spans="1:30" ht="17.25" customHeight="1" thickBot="1" x14ac:dyDescent="0.3">
      <c r="A12" s="21">
        <v>7</v>
      </c>
      <c r="B12" s="102">
        <v>2.3014400000000001E-2</v>
      </c>
      <c r="C12" s="102">
        <v>2.4897599999999999E-2</v>
      </c>
      <c r="D12" s="102">
        <v>4.7899999999999998E-2</v>
      </c>
      <c r="E12" s="45"/>
      <c r="F12" s="21" t="s">
        <v>482</v>
      </c>
      <c r="G12" s="23">
        <v>12127</v>
      </c>
      <c r="H12" s="21">
        <v>0.97</v>
      </c>
      <c r="I12" s="45"/>
      <c r="J12" s="45"/>
      <c r="K12" s="45"/>
      <c r="L12" s="45"/>
      <c r="M12" s="45"/>
      <c r="N12" s="45"/>
      <c r="O12"/>
      <c r="P12"/>
      <c r="Q12"/>
      <c r="R12"/>
      <c r="S12"/>
      <c r="T12"/>
      <c r="U12"/>
      <c r="W12" s="184">
        <v>20</v>
      </c>
      <c r="X12" s="184">
        <v>1461</v>
      </c>
      <c r="Y12" s="185">
        <v>45282</v>
      </c>
      <c r="Z12" s="184" t="s">
        <v>515</v>
      </c>
      <c r="AA12" s="184" t="s">
        <v>496</v>
      </c>
      <c r="AB12" s="184">
        <v>11.7</v>
      </c>
      <c r="AC12" s="184" t="s">
        <v>498</v>
      </c>
      <c r="AD12" s="184">
        <v>58</v>
      </c>
    </row>
    <row r="13" spans="1:30" ht="17.25" customHeight="1" thickBot="1" x14ac:dyDescent="0.3">
      <c r="A13" s="21">
        <v>8</v>
      </c>
      <c r="B13" s="102">
        <v>2.3708800000000002E-2</v>
      </c>
      <c r="C13" s="102">
        <v>2.8425599999999999E-2</v>
      </c>
      <c r="D13" s="102">
        <v>5.21E-2</v>
      </c>
      <c r="E13" s="45"/>
      <c r="F13" s="21" t="s">
        <v>483</v>
      </c>
      <c r="G13" s="23">
        <v>12225</v>
      </c>
      <c r="H13" s="21">
        <v>0.98</v>
      </c>
      <c r="I13" s="45"/>
      <c r="J13" s="45"/>
      <c r="K13" s="45"/>
      <c r="L13" s="45"/>
      <c r="M13" s="45"/>
      <c r="N13" s="45"/>
      <c r="O13"/>
      <c r="P13"/>
      <c r="Q13"/>
      <c r="R13"/>
      <c r="S13"/>
      <c r="T13"/>
      <c r="U13"/>
      <c r="W13" s="184">
        <v>25</v>
      </c>
      <c r="X13" s="184">
        <v>1450</v>
      </c>
      <c r="Y13" s="185">
        <v>45281</v>
      </c>
      <c r="Z13" s="184" t="s">
        <v>517</v>
      </c>
      <c r="AA13" s="184" t="s">
        <v>495</v>
      </c>
      <c r="AB13" s="184">
        <v>11.6</v>
      </c>
      <c r="AC13" s="184" t="s">
        <v>498</v>
      </c>
      <c r="AD13" s="184">
        <v>61</v>
      </c>
    </row>
    <row r="14" spans="1:30" ht="17.25" customHeight="1" thickBot="1" x14ac:dyDescent="0.3">
      <c r="A14" s="21">
        <v>9</v>
      </c>
      <c r="B14" s="102">
        <v>2.1476799999999997E-2</v>
      </c>
      <c r="C14" s="102">
        <v>2.6964000000000002E-2</v>
      </c>
      <c r="D14" s="102">
        <v>4.8500000000000001E-2</v>
      </c>
      <c r="E14" s="45"/>
      <c r="F14" s="21" t="s">
        <v>484</v>
      </c>
      <c r="G14" s="23">
        <v>12336</v>
      </c>
      <c r="H14" s="21">
        <v>0.99</v>
      </c>
      <c r="I14" s="45"/>
      <c r="J14" s="45"/>
      <c r="K14" s="45"/>
      <c r="L14" s="45"/>
      <c r="M14" s="45"/>
      <c r="N14" s="45"/>
      <c r="O14"/>
      <c r="P14"/>
      <c r="Q14"/>
      <c r="R14"/>
      <c r="S14"/>
      <c r="T14"/>
      <c r="U14"/>
      <c r="W14" s="184">
        <v>30</v>
      </c>
      <c r="X14" s="184">
        <v>1439</v>
      </c>
      <c r="Y14" s="185">
        <v>45267</v>
      </c>
      <c r="Z14" s="184" t="s">
        <v>513</v>
      </c>
      <c r="AA14" s="184" t="s">
        <v>495</v>
      </c>
      <c r="AB14" s="184">
        <v>11.5</v>
      </c>
      <c r="AC14" s="184" t="s">
        <v>498</v>
      </c>
      <c r="AD14" s="184">
        <v>56</v>
      </c>
    </row>
    <row r="15" spans="1:30" ht="17.25" customHeight="1" thickBot="1" x14ac:dyDescent="0.3">
      <c r="A15" s="21">
        <v>10</v>
      </c>
      <c r="B15" s="102">
        <v>2.3609600000000001E-2</v>
      </c>
      <c r="C15" s="102">
        <v>2.8072800000000002E-2</v>
      </c>
      <c r="D15" s="102">
        <v>5.1700000000000003E-2</v>
      </c>
      <c r="E15" s="45"/>
      <c r="F15" s="21" t="s">
        <v>485</v>
      </c>
      <c r="G15" s="23">
        <v>13690</v>
      </c>
      <c r="H15" s="21">
        <v>1.1000000000000001</v>
      </c>
      <c r="I15" s="45"/>
      <c r="J15" s="45"/>
      <c r="K15" s="45"/>
      <c r="L15" s="45"/>
      <c r="M15" s="45"/>
      <c r="N15" s="45"/>
      <c r="O15"/>
      <c r="P15"/>
      <c r="Q15"/>
      <c r="R15"/>
      <c r="S15"/>
      <c r="T15"/>
      <c r="U15"/>
      <c r="W15" s="184">
        <v>35</v>
      </c>
      <c r="X15" s="184">
        <v>1417</v>
      </c>
      <c r="Y15" s="185">
        <v>45271</v>
      </c>
      <c r="Z15" s="184" t="s">
        <v>514</v>
      </c>
      <c r="AA15" s="184" t="s">
        <v>492</v>
      </c>
      <c r="AB15" s="184">
        <v>11.3</v>
      </c>
      <c r="AC15" s="184" t="s">
        <v>498</v>
      </c>
      <c r="AD15" s="184">
        <v>59</v>
      </c>
    </row>
    <row r="16" spans="1:30" ht="17.25" customHeight="1" thickBot="1" x14ac:dyDescent="0.3">
      <c r="A16" s="21">
        <v>11</v>
      </c>
      <c r="B16" s="102">
        <v>2.7875199999999999E-2</v>
      </c>
      <c r="C16" s="102">
        <v>3.2356799999999998E-2</v>
      </c>
      <c r="D16" s="102">
        <v>6.0199999999999997E-2</v>
      </c>
      <c r="E16" s="45"/>
      <c r="F16" s="21"/>
      <c r="G16" s="23"/>
      <c r="H16" s="21"/>
      <c r="I16" s="45"/>
      <c r="J16" s="45"/>
      <c r="K16" s="45"/>
      <c r="L16" s="45"/>
      <c r="M16" s="45"/>
      <c r="N16" s="45"/>
      <c r="O16"/>
      <c r="P16"/>
      <c r="Q16"/>
      <c r="R16"/>
      <c r="S16"/>
      <c r="T16"/>
      <c r="U16"/>
      <c r="W16" s="184">
        <v>40</v>
      </c>
      <c r="X16" s="184">
        <v>1394</v>
      </c>
      <c r="Y16" s="185">
        <v>45258</v>
      </c>
      <c r="Z16" s="184" t="s">
        <v>513</v>
      </c>
      <c r="AA16" s="184" t="s">
        <v>493</v>
      </c>
      <c r="AB16" s="184">
        <v>11.2</v>
      </c>
      <c r="AC16" s="184" t="s">
        <v>498</v>
      </c>
      <c r="AD16" s="184">
        <v>55</v>
      </c>
    </row>
    <row r="17" spans="1:30" ht="17.25" customHeight="1" thickBot="1" x14ac:dyDescent="0.3">
      <c r="A17" s="21">
        <v>12</v>
      </c>
      <c r="B17" s="102">
        <v>3.4174400000000001E-2</v>
      </c>
      <c r="C17" s="102">
        <v>3.6791999999999998E-2</v>
      </c>
      <c r="D17" s="102">
        <v>7.0999999999999994E-2</v>
      </c>
      <c r="E17" s="45"/>
      <c r="F17" s="45"/>
      <c r="G17" s="45"/>
      <c r="H17" s="45"/>
      <c r="I17" s="45"/>
      <c r="J17" s="45"/>
      <c r="K17" s="45"/>
      <c r="L17" s="45"/>
      <c r="M17" s="45"/>
      <c r="N17" s="45"/>
      <c r="O17"/>
      <c r="P17"/>
      <c r="Q17"/>
      <c r="R17"/>
      <c r="S17"/>
      <c r="T17"/>
      <c r="U17"/>
      <c r="W17" s="184">
        <v>45</v>
      </c>
      <c r="X17" s="184">
        <v>1384</v>
      </c>
      <c r="Y17" s="185">
        <v>45258</v>
      </c>
      <c r="Z17" s="184" t="s">
        <v>514</v>
      </c>
      <c r="AA17" s="184" t="s">
        <v>493</v>
      </c>
      <c r="AB17" s="184">
        <v>11.1</v>
      </c>
      <c r="AC17" s="184" t="s">
        <v>498</v>
      </c>
      <c r="AD17" s="184">
        <v>56</v>
      </c>
    </row>
    <row r="18" spans="1:30" ht="17.25" customHeight="1" thickBot="1" x14ac:dyDescent="0.3">
      <c r="A18" s="21">
        <v>13</v>
      </c>
      <c r="B18" s="102">
        <v>3.5513599999999999E-2</v>
      </c>
      <c r="C18" s="102">
        <v>3.5330399999999998E-2</v>
      </c>
      <c r="D18" s="102">
        <v>7.0900000000000005E-2</v>
      </c>
      <c r="E18" s="45"/>
      <c r="F18" s="45"/>
      <c r="G18" s="45"/>
      <c r="H18" s="45"/>
      <c r="I18" s="45"/>
      <c r="J18" s="45"/>
      <c r="K18" s="45"/>
      <c r="L18" s="45"/>
      <c r="M18" s="45"/>
      <c r="N18" s="45"/>
      <c r="O18"/>
      <c r="P18"/>
      <c r="Q18"/>
      <c r="R18"/>
      <c r="S18"/>
      <c r="T18"/>
      <c r="U18"/>
      <c r="W18" s="184">
        <v>50</v>
      </c>
      <c r="X18" s="184">
        <v>1374</v>
      </c>
      <c r="Y18" s="185">
        <v>44986</v>
      </c>
      <c r="Z18" s="184" t="s">
        <v>513</v>
      </c>
      <c r="AA18" s="184" t="s">
        <v>494</v>
      </c>
      <c r="AB18" s="184">
        <v>11</v>
      </c>
      <c r="AC18" s="184" t="s">
        <v>498</v>
      </c>
      <c r="AD18" s="184">
        <v>51</v>
      </c>
    </row>
    <row r="19" spans="1:30" ht="17.25" customHeight="1" thickBot="1" x14ac:dyDescent="0.3">
      <c r="A19" s="21">
        <v>14</v>
      </c>
      <c r="B19" s="102">
        <v>3.7447999999999995E-2</v>
      </c>
      <c r="C19" s="102">
        <v>3.5078399999999996E-2</v>
      </c>
      <c r="D19" s="102">
        <v>7.2599999999999998E-2</v>
      </c>
      <c r="E19" s="45"/>
      <c r="F19" s="11" t="s">
        <v>486</v>
      </c>
      <c r="G19" s="11" t="s">
        <v>468</v>
      </c>
      <c r="H19" s="11" t="s">
        <v>469</v>
      </c>
      <c r="I19" s="45"/>
      <c r="J19" s="256" t="s">
        <v>487</v>
      </c>
      <c r="K19" s="257"/>
      <c r="L19" s="257"/>
      <c r="M19" s="257"/>
      <c r="N19" s="258"/>
      <c r="O19"/>
      <c r="P19"/>
      <c r="Q19"/>
      <c r="R19"/>
      <c r="S19"/>
      <c r="T19"/>
      <c r="U19"/>
      <c r="W19" s="184">
        <v>75</v>
      </c>
      <c r="X19" s="184">
        <v>1328</v>
      </c>
      <c r="Y19" s="185">
        <v>45044</v>
      </c>
      <c r="Z19" s="184" t="s">
        <v>515</v>
      </c>
      <c r="AA19" s="184" t="s">
        <v>496</v>
      </c>
      <c r="AB19" s="184">
        <v>10.6</v>
      </c>
      <c r="AC19" s="184" t="s">
        <v>498</v>
      </c>
      <c r="AD19" s="184">
        <v>57</v>
      </c>
    </row>
    <row r="20" spans="1:30" ht="17.25" customHeight="1" thickBot="1" x14ac:dyDescent="0.3">
      <c r="A20" s="21">
        <v>15</v>
      </c>
      <c r="B20" s="102">
        <v>4.1564799999999999E-2</v>
      </c>
      <c r="C20" s="102">
        <v>3.6993600000000001E-2</v>
      </c>
      <c r="D20" s="102">
        <v>7.8600000000000003E-2</v>
      </c>
      <c r="E20" s="45"/>
      <c r="F20" s="21" t="s">
        <v>488</v>
      </c>
      <c r="G20" s="23">
        <v>8863</v>
      </c>
      <c r="H20" s="21">
        <v>0.71</v>
      </c>
      <c r="I20" s="45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/>
      <c r="P20"/>
      <c r="Q20"/>
      <c r="R20"/>
      <c r="S20"/>
      <c r="T20"/>
      <c r="U20"/>
      <c r="W20" s="184">
        <v>100</v>
      </c>
      <c r="X20" s="184">
        <v>1301</v>
      </c>
      <c r="Y20" s="185">
        <v>45026</v>
      </c>
      <c r="Z20" s="184" t="s">
        <v>513</v>
      </c>
      <c r="AA20" s="184" t="s">
        <v>492</v>
      </c>
      <c r="AB20" s="184">
        <v>10.4</v>
      </c>
      <c r="AC20" s="184" t="s">
        <v>498</v>
      </c>
      <c r="AD20" s="184">
        <v>51</v>
      </c>
    </row>
    <row r="21" spans="1:30" ht="17.25" customHeight="1" thickBot="1" x14ac:dyDescent="0.3">
      <c r="A21" s="21">
        <v>16</v>
      </c>
      <c r="B21" s="102">
        <v>4.4392000000000001E-2</v>
      </c>
      <c r="C21" s="102">
        <v>3.9261600000000001E-2</v>
      </c>
      <c r="D21" s="102">
        <v>8.3699999999999997E-2</v>
      </c>
      <c r="E21" s="45"/>
      <c r="F21" s="21" t="s">
        <v>492</v>
      </c>
      <c r="G21" s="23">
        <v>12687</v>
      </c>
      <c r="H21" s="21">
        <v>1.02</v>
      </c>
      <c r="I21" s="45"/>
      <c r="J21" s="12">
        <v>5</v>
      </c>
      <c r="K21" s="12">
        <f>X6</f>
        <v>1525</v>
      </c>
      <c r="L21" s="18"/>
      <c r="M21" s="12"/>
      <c r="N21" s="114">
        <f>K21/$F$2</f>
        <v>0.122</v>
      </c>
      <c r="O21"/>
      <c r="P21"/>
      <c r="Q21"/>
      <c r="R21"/>
      <c r="S21"/>
      <c r="T21"/>
      <c r="U21"/>
      <c r="W21" s="184">
        <v>125</v>
      </c>
      <c r="X21" s="184">
        <v>1279</v>
      </c>
      <c r="Y21" s="185">
        <v>44992</v>
      </c>
      <c r="Z21" s="184" t="s">
        <v>513</v>
      </c>
      <c r="AA21" s="184" t="s">
        <v>493</v>
      </c>
      <c r="AB21" s="184">
        <v>10.199999999999999</v>
      </c>
      <c r="AC21" s="184" t="s">
        <v>498</v>
      </c>
      <c r="AD21" s="184">
        <v>51</v>
      </c>
    </row>
    <row r="22" spans="1:30" ht="17.25" customHeight="1" thickBot="1" x14ac:dyDescent="0.3">
      <c r="A22" s="21">
        <v>17</v>
      </c>
      <c r="B22" s="102">
        <v>4.4342399999999997E-2</v>
      </c>
      <c r="C22" s="102">
        <v>4.0622400000000003E-2</v>
      </c>
      <c r="D22" s="102">
        <v>8.5000000000000006E-2</v>
      </c>
      <c r="E22" s="45"/>
      <c r="F22" s="21" t="s">
        <v>493</v>
      </c>
      <c r="G22" s="23">
        <v>13272</v>
      </c>
      <c r="H22" s="21">
        <v>1.06</v>
      </c>
      <c r="I22" s="45"/>
      <c r="J22" s="12">
        <v>10</v>
      </c>
      <c r="K22" s="12">
        <f>X11</f>
        <v>1495</v>
      </c>
      <c r="L22" s="18"/>
      <c r="M22" s="12"/>
      <c r="N22" s="114">
        <f t="shared" ref="N22:N28" si="0">K22/$F$2</f>
        <v>0.1196</v>
      </c>
      <c r="O22"/>
      <c r="P22"/>
      <c r="Q22"/>
      <c r="R22"/>
      <c r="S22"/>
      <c r="T22"/>
      <c r="U22"/>
      <c r="W22" s="184">
        <v>150</v>
      </c>
      <c r="X22" s="184">
        <v>1258</v>
      </c>
      <c r="Y22" s="185">
        <v>44978</v>
      </c>
      <c r="Z22" s="184" t="s">
        <v>513</v>
      </c>
      <c r="AA22" s="184" t="s">
        <v>493</v>
      </c>
      <c r="AB22" s="184">
        <v>10.1</v>
      </c>
      <c r="AC22" s="184" t="s">
        <v>498</v>
      </c>
      <c r="AD22" s="184">
        <v>52</v>
      </c>
    </row>
    <row r="23" spans="1:30" ht="17.25" customHeight="1" thickBot="1" x14ac:dyDescent="0.3">
      <c r="A23" s="21">
        <v>18</v>
      </c>
      <c r="B23" s="102">
        <v>3.3331199999999998E-2</v>
      </c>
      <c r="C23" s="102">
        <v>3.2003999999999998E-2</v>
      </c>
      <c r="D23" s="102">
        <v>6.5299999999999997E-2</v>
      </c>
      <c r="E23" s="45"/>
      <c r="F23" s="21" t="s">
        <v>494</v>
      </c>
      <c r="G23" s="23">
        <v>13514</v>
      </c>
      <c r="H23" s="21">
        <v>1.08</v>
      </c>
      <c r="I23" s="45"/>
      <c r="J23" s="12">
        <v>20</v>
      </c>
      <c r="K23" s="12">
        <f>X12</f>
        <v>1461</v>
      </c>
      <c r="L23" s="18"/>
      <c r="M23" s="12"/>
      <c r="N23" s="114">
        <f t="shared" si="0"/>
        <v>0.11688</v>
      </c>
      <c r="O23"/>
      <c r="P23"/>
      <c r="Q23"/>
      <c r="R23"/>
      <c r="S23"/>
      <c r="T23"/>
      <c r="U23"/>
      <c r="W23" s="184">
        <v>175</v>
      </c>
      <c r="X23" s="184">
        <v>1243</v>
      </c>
      <c r="Y23" s="185">
        <v>44995</v>
      </c>
      <c r="Z23" s="184" t="s">
        <v>513</v>
      </c>
      <c r="AA23" s="184" t="s">
        <v>496</v>
      </c>
      <c r="AB23" s="184">
        <v>9.9</v>
      </c>
      <c r="AC23" s="184" t="s">
        <v>498</v>
      </c>
      <c r="AD23" s="184">
        <v>53</v>
      </c>
    </row>
    <row r="24" spans="1:30" ht="17.25" customHeight="1" thickBot="1" x14ac:dyDescent="0.3">
      <c r="A24" s="21">
        <v>19</v>
      </c>
      <c r="B24" s="102">
        <v>2.6833600000000003E-2</v>
      </c>
      <c r="C24" s="102">
        <v>2.52E-2</v>
      </c>
      <c r="D24" s="102">
        <v>5.1999999999999998E-2</v>
      </c>
      <c r="E24" s="45"/>
      <c r="F24" s="21" t="s">
        <v>495</v>
      </c>
      <c r="G24" s="23">
        <v>13547</v>
      </c>
      <c r="H24" s="21">
        <v>1.08</v>
      </c>
      <c r="I24" s="45"/>
      <c r="J24" s="12">
        <v>30</v>
      </c>
      <c r="K24" s="12">
        <f>X14</f>
        <v>1439</v>
      </c>
      <c r="L24" s="18"/>
      <c r="M24" s="12"/>
      <c r="N24" s="114">
        <f t="shared" si="0"/>
        <v>0.11512</v>
      </c>
      <c r="O24"/>
      <c r="P24"/>
      <c r="Q24"/>
      <c r="R24"/>
      <c r="S24"/>
      <c r="T24"/>
      <c r="U24"/>
      <c r="W24" s="184">
        <v>200</v>
      </c>
      <c r="X24" s="184">
        <v>1232</v>
      </c>
      <c r="Y24" s="185">
        <v>45033</v>
      </c>
      <c r="Z24" s="184" t="s">
        <v>513</v>
      </c>
      <c r="AA24" s="184" t="s">
        <v>492</v>
      </c>
      <c r="AB24" s="184">
        <v>9.9</v>
      </c>
      <c r="AC24" s="184" t="s">
        <v>499</v>
      </c>
      <c r="AD24" s="184">
        <v>52</v>
      </c>
    </row>
    <row r="25" spans="1:30" ht="17.25" customHeight="1" thickBot="1" x14ac:dyDescent="0.3">
      <c r="A25" s="21">
        <v>20</v>
      </c>
      <c r="B25" s="102">
        <v>1.9740800000000003E-2</v>
      </c>
      <c r="C25" s="102">
        <v>1.85472E-2</v>
      </c>
      <c r="D25" s="102">
        <v>3.8300000000000001E-2</v>
      </c>
      <c r="E25" s="45"/>
      <c r="F25" s="21" t="s">
        <v>496</v>
      </c>
      <c r="G25" s="23">
        <v>14338</v>
      </c>
      <c r="H25" s="21">
        <v>1.1499999999999999</v>
      </c>
      <c r="I25" s="45"/>
      <c r="J25" s="12">
        <v>50</v>
      </c>
      <c r="K25" s="12">
        <f>X18</f>
        <v>1374</v>
      </c>
      <c r="L25" s="18"/>
      <c r="M25" s="12"/>
      <c r="N25" s="114">
        <f t="shared" si="0"/>
        <v>0.10992</v>
      </c>
      <c r="O25"/>
      <c r="P25"/>
      <c r="Q25"/>
      <c r="R25"/>
      <c r="S25"/>
      <c r="T25"/>
      <c r="U25"/>
    </row>
    <row r="26" spans="1:30" ht="17.25" customHeight="1" thickBot="1" x14ac:dyDescent="0.3">
      <c r="A26" s="21">
        <v>21</v>
      </c>
      <c r="B26" s="102">
        <v>1.5127999999999999E-2</v>
      </c>
      <c r="C26" s="102">
        <v>1.42632E-2</v>
      </c>
      <c r="D26" s="102">
        <v>2.9399999999999999E-2</v>
      </c>
      <c r="E26" s="45"/>
      <c r="F26" s="21" t="s">
        <v>497</v>
      </c>
      <c r="G26" s="23">
        <v>11327</v>
      </c>
      <c r="H26" s="21">
        <v>0.91</v>
      </c>
      <c r="I26" s="45"/>
      <c r="J26" s="12">
        <v>100</v>
      </c>
      <c r="K26" s="12">
        <f>X20</f>
        <v>1301</v>
      </c>
      <c r="L26" s="18"/>
      <c r="M26" s="12"/>
      <c r="N26" s="114">
        <f t="shared" si="0"/>
        <v>0.10408000000000001</v>
      </c>
      <c r="O26"/>
      <c r="P26"/>
      <c r="Q26"/>
      <c r="R26"/>
      <c r="S26"/>
      <c r="T26"/>
      <c r="U26"/>
    </row>
    <row r="27" spans="1:30" ht="17.25" customHeight="1" thickBot="1" x14ac:dyDescent="0.3">
      <c r="A27" s="21">
        <v>22</v>
      </c>
      <c r="B27" s="102">
        <v>1.01184E-2</v>
      </c>
      <c r="C27" s="102">
        <v>9.4751999999999996E-3</v>
      </c>
      <c r="D27" s="102">
        <v>1.9599999999999999E-2</v>
      </c>
      <c r="E27" s="45"/>
      <c r="F27" s="45"/>
      <c r="G27" s="45"/>
      <c r="H27" s="45"/>
      <c r="I27" s="45"/>
      <c r="J27" s="12">
        <v>150</v>
      </c>
      <c r="K27" s="12">
        <f>X22</f>
        <v>1258</v>
      </c>
      <c r="L27" s="18"/>
      <c r="M27" s="12"/>
      <c r="N27" s="114">
        <f t="shared" si="0"/>
        <v>0.10063999999999999</v>
      </c>
      <c r="O27"/>
      <c r="P27"/>
      <c r="Q27"/>
      <c r="R27"/>
      <c r="S27"/>
      <c r="T27"/>
      <c r="U27"/>
    </row>
    <row r="28" spans="1:30" ht="17.25" customHeight="1" thickBot="1" x14ac:dyDescent="0.3">
      <c r="A28" s="21">
        <v>23</v>
      </c>
      <c r="B28" s="102">
        <v>6.3487999999999999E-3</v>
      </c>
      <c r="C28" s="102">
        <v>6.5015999999999997E-3</v>
      </c>
      <c r="D28" s="102">
        <v>1.2800000000000001E-2</v>
      </c>
      <c r="E28" s="45"/>
      <c r="F28" s="45"/>
      <c r="G28" s="45"/>
      <c r="H28" s="45"/>
      <c r="I28" s="45"/>
      <c r="J28" s="12">
        <v>200</v>
      </c>
      <c r="K28" s="12">
        <f>X24</f>
        <v>1232</v>
      </c>
      <c r="L28" s="18"/>
      <c r="M28" s="12"/>
      <c r="N28" s="114">
        <f t="shared" si="0"/>
        <v>9.8559999999999995E-2</v>
      </c>
      <c r="O28"/>
      <c r="P28"/>
      <c r="Q28"/>
      <c r="R28"/>
      <c r="S28"/>
      <c r="T28"/>
      <c r="U28"/>
    </row>
    <row r="29" spans="1:30" ht="17.25" customHeigh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2E161-8C45-4CF9-A451-384A72E2AE26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375" style="179" customWidth="1"/>
    <col min="20" max="20" width="11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747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26300</v>
      </c>
      <c r="H2" s="183" t="s">
        <v>462</v>
      </c>
      <c r="W2" s="184">
        <v>1</v>
      </c>
      <c r="X2" s="184">
        <v>4742</v>
      </c>
      <c r="Y2" s="185">
        <v>45162</v>
      </c>
      <c r="Z2" s="184" t="s">
        <v>524</v>
      </c>
      <c r="AA2" s="184" t="s">
        <v>495</v>
      </c>
      <c r="AB2" s="184">
        <v>18</v>
      </c>
      <c r="AC2" s="184" t="s">
        <v>498</v>
      </c>
      <c r="AD2" s="184">
        <v>84</v>
      </c>
    </row>
    <row r="3" spans="1:30" ht="17.25" customHeight="1" thickBot="1" x14ac:dyDescent="0.3">
      <c r="W3" s="184">
        <v>2</v>
      </c>
      <c r="X3" s="184">
        <v>4662</v>
      </c>
      <c r="Y3" s="185">
        <v>45162</v>
      </c>
      <c r="Z3" s="184" t="s">
        <v>514</v>
      </c>
      <c r="AA3" s="184" t="s">
        <v>495</v>
      </c>
      <c r="AB3" s="184">
        <v>17.7</v>
      </c>
      <c r="AC3" s="184" t="s">
        <v>498</v>
      </c>
      <c r="AD3" s="184">
        <v>59</v>
      </c>
    </row>
    <row r="4" spans="1:30" ht="17.25" customHeight="1" thickBot="1" x14ac:dyDescent="0.3">
      <c r="A4" s="8" t="s">
        <v>463</v>
      </c>
      <c r="B4" s="8" t="s">
        <v>498</v>
      </c>
      <c r="C4" s="8" t="s">
        <v>499</v>
      </c>
      <c r="D4" s="42" t="s">
        <v>466</v>
      </c>
      <c r="E4" s="195"/>
      <c r="F4" s="180" t="s">
        <v>467</v>
      </c>
      <c r="G4" s="180" t="s">
        <v>468</v>
      </c>
      <c r="H4" s="180" t="s">
        <v>469</v>
      </c>
      <c r="I4" s="195"/>
      <c r="J4" s="309" t="s">
        <v>470</v>
      </c>
      <c r="K4" s="310"/>
      <c r="L4" s="310"/>
      <c r="M4" s="310"/>
      <c r="N4" s="311"/>
      <c r="W4" s="184">
        <v>3</v>
      </c>
      <c r="X4" s="184">
        <v>4597</v>
      </c>
      <c r="Y4" s="185">
        <v>45160</v>
      </c>
      <c r="Z4" s="184" t="s">
        <v>524</v>
      </c>
      <c r="AA4" s="184" t="s">
        <v>493</v>
      </c>
      <c r="AB4" s="184">
        <v>17.5</v>
      </c>
      <c r="AC4" s="184" t="s">
        <v>498</v>
      </c>
      <c r="AD4" s="184">
        <v>84</v>
      </c>
    </row>
    <row r="5" spans="1:30" ht="17.25" customHeight="1" thickBot="1" x14ac:dyDescent="0.3">
      <c r="A5" s="184">
        <v>0</v>
      </c>
      <c r="B5" s="191">
        <v>4.3437262357414446E-3</v>
      </c>
      <c r="C5" s="191">
        <v>3.4285171102661598E-3</v>
      </c>
      <c r="D5" s="191">
        <v>7.7999999999999996E-3</v>
      </c>
      <c r="E5" s="195"/>
      <c r="F5" s="184" t="s">
        <v>471</v>
      </c>
      <c r="G5" s="188">
        <v>25552</v>
      </c>
      <c r="H5" s="184">
        <v>0.97</v>
      </c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4558</v>
      </c>
      <c r="Y5" s="185">
        <v>45161</v>
      </c>
      <c r="Z5" s="184" t="s">
        <v>514</v>
      </c>
      <c r="AA5" s="184" t="s">
        <v>494</v>
      </c>
      <c r="AB5" s="184">
        <v>17.3</v>
      </c>
      <c r="AC5" s="184" t="s">
        <v>498</v>
      </c>
      <c r="AD5" s="184">
        <v>58</v>
      </c>
    </row>
    <row r="6" spans="1:30" ht="17.25" customHeight="1" thickBot="1" x14ac:dyDescent="0.3">
      <c r="A6" s="184">
        <v>1</v>
      </c>
      <c r="B6" s="191">
        <v>3.1543726235741449E-3</v>
      </c>
      <c r="C6" s="191">
        <v>2.2695817490494298E-3</v>
      </c>
      <c r="D6" s="191">
        <v>5.4000000000000003E-3</v>
      </c>
      <c r="E6" s="195"/>
      <c r="F6" s="184" t="s">
        <v>473</v>
      </c>
      <c r="G6" s="188">
        <v>27332</v>
      </c>
      <c r="H6" s="184">
        <v>1.04</v>
      </c>
      <c r="I6" s="195"/>
      <c r="J6" s="193" t="s">
        <v>474</v>
      </c>
      <c r="K6" s="194">
        <f>LARGE((K8,K9),1)</f>
        <v>0.57049611595066141</v>
      </c>
      <c r="L6" s="195"/>
      <c r="M6" s="195"/>
      <c r="N6" s="194" t="s">
        <v>499</v>
      </c>
      <c r="W6" s="184">
        <v>5</v>
      </c>
      <c r="X6" s="184">
        <v>4552</v>
      </c>
      <c r="Y6" s="185">
        <v>45163</v>
      </c>
      <c r="Z6" s="184" t="s">
        <v>524</v>
      </c>
      <c r="AA6" s="184" t="s">
        <v>496</v>
      </c>
      <c r="AB6" s="184">
        <v>17.3</v>
      </c>
      <c r="AC6" s="184" t="s">
        <v>498</v>
      </c>
      <c r="AD6" s="184">
        <v>84</v>
      </c>
    </row>
    <row r="7" spans="1:30" ht="17.25" customHeight="1" thickBot="1" x14ac:dyDescent="0.3">
      <c r="A7" s="184">
        <v>2</v>
      </c>
      <c r="B7" s="191">
        <v>3.0509505703422051E-3</v>
      </c>
      <c r="C7" s="191">
        <v>1.7866920152091255E-3</v>
      </c>
      <c r="D7" s="191">
        <v>4.7999999999999996E-3</v>
      </c>
      <c r="E7" s="195"/>
      <c r="F7" s="184" t="s">
        <v>475</v>
      </c>
      <c r="G7" s="188">
        <v>27215</v>
      </c>
      <c r="H7" s="184">
        <v>1.03</v>
      </c>
      <c r="I7" s="195"/>
      <c r="J7" s="189" t="s">
        <v>476</v>
      </c>
      <c r="K7" s="194">
        <f>LARGE((K10,K11),1)</f>
        <v>0.56971427718545853</v>
      </c>
      <c r="L7" s="195"/>
      <c r="M7" s="195"/>
      <c r="N7" s="194" t="s">
        <v>498</v>
      </c>
      <c r="W7" s="184">
        <v>6</v>
      </c>
      <c r="X7" s="184">
        <v>4539</v>
      </c>
      <c r="Y7" s="185">
        <v>45160</v>
      </c>
      <c r="Z7" s="184" t="s">
        <v>514</v>
      </c>
      <c r="AA7" s="184" t="s">
        <v>493</v>
      </c>
      <c r="AB7" s="184">
        <v>17.3</v>
      </c>
      <c r="AC7" s="184" t="s">
        <v>498</v>
      </c>
      <c r="AD7" s="184">
        <v>59</v>
      </c>
    </row>
    <row r="8" spans="1:30" ht="17.25" customHeight="1" thickBot="1" x14ac:dyDescent="0.3">
      <c r="A8" s="184">
        <v>3</v>
      </c>
      <c r="B8" s="191">
        <v>1.861596958174905E-3</v>
      </c>
      <c r="C8" s="191">
        <v>1.6901140684410648E-3</v>
      </c>
      <c r="D8" s="191">
        <v>3.5999999999999999E-3</v>
      </c>
      <c r="E8" s="195"/>
      <c r="F8" s="184" t="s">
        <v>477</v>
      </c>
      <c r="G8" s="188">
        <v>26370</v>
      </c>
      <c r="H8" s="184">
        <v>1</v>
      </c>
      <c r="I8" s="195"/>
      <c r="J8" s="195"/>
      <c r="K8" s="342">
        <f>LARGE(B11:C11,1)/(B11+C11)</f>
        <v>0.54893653442889545</v>
      </c>
      <c r="L8" s="195"/>
      <c r="M8" s="195"/>
      <c r="N8" s="195"/>
      <c r="W8" s="184">
        <v>7</v>
      </c>
      <c r="X8" s="184">
        <v>4518</v>
      </c>
      <c r="Y8" s="185">
        <v>45161</v>
      </c>
      <c r="Z8" s="184" t="s">
        <v>524</v>
      </c>
      <c r="AA8" s="184" t="s">
        <v>494</v>
      </c>
      <c r="AB8" s="184">
        <v>17.2</v>
      </c>
      <c r="AC8" s="184" t="s">
        <v>498</v>
      </c>
      <c r="AD8" s="184">
        <v>84</v>
      </c>
    </row>
    <row r="9" spans="1:30" ht="17.25" customHeight="1" thickBot="1" x14ac:dyDescent="0.3">
      <c r="A9" s="184">
        <v>4</v>
      </c>
      <c r="B9" s="191">
        <v>2.8441064638783267E-3</v>
      </c>
      <c r="C9" s="191">
        <v>2.8007604562737642E-3</v>
      </c>
      <c r="D9" s="191">
        <v>5.7000000000000002E-3</v>
      </c>
      <c r="E9" s="195"/>
      <c r="F9" s="184" t="s">
        <v>478</v>
      </c>
      <c r="G9" s="188">
        <v>26284</v>
      </c>
      <c r="H9" s="184">
        <v>1</v>
      </c>
      <c r="I9" s="195"/>
      <c r="J9" s="195"/>
      <c r="K9" s="342">
        <f>LARGE(B12:C12,1)/(B12+C12)</f>
        <v>0.57049611595066141</v>
      </c>
      <c r="L9" s="195"/>
      <c r="M9" s="195"/>
      <c r="N9" s="195"/>
      <c r="W9" s="184">
        <v>8</v>
      </c>
      <c r="X9" s="184">
        <v>4479</v>
      </c>
      <c r="Y9" s="185">
        <v>45161</v>
      </c>
      <c r="Z9" s="184" t="s">
        <v>522</v>
      </c>
      <c r="AA9" s="184" t="s">
        <v>494</v>
      </c>
      <c r="AB9" s="184">
        <v>17</v>
      </c>
      <c r="AC9" s="184" t="s">
        <v>498</v>
      </c>
      <c r="AD9" s="184">
        <v>82</v>
      </c>
    </row>
    <row r="10" spans="1:30" ht="17.25" customHeight="1" thickBot="1" x14ac:dyDescent="0.3">
      <c r="A10" s="184">
        <v>5</v>
      </c>
      <c r="B10" s="191">
        <v>6.7224334600760449E-3</v>
      </c>
      <c r="C10" s="191">
        <v>6.5190114068441061E-3</v>
      </c>
      <c r="D10" s="191">
        <v>1.3299999999999999E-2</v>
      </c>
      <c r="E10" s="195"/>
      <c r="F10" s="184" t="s">
        <v>479</v>
      </c>
      <c r="G10" s="188">
        <v>25214</v>
      </c>
      <c r="H10" s="184">
        <v>0.96</v>
      </c>
      <c r="I10" s="195"/>
      <c r="J10" s="195"/>
      <c r="K10" s="342">
        <f>LARGE(B20:C20,1)/(B20+C20)</f>
        <v>0.54856218471296914</v>
      </c>
      <c r="L10" s="195"/>
      <c r="M10" s="195"/>
      <c r="N10" s="195"/>
      <c r="W10" s="184">
        <v>9</v>
      </c>
      <c r="X10" s="184">
        <v>4468</v>
      </c>
      <c r="Y10" s="185">
        <v>45166</v>
      </c>
      <c r="Z10" s="184" t="s">
        <v>524</v>
      </c>
      <c r="AA10" s="184" t="s">
        <v>492</v>
      </c>
      <c r="AB10" s="184">
        <v>17</v>
      </c>
      <c r="AC10" s="184" t="s">
        <v>498</v>
      </c>
      <c r="AD10" s="184">
        <v>84</v>
      </c>
    </row>
    <row r="11" spans="1:30" ht="17.25" customHeight="1" thickBot="1" x14ac:dyDescent="0.3">
      <c r="A11" s="184">
        <v>6</v>
      </c>
      <c r="B11" s="191">
        <v>1.603041825095057E-2</v>
      </c>
      <c r="C11" s="191">
        <v>1.9508745247148285E-2</v>
      </c>
      <c r="D11" s="191">
        <v>3.5700000000000003E-2</v>
      </c>
      <c r="E11" s="195"/>
      <c r="F11" s="184" t="s">
        <v>480</v>
      </c>
      <c r="G11" s="188">
        <v>23950</v>
      </c>
      <c r="H11" s="184">
        <v>0.91</v>
      </c>
      <c r="I11" s="195"/>
      <c r="J11" s="195"/>
      <c r="K11" s="342">
        <f>LARGE(B21:C21,1)/(B21+C21)</f>
        <v>0.56971427718545853</v>
      </c>
      <c r="L11" s="195"/>
      <c r="M11" s="195"/>
      <c r="N11" s="195"/>
      <c r="W11" s="184">
        <v>10</v>
      </c>
      <c r="X11" s="184">
        <v>4443</v>
      </c>
      <c r="Y11" s="185">
        <v>45161</v>
      </c>
      <c r="Z11" s="184" t="s">
        <v>513</v>
      </c>
      <c r="AA11" s="184" t="s">
        <v>494</v>
      </c>
      <c r="AB11" s="184">
        <v>16.899999999999999</v>
      </c>
      <c r="AC11" s="184" t="s">
        <v>498</v>
      </c>
      <c r="AD11" s="184">
        <v>59</v>
      </c>
    </row>
    <row r="12" spans="1:30" ht="17.25" customHeight="1" thickBot="1" x14ac:dyDescent="0.3">
      <c r="A12" s="184">
        <v>7</v>
      </c>
      <c r="B12" s="191">
        <v>2.6320912547528517E-2</v>
      </c>
      <c r="C12" s="191">
        <v>3.4961216730038026E-2</v>
      </c>
      <c r="D12" s="191">
        <v>6.1499999999999999E-2</v>
      </c>
      <c r="E12" s="195"/>
      <c r="F12" s="184" t="s">
        <v>481</v>
      </c>
      <c r="G12" s="188">
        <v>29917</v>
      </c>
      <c r="H12" s="184"/>
      <c r="I12" s="195"/>
      <c r="J12" s="195"/>
      <c r="K12" s="195"/>
      <c r="L12" s="195"/>
      <c r="M12" s="195"/>
      <c r="N12" s="195"/>
      <c r="W12" s="184">
        <v>20</v>
      </c>
      <c r="X12" s="184">
        <v>3891</v>
      </c>
      <c r="Y12" s="185">
        <v>45163</v>
      </c>
      <c r="Z12" s="184" t="s">
        <v>513</v>
      </c>
      <c r="AA12" s="184" t="s">
        <v>496</v>
      </c>
      <c r="AB12" s="184">
        <v>14.8</v>
      </c>
      <c r="AC12" s="184" t="s">
        <v>498</v>
      </c>
      <c r="AD12" s="184">
        <v>60</v>
      </c>
    </row>
    <row r="13" spans="1:30" ht="17.25" customHeight="1" thickBot="1" x14ac:dyDescent="0.3">
      <c r="A13" s="184">
        <v>8</v>
      </c>
      <c r="B13" s="191">
        <v>2.5493536121672999E-2</v>
      </c>
      <c r="C13" s="191">
        <v>3.3319391634980988E-2</v>
      </c>
      <c r="D13" s="191">
        <v>5.8999999999999997E-2</v>
      </c>
      <c r="E13" s="195"/>
      <c r="F13" s="184" t="s">
        <v>482</v>
      </c>
      <c r="G13" s="188">
        <v>25516</v>
      </c>
      <c r="H13" s="184">
        <v>0.97</v>
      </c>
      <c r="I13" s="195"/>
      <c r="J13" s="195"/>
      <c r="K13" s="195"/>
      <c r="L13" s="195"/>
      <c r="M13" s="195"/>
      <c r="N13" s="195"/>
      <c r="W13" s="184">
        <v>25</v>
      </c>
      <c r="X13" s="184">
        <v>3618</v>
      </c>
      <c r="Y13" s="185">
        <v>45162</v>
      </c>
      <c r="Z13" s="184" t="s">
        <v>515</v>
      </c>
      <c r="AA13" s="184" t="s">
        <v>495</v>
      </c>
      <c r="AB13" s="184">
        <v>13.8</v>
      </c>
      <c r="AC13" s="184" t="s">
        <v>498</v>
      </c>
      <c r="AD13" s="184">
        <v>61</v>
      </c>
    </row>
    <row r="14" spans="1:30" ht="17.25" customHeight="1" thickBot="1" x14ac:dyDescent="0.3">
      <c r="A14" s="184">
        <v>9</v>
      </c>
      <c r="B14" s="191">
        <v>2.4200760456273764E-2</v>
      </c>
      <c r="C14" s="191">
        <v>3.0760076045627381E-2</v>
      </c>
      <c r="D14" s="191">
        <v>5.5100000000000003E-2</v>
      </c>
      <c r="E14" s="195"/>
      <c r="F14" s="184" t="s">
        <v>483</v>
      </c>
      <c r="G14" s="188">
        <v>25812</v>
      </c>
      <c r="H14" s="184">
        <v>0.98</v>
      </c>
      <c r="I14" s="195"/>
      <c r="J14" s="195"/>
      <c r="K14" s="195"/>
      <c r="L14" s="195"/>
      <c r="M14" s="195"/>
      <c r="N14" s="195"/>
      <c r="W14" s="184">
        <v>30</v>
      </c>
      <c r="X14" s="184">
        <v>3259</v>
      </c>
      <c r="Y14" s="185">
        <v>45163</v>
      </c>
      <c r="Z14" s="184" t="s">
        <v>517</v>
      </c>
      <c r="AA14" s="184" t="s">
        <v>496</v>
      </c>
      <c r="AB14" s="184">
        <v>12.4</v>
      </c>
      <c r="AC14" s="184" t="s">
        <v>498</v>
      </c>
      <c r="AD14" s="184">
        <v>62</v>
      </c>
    </row>
    <row r="15" spans="1:30" ht="17.25" customHeight="1" thickBot="1" x14ac:dyDescent="0.3">
      <c r="A15" s="184">
        <v>10</v>
      </c>
      <c r="B15" s="191">
        <v>2.5028136882129279E-2</v>
      </c>
      <c r="C15" s="191">
        <v>3.0518631178707227E-2</v>
      </c>
      <c r="D15" s="191">
        <v>5.5599999999999997E-2</v>
      </c>
      <c r="E15" s="195"/>
      <c r="F15" s="184" t="s">
        <v>484</v>
      </c>
      <c r="G15" s="188">
        <v>25634</v>
      </c>
      <c r="H15" s="184">
        <v>0.97</v>
      </c>
      <c r="I15" s="195"/>
      <c r="J15" s="195"/>
      <c r="K15" s="195"/>
      <c r="L15" s="195"/>
      <c r="M15" s="195"/>
      <c r="N15" s="195"/>
      <c r="W15" s="184">
        <v>35</v>
      </c>
      <c r="X15" s="184">
        <v>3156</v>
      </c>
      <c r="Y15" s="185">
        <v>45162</v>
      </c>
      <c r="Z15" s="184" t="s">
        <v>523</v>
      </c>
      <c r="AA15" s="184" t="s">
        <v>495</v>
      </c>
      <c r="AB15" s="184">
        <v>12</v>
      </c>
      <c r="AC15" s="184" t="s">
        <v>498</v>
      </c>
      <c r="AD15" s="184">
        <v>77</v>
      </c>
    </row>
    <row r="16" spans="1:30" ht="17.25" customHeight="1" thickBot="1" x14ac:dyDescent="0.3">
      <c r="A16" s="184">
        <v>11</v>
      </c>
      <c r="B16" s="191">
        <v>2.8234220532319394E-2</v>
      </c>
      <c r="C16" s="191">
        <v>3.0035741444866919E-2</v>
      </c>
      <c r="D16" s="191">
        <v>5.8299999999999998E-2</v>
      </c>
      <c r="E16" s="195"/>
      <c r="F16" s="184" t="s">
        <v>485</v>
      </c>
      <c r="G16" s="188">
        <v>26162</v>
      </c>
      <c r="H16" s="184">
        <v>0.99</v>
      </c>
      <c r="I16" s="195"/>
      <c r="J16" s="195"/>
      <c r="K16" s="195"/>
      <c r="L16" s="195"/>
      <c r="M16" s="195"/>
      <c r="N16" s="195"/>
      <c r="W16" s="184">
        <v>40</v>
      </c>
      <c r="X16" s="184">
        <v>3086</v>
      </c>
      <c r="Y16" s="185">
        <v>45160</v>
      </c>
      <c r="Z16" s="184" t="s">
        <v>518</v>
      </c>
      <c r="AA16" s="184" t="s">
        <v>493</v>
      </c>
      <c r="AB16" s="184">
        <v>11.7</v>
      </c>
      <c r="AC16" s="184" t="s">
        <v>498</v>
      </c>
      <c r="AD16" s="184">
        <v>65</v>
      </c>
    </row>
    <row r="17" spans="1:30" ht="17.25" customHeight="1" thickBot="1" x14ac:dyDescent="0.3">
      <c r="A17" s="184">
        <v>12</v>
      </c>
      <c r="B17" s="191">
        <v>3.2991634980988588E-2</v>
      </c>
      <c r="C17" s="191">
        <v>3.1580988593155897E-2</v>
      </c>
      <c r="D17" s="191">
        <v>6.4500000000000002E-2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3050</v>
      </c>
      <c r="Y17" s="185">
        <v>45166</v>
      </c>
      <c r="Z17" s="184" t="s">
        <v>533</v>
      </c>
      <c r="AA17" s="184" t="s">
        <v>492</v>
      </c>
      <c r="AB17" s="184">
        <v>11.6</v>
      </c>
      <c r="AC17" s="184" t="s">
        <v>498</v>
      </c>
      <c r="AD17" s="184">
        <v>89</v>
      </c>
    </row>
    <row r="18" spans="1:30" ht="17.25" customHeight="1" thickBot="1" x14ac:dyDescent="0.3">
      <c r="A18" s="184">
        <v>13</v>
      </c>
      <c r="B18" s="191">
        <v>3.3457034220532318E-2</v>
      </c>
      <c r="C18" s="191">
        <v>3.1339543726235743E-2</v>
      </c>
      <c r="D18" s="191">
        <v>6.4799999999999996E-2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2962</v>
      </c>
      <c r="Y18" s="185">
        <v>45161</v>
      </c>
      <c r="Z18" s="184" t="s">
        <v>516</v>
      </c>
      <c r="AA18" s="184" t="s">
        <v>494</v>
      </c>
      <c r="AB18" s="184">
        <v>11.3</v>
      </c>
      <c r="AC18" s="184" t="s">
        <v>498</v>
      </c>
      <c r="AD18" s="184">
        <v>68</v>
      </c>
    </row>
    <row r="19" spans="1:30" ht="17.25" customHeight="1" thickBot="1" x14ac:dyDescent="0.3">
      <c r="A19" s="184">
        <v>14</v>
      </c>
      <c r="B19" s="191">
        <v>3.4904942965779472E-2</v>
      </c>
      <c r="C19" s="191">
        <v>3.1677566539923957E-2</v>
      </c>
      <c r="D19" s="191">
        <v>6.6500000000000004E-2</v>
      </c>
      <c r="E19" s="195"/>
      <c r="F19" s="180" t="s">
        <v>486</v>
      </c>
      <c r="G19" s="180" t="s">
        <v>468</v>
      </c>
      <c r="H19" s="180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2463</v>
      </c>
      <c r="Y19" s="185">
        <v>44937</v>
      </c>
      <c r="Z19" s="184" t="s">
        <v>513</v>
      </c>
      <c r="AA19" s="184" t="s">
        <v>494</v>
      </c>
      <c r="AB19" s="184">
        <v>9.4</v>
      </c>
      <c r="AC19" s="184" t="s">
        <v>498</v>
      </c>
      <c r="AD19" s="184">
        <v>60</v>
      </c>
    </row>
    <row r="20" spans="1:30" ht="17.25" customHeight="1" thickBot="1" x14ac:dyDescent="0.3">
      <c r="A20" s="184">
        <v>15</v>
      </c>
      <c r="B20" s="191">
        <v>3.9196958174904949E-2</v>
      </c>
      <c r="C20" s="191">
        <v>3.2257034220532319E-2</v>
      </c>
      <c r="D20" s="191">
        <v>7.1300000000000002E-2</v>
      </c>
      <c r="E20" s="195"/>
      <c r="F20" s="184" t="s">
        <v>488</v>
      </c>
      <c r="G20" s="188">
        <v>18280</v>
      </c>
      <c r="H20" s="184">
        <v>0.7</v>
      </c>
      <c r="I20" s="195"/>
      <c r="J20" s="180" t="s">
        <v>489</v>
      </c>
      <c r="K20" s="180" t="s">
        <v>490</v>
      </c>
      <c r="L20" s="180" t="s">
        <v>491</v>
      </c>
      <c r="M20" s="180" t="s">
        <v>463</v>
      </c>
      <c r="N20" s="180" t="s">
        <v>472</v>
      </c>
      <c r="W20" s="184">
        <v>100</v>
      </c>
      <c r="X20" s="184">
        <v>2413</v>
      </c>
      <c r="Y20" s="185">
        <v>44952</v>
      </c>
      <c r="Z20" s="184" t="s">
        <v>513</v>
      </c>
      <c r="AA20" s="184" t="s">
        <v>495</v>
      </c>
      <c r="AB20" s="184">
        <v>9.1999999999999993</v>
      </c>
      <c r="AC20" s="184" t="s">
        <v>498</v>
      </c>
      <c r="AD20" s="184">
        <v>58</v>
      </c>
    </row>
    <row r="21" spans="1:30" ht="17.25" customHeight="1" thickBot="1" x14ac:dyDescent="0.3">
      <c r="A21" s="184">
        <v>16</v>
      </c>
      <c r="B21" s="191">
        <v>4.3540684410646381E-2</v>
      </c>
      <c r="C21" s="191">
        <v>3.2884790874524714E-2</v>
      </c>
      <c r="D21" s="191">
        <v>7.6200000000000004E-2</v>
      </c>
      <c r="E21" s="195"/>
      <c r="F21" s="184" t="s">
        <v>492</v>
      </c>
      <c r="G21" s="188">
        <v>26811</v>
      </c>
      <c r="H21" s="184">
        <v>1.02</v>
      </c>
      <c r="I21" s="195"/>
      <c r="J21" s="189">
        <v>5</v>
      </c>
      <c r="K21" s="189">
        <f>X6</f>
        <v>4552</v>
      </c>
      <c r="L21" s="190"/>
      <c r="M21" s="189"/>
      <c r="N21" s="197">
        <f>K21/$F$2</f>
        <v>0.17307984790874525</v>
      </c>
      <c r="W21" s="184">
        <v>125</v>
      </c>
      <c r="X21" s="184">
        <v>2384</v>
      </c>
      <c r="Y21" s="185">
        <v>44943</v>
      </c>
      <c r="Z21" s="184" t="s">
        <v>513</v>
      </c>
      <c r="AA21" s="184" t="s">
        <v>493</v>
      </c>
      <c r="AB21" s="184">
        <v>9.1</v>
      </c>
      <c r="AC21" s="184" t="s">
        <v>498</v>
      </c>
      <c r="AD21" s="184">
        <v>63</v>
      </c>
    </row>
    <row r="22" spans="1:30" ht="17.25" customHeight="1" thickBot="1" x14ac:dyDescent="0.3">
      <c r="A22" s="184">
        <v>17</v>
      </c>
      <c r="B22" s="191">
        <v>4.4936882129277572E-2</v>
      </c>
      <c r="C22" s="191">
        <v>3.1629277566539923E-2</v>
      </c>
      <c r="D22" s="191">
        <v>7.6399999999999996E-2</v>
      </c>
      <c r="E22" s="195"/>
      <c r="F22" s="184" t="s">
        <v>493</v>
      </c>
      <c r="G22" s="188">
        <v>28330</v>
      </c>
      <c r="H22" s="184">
        <v>1.08</v>
      </c>
      <c r="I22" s="195"/>
      <c r="J22" s="189">
        <v>10</v>
      </c>
      <c r="K22" s="189">
        <f>X11</f>
        <v>4443</v>
      </c>
      <c r="L22" s="190"/>
      <c r="M22" s="189"/>
      <c r="N22" s="197">
        <f t="shared" ref="N22:N28" si="0">K22/$F$2</f>
        <v>0.16893536121673003</v>
      </c>
      <c r="W22" s="184">
        <v>150</v>
      </c>
      <c r="X22" s="184">
        <v>2362</v>
      </c>
      <c r="Y22" s="185">
        <v>45064</v>
      </c>
      <c r="Z22" s="184" t="s">
        <v>513</v>
      </c>
      <c r="AA22" s="184" t="s">
        <v>495</v>
      </c>
      <c r="AB22" s="184">
        <v>9</v>
      </c>
      <c r="AC22" s="184" t="s">
        <v>498</v>
      </c>
      <c r="AD22" s="184">
        <v>59</v>
      </c>
    </row>
    <row r="23" spans="1:30" ht="17.25" customHeight="1" thickBot="1" x14ac:dyDescent="0.3">
      <c r="A23" s="184">
        <v>18</v>
      </c>
      <c r="B23" s="191">
        <v>3.3612167300380226E-2</v>
      </c>
      <c r="C23" s="191">
        <v>2.7379847908745248E-2</v>
      </c>
      <c r="D23" s="191">
        <v>6.0999999999999999E-2</v>
      </c>
      <c r="E23" s="195"/>
      <c r="F23" s="184" t="s">
        <v>494</v>
      </c>
      <c r="G23" s="188">
        <v>28797</v>
      </c>
      <c r="H23" s="184">
        <v>1.1000000000000001</v>
      </c>
      <c r="I23" s="195"/>
      <c r="J23" s="189">
        <v>20</v>
      </c>
      <c r="K23" s="189">
        <f>X12</f>
        <v>3891</v>
      </c>
      <c r="L23" s="190"/>
      <c r="M23" s="189"/>
      <c r="N23" s="197">
        <f t="shared" si="0"/>
        <v>0.14794676806083651</v>
      </c>
      <c r="W23" s="184">
        <v>175</v>
      </c>
      <c r="X23" s="184">
        <v>2343</v>
      </c>
      <c r="Y23" s="185">
        <v>45035</v>
      </c>
      <c r="Z23" s="184" t="s">
        <v>513</v>
      </c>
      <c r="AA23" s="184" t="s">
        <v>494</v>
      </c>
      <c r="AB23" s="184">
        <v>8.9</v>
      </c>
      <c r="AC23" s="184" t="s">
        <v>498</v>
      </c>
      <c r="AD23" s="184">
        <v>59</v>
      </c>
    </row>
    <row r="24" spans="1:30" ht="17.25" customHeight="1" thickBot="1" x14ac:dyDescent="0.3">
      <c r="A24" s="184">
        <v>19</v>
      </c>
      <c r="B24" s="191">
        <v>2.8234220532319394E-2</v>
      </c>
      <c r="C24" s="191">
        <v>2.1681749049429658E-2</v>
      </c>
      <c r="D24" s="191">
        <v>4.9799999999999997E-2</v>
      </c>
      <c r="E24" s="195"/>
      <c r="F24" s="184" t="s">
        <v>495</v>
      </c>
      <c r="G24" s="188">
        <v>28879</v>
      </c>
      <c r="H24" s="184">
        <v>1.1000000000000001</v>
      </c>
      <c r="I24" s="195"/>
      <c r="J24" s="189">
        <v>30</v>
      </c>
      <c r="K24" s="189">
        <f>X14</f>
        <v>3259</v>
      </c>
      <c r="L24" s="190"/>
      <c r="M24" s="189"/>
      <c r="N24" s="197">
        <f t="shared" si="0"/>
        <v>0.12391634980988593</v>
      </c>
      <c r="W24" s="184">
        <v>200</v>
      </c>
      <c r="X24" s="184">
        <v>2325</v>
      </c>
      <c r="Y24" s="185">
        <v>45027</v>
      </c>
      <c r="Z24" s="184" t="s">
        <v>514</v>
      </c>
      <c r="AA24" s="184" t="s">
        <v>493</v>
      </c>
      <c r="AB24" s="184">
        <v>8.8000000000000007</v>
      </c>
      <c r="AC24" s="184" t="s">
        <v>498</v>
      </c>
      <c r="AD24" s="184">
        <v>58</v>
      </c>
    </row>
    <row r="25" spans="1:30" ht="17.25" customHeight="1" thickBot="1" x14ac:dyDescent="0.3">
      <c r="A25" s="184">
        <v>20</v>
      </c>
      <c r="B25" s="191">
        <v>2.2080608365019013E-2</v>
      </c>
      <c r="C25" s="191">
        <v>1.6418250950570343E-2</v>
      </c>
      <c r="D25" s="191">
        <v>3.85E-2</v>
      </c>
      <c r="E25" s="195"/>
      <c r="F25" s="184" t="s">
        <v>496</v>
      </c>
      <c r="G25" s="188">
        <v>30085</v>
      </c>
      <c r="H25" s="184">
        <v>1.1399999999999999</v>
      </c>
      <c r="I25" s="195"/>
      <c r="J25" s="189">
        <v>50</v>
      </c>
      <c r="K25" s="189">
        <f>X18</f>
        <v>2962</v>
      </c>
      <c r="L25" s="190"/>
      <c r="M25" s="189"/>
      <c r="N25" s="197">
        <f t="shared" si="0"/>
        <v>0.11262357414448669</v>
      </c>
    </row>
    <row r="26" spans="1:30" ht="17.25" customHeight="1" thickBot="1" x14ac:dyDescent="0.3">
      <c r="A26" s="184">
        <v>21</v>
      </c>
      <c r="B26" s="191">
        <v>1.7323193916349809E-2</v>
      </c>
      <c r="C26" s="191">
        <v>1.2941444866920152E-2</v>
      </c>
      <c r="D26" s="191">
        <v>3.0200000000000001E-2</v>
      </c>
      <c r="E26" s="195"/>
      <c r="F26" s="184" t="s">
        <v>497</v>
      </c>
      <c r="G26" s="188">
        <v>22926</v>
      </c>
      <c r="H26" s="184">
        <v>0.87</v>
      </c>
      <c r="I26" s="195"/>
      <c r="J26" s="189">
        <v>100</v>
      </c>
      <c r="K26" s="189">
        <f>X20</f>
        <v>2413</v>
      </c>
      <c r="L26" s="190"/>
      <c r="M26" s="189"/>
      <c r="N26" s="197">
        <f t="shared" si="0"/>
        <v>9.1749049429657795E-2</v>
      </c>
    </row>
    <row r="27" spans="1:30" ht="17.25" customHeight="1" thickBot="1" x14ac:dyDescent="0.3">
      <c r="A27" s="184">
        <v>22</v>
      </c>
      <c r="B27" s="191">
        <v>1.1790114068441064E-2</v>
      </c>
      <c r="C27" s="191">
        <v>9.3197718631178716E-3</v>
      </c>
      <c r="D27" s="191">
        <v>2.1100000000000001E-2</v>
      </c>
      <c r="E27" s="195"/>
      <c r="F27" s="195"/>
      <c r="G27" s="195"/>
      <c r="H27" s="195"/>
      <c r="I27" s="195"/>
      <c r="J27" s="189">
        <v>150</v>
      </c>
      <c r="K27" s="189">
        <f>X22</f>
        <v>2362</v>
      </c>
      <c r="L27" s="190"/>
      <c r="M27" s="189"/>
      <c r="N27" s="197">
        <f t="shared" si="0"/>
        <v>8.9809885931558933E-2</v>
      </c>
    </row>
    <row r="28" spans="1:30" ht="17.25" customHeight="1" thickBot="1" x14ac:dyDescent="0.3">
      <c r="A28" s="184">
        <v>23</v>
      </c>
      <c r="B28" s="191">
        <v>7.8600760456273757E-3</v>
      </c>
      <c r="C28" s="191">
        <v>6.1326996197718624E-3</v>
      </c>
      <c r="D28" s="191">
        <v>1.4E-2</v>
      </c>
      <c r="E28" s="195"/>
      <c r="F28" s="195"/>
      <c r="G28" s="195"/>
      <c r="H28" s="195"/>
      <c r="I28" s="195"/>
      <c r="J28" s="189">
        <v>200</v>
      </c>
      <c r="K28" s="189">
        <f>X24</f>
        <v>2325</v>
      </c>
      <c r="L28" s="190"/>
      <c r="M28" s="189"/>
      <c r="N28" s="197">
        <f t="shared" si="0"/>
        <v>8.8403041825095063E-2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D904A-9B2C-40A3-9E92-D67DEBB0A72E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37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5" style="179" customWidth="1"/>
    <col min="20" max="20" width="11.125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758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25800</v>
      </c>
      <c r="H2" s="183" t="s">
        <v>462</v>
      </c>
      <c r="W2" s="184">
        <v>1</v>
      </c>
      <c r="X2" s="184">
        <v>6231</v>
      </c>
      <c r="Y2" s="185">
        <v>45088</v>
      </c>
      <c r="Z2" s="184" t="s">
        <v>623</v>
      </c>
      <c r="AA2" s="184" t="s">
        <v>488</v>
      </c>
      <c r="AB2" s="184">
        <v>24.2</v>
      </c>
      <c r="AC2" s="184" t="s">
        <v>464</v>
      </c>
      <c r="AD2" s="184">
        <v>61</v>
      </c>
    </row>
    <row r="3" spans="1:30" ht="17.25" customHeight="1" thickBot="1" x14ac:dyDescent="0.3">
      <c r="W3" s="184">
        <v>2</v>
      </c>
      <c r="X3" s="184">
        <v>4525</v>
      </c>
      <c r="Y3" s="185">
        <v>45133</v>
      </c>
      <c r="Z3" s="184" t="s">
        <v>759</v>
      </c>
      <c r="AA3" s="184" t="s">
        <v>494</v>
      </c>
      <c r="AB3" s="184">
        <v>17.5</v>
      </c>
      <c r="AC3" s="184" t="s">
        <v>464</v>
      </c>
      <c r="AD3" s="184">
        <v>68</v>
      </c>
    </row>
    <row r="4" spans="1:30" ht="17.25" customHeight="1" thickBot="1" x14ac:dyDescent="0.3">
      <c r="A4" s="8" t="s">
        <v>463</v>
      </c>
      <c r="B4" s="8" t="s">
        <v>464</v>
      </c>
      <c r="C4" s="8" t="s">
        <v>465</v>
      </c>
      <c r="D4" s="42" t="s">
        <v>466</v>
      </c>
      <c r="E4" s="195"/>
      <c r="F4" s="180" t="s">
        <v>467</v>
      </c>
      <c r="G4" s="180" t="s">
        <v>468</v>
      </c>
      <c r="H4" s="180" t="s">
        <v>469</v>
      </c>
      <c r="I4" s="195"/>
      <c r="J4" s="309" t="s">
        <v>470</v>
      </c>
      <c r="K4" s="310"/>
      <c r="L4" s="310"/>
      <c r="M4" s="310"/>
      <c r="N4" s="311"/>
      <c r="W4" s="184">
        <v>3</v>
      </c>
      <c r="X4" s="184">
        <v>4523</v>
      </c>
      <c r="Y4" s="185">
        <v>45088</v>
      </c>
      <c r="Z4" s="184" t="s">
        <v>676</v>
      </c>
      <c r="AA4" s="184" t="s">
        <v>488</v>
      </c>
      <c r="AB4" s="184">
        <v>17.5</v>
      </c>
      <c r="AC4" s="184" t="s">
        <v>464</v>
      </c>
      <c r="AD4" s="184">
        <v>62</v>
      </c>
    </row>
    <row r="5" spans="1:30" ht="17.25" customHeight="1" thickBot="1" x14ac:dyDescent="0.3">
      <c r="A5" s="184">
        <v>0</v>
      </c>
      <c r="B5" s="191">
        <v>2.5259689922480619E-3</v>
      </c>
      <c r="C5" s="191">
        <v>1.5988372093023256E-3</v>
      </c>
      <c r="D5" s="191">
        <v>4.1000000000000003E-3</v>
      </c>
      <c r="E5" s="195"/>
      <c r="F5" s="184" t="s">
        <v>471</v>
      </c>
      <c r="G5" s="188">
        <v>26046</v>
      </c>
      <c r="H5" s="184">
        <v>1.02</v>
      </c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3352</v>
      </c>
      <c r="Y5" s="185">
        <v>45133</v>
      </c>
      <c r="Z5" s="184" t="s">
        <v>757</v>
      </c>
      <c r="AA5" s="184" t="s">
        <v>494</v>
      </c>
      <c r="AB5" s="184">
        <v>13</v>
      </c>
      <c r="AC5" s="184" t="s">
        <v>464</v>
      </c>
      <c r="AD5" s="184">
        <v>92</v>
      </c>
    </row>
    <row r="6" spans="1:30" ht="17.25" customHeight="1" thickBot="1" x14ac:dyDescent="0.3">
      <c r="A6" s="184">
        <v>1</v>
      </c>
      <c r="B6" s="191">
        <v>2.0620155038759691E-3</v>
      </c>
      <c r="C6" s="191">
        <v>1.4534883720930232E-3</v>
      </c>
      <c r="D6" s="191">
        <v>3.5000000000000001E-3</v>
      </c>
      <c r="E6" s="195"/>
      <c r="F6" s="184" t="s">
        <v>473</v>
      </c>
      <c r="G6" s="188">
        <v>28275</v>
      </c>
      <c r="H6" s="184">
        <v>1.1000000000000001</v>
      </c>
      <c r="I6" s="195"/>
      <c r="J6" s="193" t="s">
        <v>474</v>
      </c>
      <c r="K6" s="194">
        <f>LARGE((K8,K9),1)</f>
        <v>0.62302455628495013</v>
      </c>
      <c r="L6" s="195"/>
      <c r="M6" s="195"/>
      <c r="N6" s="194" t="str">
        <f>IF(B12&gt;C12,B4,C4)</f>
        <v>SB</v>
      </c>
      <c r="W6" s="184">
        <v>5</v>
      </c>
      <c r="X6" s="184">
        <v>2981</v>
      </c>
      <c r="Y6" s="185">
        <v>45133</v>
      </c>
      <c r="Z6" s="184" t="s">
        <v>524</v>
      </c>
      <c r="AA6" s="184" t="s">
        <v>494</v>
      </c>
      <c r="AB6" s="184">
        <v>11.6</v>
      </c>
      <c r="AC6" s="184" t="s">
        <v>465</v>
      </c>
      <c r="AD6" s="184">
        <v>56</v>
      </c>
    </row>
    <row r="7" spans="1:30" ht="17.25" customHeight="1" thickBot="1" x14ac:dyDescent="0.3">
      <c r="A7" s="184">
        <v>2</v>
      </c>
      <c r="B7" s="191">
        <v>1.3403100775193797E-3</v>
      </c>
      <c r="C7" s="191">
        <v>1.3565891472868217E-3</v>
      </c>
      <c r="D7" s="191">
        <v>2.7000000000000001E-3</v>
      </c>
      <c r="E7" s="195"/>
      <c r="F7" s="184" t="s">
        <v>475</v>
      </c>
      <c r="G7" s="188">
        <v>28400</v>
      </c>
      <c r="H7" s="184">
        <v>1.1100000000000001</v>
      </c>
      <c r="I7" s="195"/>
      <c r="J7" s="189" t="s">
        <v>476</v>
      </c>
      <c r="K7" s="194">
        <f>LARGE((K10,K11),1)</f>
        <v>0.55968637631701534</v>
      </c>
      <c r="L7" s="195"/>
      <c r="M7" s="195"/>
      <c r="N7" s="194" t="str">
        <f>IF(B22&gt;C22,B4,C4)</f>
        <v>NB</v>
      </c>
      <c r="W7" s="184">
        <v>6</v>
      </c>
      <c r="X7" s="184">
        <v>2837</v>
      </c>
      <c r="Y7" s="185">
        <v>44950</v>
      </c>
      <c r="Z7" s="184" t="s">
        <v>524</v>
      </c>
      <c r="AA7" s="184" t="s">
        <v>493</v>
      </c>
      <c r="AB7" s="184">
        <v>11</v>
      </c>
      <c r="AC7" s="184" t="s">
        <v>465</v>
      </c>
      <c r="AD7" s="184">
        <v>54</v>
      </c>
    </row>
    <row r="8" spans="1:30" ht="17.25" customHeight="1" thickBot="1" x14ac:dyDescent="0.3">
      <c r="A8" s="184">
        <v>3</v>
      </c>
      <c r="B8" s="191">
        <v>1.5465116279069766E-3</v>
      </c>
      <c r="C8" s="191">
        <v>2.5193798449612403E-3</v>
      </c>
      <c r="D8" s="191">
        <v>4.1000000000000003E-3</v>
      </c>
      <c r="E8" s="195"/>
      <c r="F8" s="184" t="s">
        <v>477</v>
      </c>
      <c r="G8" s="188">
        <v>24965</v>
      </c>
      <c r="H8" s="184">
        <v>0.97</v>
      </c>
      <c r="I8" s="195"/>
      <c r="J8" s="345"/>
      <c r="K8" s="342">
        <f>LARGE(B11:C11,1)/(B11+C11)</f>
        <v>0.62302455628495013</v>
      </c>
      <c r="L8" s="195"/>
      <c r="M8" s="195"/>
      <c r="N8" s="195"/>
      <c r="W8" s="184">
        <v>7</v>
      </c>
      <c r="X8" s="184">
        <v>2828</v>
      </c>
      <c r="Y8" s="185">
        <v>44938</v>
      </c>
      <c r="Z8" s="184" t="s">
        <v>524</v>
      </c>
      <c r="AA8" s="184" t="s">
        <v>495</v>
      </c>
      <c r="AB8" s="184">
        <v>11</v>
      </c>
      <c r="AC8" s="184" t="s">
        <v>465</v>
      </c>
      <c r="AD8" s="184">
        <v>56</v>
      </c>
    </row>
    <row r="9" spans="1:30" ht="17.25" customHeight="1" thickBot="1" x14ac:dyDescent="0.3">
      <c r="A9" s="184">
        <v>4</v>
      </c>
      <c r="B9" s="191">
        <v>2.9383720930232561E-3</v>
      </c>
      <c r="C9" s="191">
        <v>6.007751937984496E-3</v>
      </c>
      <c r="D9" s="191">
        <v>8.9999999999999993E-3</v>
      </c>
      <c r="E9" s="195"/>
      <c r="F9" s="184" t="s">
        <v>478</v>
      </c>
      <c r="G9" s="188">
        <v>26192</v>
      </c>
      <c r="H9" s="184">
        <v>1.02</v>
      </c>
      <c r="I9" s="195"/>
      <c r="J9" s="345"/>
      <c r="K9" s="342">
        <f>LARGE(B12:C12,1)/(B12+C12)</f>
        <v>0.54985532932597347</v>
      </c>
      <c r="L9" s="195"/>
      <c r="M9" s="195"/>
      <c r="N9" s="195"/>
      <c r="W9" s="184">
        <v>8</v>
      </c>
      <c r="X9" s="184">
        <v>2816</v>
      </c>
      <c r="Y9" s="185">
        <v>45134</v>
      </c>
      <c r="Z9" s="184" t="s">
        <v>524</v>
      </c>
      <c r="AA9" s="184" t="s">
        <v>495</v>
      </c>
      <c r="AB9" s="184">
        <v>10.9</v>
      </c>
      <c r="AC9" s="184" t="s">
        <v>465</v>
      </c>
      <c r="AD9" s="184">
        <v>56</v>
      </c>
    </row>
    <row r="10" spans="1:30" ht="17.25" customHeight="1" thickBot="1" x14ac:dyDescent="0.3">
      <c r="A10" s="184">
        <v>5</v>
      </c>
      <c r="B10" s="191">
        <v>8.4027131782945727E-3</v>
      </c>
      <c r="C10" s="191">
        <v>1.8459302325581396E-2</v>
      </c>
      <c r="D10" s="191">
        <v>2.6800000000000001E-2</v>
      </c>
      <c r="E10" s="195"/>
      <c r="F10" s="184" t="s">
        <v>479</v>
      </c>
      <c r="G10" s="188">
        <v>25788</v>
      </c>
      <c r="H10" s="184">
        <v>1.01</v>
      </c>
      <c r="I10" s="195"/>
      <c r="J10" s="345"/>
      <c r="K10" s="342">
        <f>LARGE(B20:C20,1)/(B20+C20)</f>
        <v>0.55968637631701534</v>
      </c>
      <c r="L10" s="195"/>
      <c r="M10" s="195"/>
      <c r="N10" s="195"/>
      <c r="W10" s="184">
        <v>9</v>
      </c>
      <c r="X10" s="184">
        <v>2806</v>
      </c>
      <c r="Y10" s="185">
        <v>44973</v>
      </c>
      <c r="Z10" s="184" t="s">
        <v>524</v>
      </c>
      <c r="AA10" s="184" t="s">
        <v>495</v>
      </c>
      <c r="AB10" s="184">
        <v>10.9</v>
      </c>
      <c r="AC10" s="184" t="s">
        <v>465</v>
      </c>
      <c r="AD10" s="184">
        <v>53</v>
      </c>
    </row>
    <row r="11" spans="1:30" ht="17.25" customHeight="1" thickBot="1" x14ac:dyDescent="0.3">
      <c r="A11" s="184">
        <v>6</v>
      </c>
      <c r="B11" s="191">
        <v>2.2836821705426353E-2</v>
      </c>
      <c r="C11" s="191">
        <v>3.7742248062015503E-2</v>
      </c>
      <c r="D11" s="191">
        <v>6.0499999999999998E-2</v>
      </c>
      <c r="E11" s="195"/>
      <c r="F11" s="184" t="s">
        <v>480</v>
      </c>
      <c r="G11" s="188">
        <v>23670</v>
      </c>
      <c r="H11" s="184">
        <v>0.92</v>
      </c>
      <c r="I11" s="195"/>
      <c r="J11" s="345"/>
      <c r="K11" s="342">
        <f>LARGE(B21:C21,1)/(B21+C21)</f>
        <v>0.55861581920903958</v>
      </c>
      <c r="L11" s="195"/>
      <c r="M11" s="195"/>
      <c r="N11" s="195"/>
      <c r="W11" s="184">
        <v>10</v>
      </c>
      <c r="X11" s="184">
        <v>2801</v>
      </c>
      <c r="Y11" s="185">
        <v>44959</v>
      </c>
      <c r="Z11" s="184" t="s">
        <v>524</v>
      </c>
      <c r="AA11" s="184" t="s">
        <v>495</v>
      </c>
      <c r="AB11" s="184">
        <v>10.9</v>
      </c>
      <c r="AC11" s="184" t="s">
        <v>465</v>
      </c>
      <c r="AD11" s="184">
        <v>55</v>
      </c>
    </row>
    <row r="12" spans="1:30" ht="17.25" customHeight="1" thickBot="1" x14ac:dyDescent="0.3">
      <c r="A12" s="184">
        <v>7</v>
      </c>
      <c r="B12" s="191">
        <v>3.2682945736434113E-2</v>
      </c>
      <c r="C12" s="191">
        <v>3.9922480620155042E-2</v>
      </c>
      <c r="D12" s="191">
        <v>7.2599999999999998E-2</v>
      </c>
      <c r="E12" s="195"/>
      <c r="F12" s="184" t="s">
        <v>481</v>
      </c>
      <c r="G12" s="188">
        <v>24983</v>
      </c>
      <c r="H12" s="184">
        <v>0.97</v>
      </c>
      <c r="I12" s="195"/>
      <c r="J12" s="195"/>
      <c r="K12" s="195"/>
      <c r="L12" s="195"/>
      <c r="M12" s="195"/>
      <c r="N12" s="195"/>
      <c r="W12" s="184">
        <v>20</v>
      </c>
      <c r="X12" s="184">
        <v>2728</v>
      </c>
      <c r="Y12" s="185">
        <v>44943</v>
      </c>
      <c r="Z12" s="184" t="s">
        <v>524</v>
      </c>
      <c r="AA12" s="184" t="s">
        <v>493</v>
      </c>
      <c r="AB12" s="184">
        <v>10.6</v>
      </c>
      <c r="AC12" s="184" t="s">
        <v>465</v>
      </c>
      <c r="AD12" s="184">
        <v>56</v>
      </c>
    </row>
    <row r="13" spans="1:30" ht="17.25" customHeight="1" thickBot="1" x14ac:dyDescent="0.3">
      <c r="A13" s="184">
        <v>8</v>
      </c>
      <c r="B13" s="191">
        <v>3.0672480620155037E-2</v>
      </c>
      <c r="C13" s="191">
        <v>3.5271317829457367E-2</v>
      </c>
      <c r="D13" s="191">
        <v>6.59E-2</v>
      </c>
      <c r="E13" s="195"/>
      <c r="F13" s="184" t="s">
        <v>482</v>
      </c>
      <c r="G13" s="188">
        <v>24247</v>
      </c>
      <c r="H13" s="184">
        <v>0.95</v>
      </c>
      <c r="I13" s="195"/>
      <c r="J13" s="195"/>
      <c r="K13" s="195"/>
      <c r="L13" s="195"/>
      <c r="M13" s="195"/>
      <c r="N13" s="195"/>
      <c r="W13" s="184">
        <v>25</v>
      </c>
      <c r="X13" s="184">
        <v>2707</v>
      </c>
      <c r="Y13" s="185">
        <v>44988</v>
      </c>
      <c r="Z13" s="184" t="s">
        <v>524</v>
      </c>
      <c r="AA13" s="184" t="s">
        <v>496</v>
      </c>
      <c r="AB13" s="184">
        <v>10.5</v>
      </c>
      <c r="AC13" s="184" t="s">
        <v>465</v>
      </c>
      <c r="AD13" s="184">
        <v>54</v>
      </c>
    </row>
    <row r="14" spans="1:30" ht="17.25" customHeight="1" thickBot="1" x14ac:dyDescent="0.3">
      <c r="A14" s="184">
        <v>9</v>
      </c>
      <c r="B14" s="191">
        <v>3.0724031007751937E-2</v>
      </c>
      <c r="C14" s="191">
        <v>3.294573643410853E-2</v>
      </c>
      <c r="D14" s="191">
        <v>6.3700000000000007E-2</v>
      </c>
      <c r="E14" s="195"/>
      <c r="F14" s="184" t="s">
        <v>483</v>
      </c>
      <c r="G14" s="188">
        <v>25863</v>
      </c>
      <c r="H14" s="184">
        <v>1.01</v>
      </c>
      <c r="I14" s="195"/>
      <c r="J14" s="195"/>
      <c r="K14" s="195"/>
      <c r="L14" s="195"/>
      <c r="M14" s="195"/>
      <c r="N14" s="195"/>
      <c r="W14" s="184">
        <v>30</v>
      </c>
      <c r="X14" s="184">
        <v>2683</v>
      </c>
      <c r="Y14" s="185">
        <v>44966</v>
      </c>
      <c r="Z14" s="184" t="s">
        <v>524</v>
      </c>
      <c r="AA14" s="184" t="s">
        <v>495</v>
      </c>
      <c r="AB14" s="184">
        <v>10.4</v>
      </c>
      <c r="AC14" s="184" t="s">
        <v>465</v>
      </c>
      <c r="AD14" s="184">
        <v>55</v>
      </c>
    </row>
    <row r="15" spans="1:30" ht="17.25" customHeight="1" thickBot="1" x14ac:dyDescent="0.3">
      <c r="A15" s="184">
        <v>10</v>
      </c>
      <c r="B15" s="191">
        <v>3.3559302325581394E-2</v>
      </c>
      <c r="C15" s="191">
        <v>3.2848837209302324E-2</v>
      </c>
      <c r="D15" s="191">
        <v>6.6400000000000001E-2</v>
      </c>
      <c r="E15" s="195"/>
      <c r="F15" s="184" t="s">
        <v>484</v>
      </c>
      <c r="G15" s="188">
        <v>24749</v>
      </c>
      <c r="H15" s="184">
        <v>0.97</v>
      </c>
      <c r="I15" s="195"/>
      <c r="J15" s="195"/>
      <c r="K15" s="195"/>
      <c r="L15" s="195"/>
      <c r="M15" s="195"/>
      <c r="N15" s="195"/>
      <c r="W15" s="184">
        <v>35</v>
      </c>
      <c r="X15" s="184">
        <v>2656</v>
      </c>
      <c r="Y15" s="185">
        <v>45043</v>
      </c>
      <c r="Z15" s="184" t="s">
        <v>524</v>
      </c>
      <c r="AA15" s="184" t="s">
        <v>495</v>
      </c>
      <c r="AB15" s="184">
        <v>10.3</v>
      </c>
      <c r="AC15" s="184" t="s">
        <v>465</v>
      </c>
      <c r="AD15" s="184">
        <v>55</v>
      </c>
    </row>
    <row r="16" spans="1:30" ht="17.25" customHeight="1" thickBot="1" x14ac:dyDescent="0.3">
      <c r="A16" s="184">
        <v>11</v>
      </c>
      <c r="B16" s="191">
        <v>3.6343023255813948E-2</v>
      </c>
      <c r="C16" s="191">
        <v>3.3914728682170547E-2</v>
      </c>
      <c r="D16" s="191">
        <v>7.0199999999999999E-2</v>
      </c>
      <c r="E16" s="195"/>
      <c r="F16" s="184" t="s">
        <v>485</v>
      </c>
      <c r="G16" s="188">
        <v>24129</v>
      </c>
      <c r="H16" s="184">
        <v>0.94</v>
      </c>
      <c r="I16" s="195"/>
      <c r="J16" s="195"/>
      <c r="K16" s="195"/>
      <c r="L16" s="195"/>
      <c r="M16" s="195"/>
      <c r="N16" s="195"/>
      <c r="W16" s="184">
        <v>40</v>
      </c>
      <c r="X16" s="184">
        <v>2648</v>
      </c>
      <c r="Y16" s="185">
        <v>44949</v>
      </c>
      <c r="Z16" s="184" t="s">
        <v>524</v>
      </c>
      <c r="AA16" s="184" t="s">
        <v>492</v>
      </c>
      <c r="AB16" s="184">
        <v>10.3</v>
      </c>
      <c r="AC16" s="184" t="s">
        <v>465</v>
      </c>
      <c r="AD16" s="184">
        <v>56</v>
      </c>
    </row>
    <row r="17" spans="1:30" ht="17.25" customHeight="1" thickBot="1" x14ac:dyDescent="0.3">
      <c r="A17" s="184">
        <v>12</v>
      </c>
      <c r="B17" s="191">
        <v>3.7116279069767437E-2</v>
      </c>
      <c r="C17" s="191">
        <v>3.4253875968992251E-2</v>
      </c>
      <c r="D17" s="191">
        <v>7.1400000000000005E-2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2636</v>
      </c>
      <c r="Y17" s="185">
        <v>44981</v>
      </c>
      <c r="Z17" s="184" t="s">
        <v>524</v>
      </c>
      <c r="AA17" s="184" t="s">
        <v>496</v>
      </c>
      <c r="AB17" s="184">
        <v>10.199999999999999</v>
      </c>
      <c r="AC17" s="184" t="s">
        <v>465</v>
      </c>
      <c r="AD17" s="184">
        <v>54</v>
      </c>
    </row>
    <row r="18" spans="1:30" ht="17.25" customHeight="1" thickBot="1" x14ac:dyDescent="0.3">
      <c r="A18" s="184">
        <v>13</v>
      </c>
      <c r="B18" s="191">
        <v>3.8714341085271317E-2</v>
      </c>
      <c r="C18" s="191">
        <v>3.2897286821705424E-2</v>
      </c>
      <c r="D18" s="191">
        <v>7.1599999999999997E-2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2620</v>
      </c>
      <c r="Y18" s="185">
        <v>45021</v>
      </c>
      <c r="Z18" s="184" t="s">
        <v>524</v>
      </c>
      <c r="AA18" s="184" t="s">
        <v>494</v>
      </c>
      <c r="AB18" s="184">
        <v>10.199999999999999</v>
      </c>
      <c r="AC18" s="184" t="s">
        <v>465</v>
      </c>
      <c r="AD18" s="184">
        <v>55</v>
      </c>
    </row>
    <row r="19" spans="1:30" ht="17.25" customHeight="1" thickBot="1" x14ac:dyDescent="0.3">
      <c r="A19" s="184">
        <v>14</v>
      </c>
      <c r="B19" s="191">
        <v>4.0467054263565887E-2</v>
      </c>
      <c r="C19" s="191">
        <v>3.2994186046511623E-2</v>
      </c>
      <c r="D19" s="191">
        <v>7.3499999999999996E-2</v>
      </c>
      <c r="E19" s="195"/>
      <c r="F19" s="180" t="s">
        <v>486</v>
      </c>
      <c r="G19" s="180" t="s">
        <v>468</v>
      </c>
      <c r="H19" s="180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2577</v>
      </c>
      <c r="Y19" s="185">
        <v>45001</v>
      </c>
      <c r="Z19" s="184" t="s">
        <v>524</v>
      </c>
      <c r="AA19" s="184" t="s">
        <v>495</v>
      </c>
      <c r="AB19" s="184">
        <v>10</v>
      </c>
      <c r="AC19" s="184" t="s">
        <v>465</v>
      </c>
      <c r="AD19" s="184">
        <v>54</v>
      </c>
    </row>
    <row r="20" spans="1:30" ht="17.25" customHeight="1" thickBot="1" x14ac:dyDescent="0.3">
      <c r="A20" s="184">
        <v>15</v>
      </c>
      <c r="B20" s="191">
        <v>4.1446511627906975E-2</v>
      </c>
      <c r="C20" s="191">
        <v>3.260658914728682E-2</v>
      </c>
      <c r="D20" s="191">
        <v>7.3999999999999996E-2</v>
      </c>
      <c r="E20" s="195"/>
      <c r="F20" s="184" t="s">
        <v>488</v>
      </c>
      <c r="G20" s="188">
        <v>12257</v>
      </c>
      <c r="H20" s="184">
        <v>0.48</v>
      </c>
      <c r="I20" s="195"/>
      <c r="J20" s="180" t="s">
        <v>489</v>
      </c>
      <c r="K20" s="180" t="s">
        <v>490</v>
      </c>
      <c r="L20" s="180" t="s">
        <v>491</v>
      </c>
      <c r="M20" s="180" t="s">
        <v>463</v>
      </c>
      <c r="N20" s="180" t="s">
        <v>472</v>
      </c>
      <c r="W20" s="184">
        <v>100</v>
      </c>
      <c r="X20" s="184">
        <v>2537</v>
      </c>
      <c r="Y20" s="185">
        <v>44956</v>
      </c>
      <c r="Z20" s="184" t="s">
        <v>514</v>
      </c>
      <c r="AA20" s="184" t="s">
        <v>492</v>
      </c>
      <c r="AB20" s="184">
        <v>9.8000000000000007</v>
      </c>
      <c r="AC20" s="184" t="s">
        <v>464</v>
      </c>
      <c r="AD20" s="184">
        <v>55</v>
      </c>
    </row>
    <row r="21" spans="1:30" ht="17.25" customHeight="1" thickBot="1" x14ac:dyDescent="0.3">
      <c r="A21" s="184">
        <v>16</v>
      </c>
      <c r="B21" s="191">
        <v>4.0776356589147286E-2</v>
      </c>
      <c r="C21" s="191">
        <v>3.2218992248062017E-2</v>
      </c>
      <c r="D21" s="191">
        <v>7.2999999999999995E-2</v>
      </c>
      <c r="E21" s="195"/>
      <c r="F21" s="184" t="s">
        <v>492</v>
      </c>
      <c r="G21" s="188">
        <v>28591</v>
      </c>
      <c r="H21" s="184">
        <v>1.1200000000000001</v>
      </c>
      <c r="I21" s="195"/>
      <c r="J21" s="189">
        <v>5</v>
      </c>
      <c r="K21" s="189">
        <f>X6</f>
        <v>2981</v>
      </c>
      <c r="L21" s="190"/>
      <c r="M21" s="189"/>
      <c r="N21" s="197">
        <f>K21/$F$2</f>
        <v>0.11554263565891473</v>
      </c>
      <c r="W21" s="184">
        <v>125</v>
      </c>
      <c r="X21" s="184">
        <v>2513</v>
      </c>
      <c r="Y21" s="185">
        <v>45050</v>
      </c>
      <c r="Z21" s="184" t="s">
        <v>524</v>
      </c>
      <c r="AA21" s="184" t="s">
        <v>495</v>
      </c>
      <c r="AB21" s="184">
        <v>9.6999999999999993</v>
      </c>
      <c r="AC21" s="184" t="s">
        <v>465</v>
      </c>
      <c r="AD21" s="184">
        <v>54</v>
      </c>
    </row>
    <row r="22" spans="1:30" ht="17.25" customHeight="1" thickBot="1" x14ac:dyDescent="0.3">
      <c r="A22" s="184">
        <v>17</v>
      </c>
      <c r="B22" s="191">
        <v>3.5157364341085268E-2</v>
      </c>
      <c r="C22" s="191">
        <v>2.5242248062015502E-2</v>
      </c>
      <c r="D22" s="191">
        <v>6.0400000000000002E-2</v>
      </c>
      <c r="E22" s="195"/>
      <c r="F22" s="184" t="s">
        <v>493</v>
      </c>
      <c r="G22" s="188">
        <v>30727</v>
      </c>
      <c r="H22" s="184">
        <v>1.2</v>
      </c>
      <c r="I22" s="195"/>
      <c r="J22" s="189">
        <v>10</v>
      </c>
      <c r="K22" s="189">
        <f>X11</f>
        <v>2801</v>
      </c>
      <c r="L22" s="190"/>
      <c r="M22" s="189"/>
      <c r="N22" s="197">
        <f t="shared" ref="N22:N28" si="0">K22/$F$2</f>
        <v>0.10856589147286821</v>
      </c>
      <c r="W22" s="184">
        <v>150</v>
      </c>
      <c r="X22" s="184">
        <v>2496</v>
      </c>
      <c r="Y22" s="185">
        <v>44979</v>
      </c>
      <c r="Z22" s="184" t="s">
        <v>514</v>
      </c>
      <c r="AA22" s="184" t="s">
        <v>494</v>
      </c>
      <c r="AB22" s="184">
        <v>9.6999999999999993</v>
      </c>
      <c r="AC22" s="184" t="s">
        <v>464</v>
      </c>
      <c r="AD22" s="184">
        <v>58</v>
      </c>
    </row>
    <row r="23" spans="1:30" ht="17.25" customHeight="1" thickBot="1" x14ac:dyDescent="0.3">
      <c r="A23" s="184">
        <v>18</v>
      </c>
      <c r="B23" s="191">
        <v>2.4744186046511626E-2</v>
      </c>
      <c r="C23" s="191">
        <v>1.8992248062015504E-2</v>
      </c>
      <c r="D23" s="191">
        <v>4.3700000000000003E-2</v>
      </c>
      <c r="E23" s="195"/>
      <c r="F23" s="184" t="s">
        <v>494</v>
      </c>
      <c r="G23" s="188">
        <v>30724</v>
      </c>
      <c r="H23" s="184">
        <v>1.2</v>
      </c>
      <c r="I23" s="195"/>
      <c r="J23" s="189">
        <v>20</v>
      </c>
      <c r="K23" s="189">
        <f>X12</f>
        <v>2728</v>
      </c>
      <c r="L23" s="190"/>
      <c r="M23" s="189"/>
      <c r="N23" s="197">
        <f t="shared" si="0"/>
        <v>0.10573643410852714</v>
      </c>
      <c r="W23" s="184">
        <v>175</v>
      </c>
      <c r="X23" s="184">
        <v>2484</v>
      </c>
      <c r="Y23" s="185">
        <v>44992</v>
      </c>
      <c r="Z23" s="184" t="s">
        <v>514</v>
      </c>
      <c r="AA23" s="184" t="s">
        <v>493</v>
      </c>
      <c r="AB23" s="184">
        <v>9.6</v>
      </c>
      <c r="AC23" s="184" t="s">
        <v>464</v>
      </c>
      <c r="AD23" s="184">
        <v>56</v>
      </c>
    </row>
    <row r="24" spans="1:30" ht="17.25" customHeight="1" thickBot="1" x14ac:dyDescent="0.3">
      <c r="A24" s="184">
        <v>19</v>
      </c>
      <c r="B24" s="191">
        <v>1.9022093023255814E-2</v>
      </c>
      <c r="C24" s="191">
        <v>1.1385658914728682E-2</v>
      </c>
      <c r="D24" s="191">
        <v>3.04E-2</v>
      </c>
      <c r="E24" s="195"/>
      <c r="F24" s="184" t="s">
        <v>495</v>
      </c>
      <c r="G24" s="188">
        <v>30405</v>
      </c>
      <c r="H24" s="184">
        <v>1.19</v>
      </c>
      <c r="I24" s="195"/>
      <c r="J24" s="189">
        <v>30</v>
      </c>
      <c r="K24" s="189">
        <f>X14</f>
        <v>2683</v>
      </c>
      <c r="L24" s="190"/>
      <c r="M24" s="189"/>
      <c r="N24" s="197">
        <f t="shared" si="0"/>
        <v>0.1039922480620155</v>
      </c>
      <c r="W24" s="184">
        <v>200</v>
      </c>
      <c r="X24" s="184">
        <v>2468</v>
      </c>
      <c r="Y24" s="185">
        <v>45044</v>
      </c>
      <c r="Z24" s="184" t="s">
        <v>515</v>
      </c>
      <c r="AA24" s="184" t="s">
        <v>496</v>
      </c>
      <c r="AB24" s="184">
        <v>9.6</v>
      </c>
      <c r="AC24" s="184" t="s">
        <v>464</v>
      </c>
      <c r="AD24" s="184">
        <v>52</v>
      </c>
    </row>
    <row r="25" spans="1:30" ht="17.25" customHeight="1" thickBot="1" x14ac:dyDescent="0.3">
      <c r="A25" s="184">
        <v>20</v>
      </c>
      <c r="B25" s="191">
        <v>1.2114341085271318E-2</v>
      </c>
      <c r="C25" s="191">
        <v>7.6550387596899232E-3</v>
      </c>
      <c r="D25" s="191">
        <v>1.9800000000000002E-2</v>
      </c>
      <c r="E25" s="195"/>
      <c r="F25" s="184" t="s">
        <v>496</v>
      </c>
      <c r="G25" s="188">
        <v>30293</v>
      </c>
      <c r="H25" s="184">
        <v>1.18</v>
      </c>
      <c r="I25" s="195"/>
      <c r="J25" s="189">
        <v>50</v>
      </c>
      <c r="K25" s="189">
        <f>X18</f>
        <v>2620</v>
      </c>
      <c r="L25" s="190"/>
      <c r="M25" s="189"/>
      <c r="N25" s="197">
        <f t="shared" si="0"/>
        <v>0.10155038759689923</v>
      </c>
    </row>
    <row r="26" spans="1:30" ht="17.25" customHeight="1" thickBot="1" x14ac:dyDescent="0.3">
      <c r="A26" s="184">
        <v>21</v>
      </c>
      <c r="B26" s="191">
        <v>9.1244186046511629E-3</v>
      </c>
      <c r="C26" s="191">
        <v>5.8139534883720929E-3</v>
      </c>
      <c r="D26" s="191">
        <v>1.49E-2</v>
      </c>
      <c r="E26" s="195"/>
      <c r="F26" s="184" t="s">
        <v>497</v>
      </c>
      <c r="G26" s="188">
        <v>17665</v>
      </c>
      <c r="H26" s="184">
        <v>0.69</v>
      </c>
      <c r="I26" s="195"/>
      <c r="J26" s="189">
        <v>100</v>
      </c>
      <c r="K26" s="189">
        <f>X20</f>
        <v>2537</v>
      </c>
      <c r="L26" s="190"/>
      <c r="M26" s="189"/>
      <c r="N26" s="197">
        <f t="shared" si="0"/>
        <v>9.8333333333333328E-2</v>
      </c>
    </row>
    <row r="27" spans="1:30" ht="17.25" customHeight="1" thickBot="1" x14ac:dyDescent="0.3">
      <c r="A27" s="184">
        <v>22</v>
      </c>
      <c r="B27" s="191">
        <v>7.2170542635658919E-3</v>
      </c>
      <c r="C27" s="191">
        <v>3.9244186046511632E-3</v>
      </c>
      <c r="D27" s="191">
        <v>1.11E-2</v>
      </c>
      <c r="E27" s="195"/>
      <c r="F27" s="195"/>
      <c r="G27" s="195"/>
      <c r="H27" s="195"/>
      <c r="I27" s="195"/>
      <c r="J27" s="189">
        <v>150</v>
      </c>
      <c r="K27" s="189">
        <f>X22</f>
        <v>2496</v>
      </c>
      <c r="L27" s="190"/>
      <c r="M27" s="189"/>
      <c r="N27" s="197">
        <f t="shared" si="0"/>
        <v>9.6744186046511624E-2</v>
      </c>
    </row>
    <row r="28" spans="1:30" ht="17.25" customHeight="1" thickBot="1" x14ac:dyDescent="0.3">
      <c r="A28" s="184">
        <v>23</v>
      </c>
      <c r="B28" s="191">
        <v>4.1240310077519382E-3</v>
      </c>
      <c r="C28" s="191">
        <v>2.5193798449612403E-3</v>
      </c>
      <c r="D28" s="191">
        <v>6.6E-3</v>
      </c>
      <c r="E28" s="195"/>
      <c r="F28" s="195"/>
      <c r="G28" s="195"/>
      <c r="H28" s="195"/>
      <c r="I28" s="195"/>
      <c r="J28" s="189">
        <v>200</v>
      </c>
      <c r="K28" s="189">
        <f>X24</f>
        <v>2468</v>
      </c>
      <c r="L28" s="190"/>
      <c r="M28" s="189"/>
      <c r="N28" s="197">
        <f t="shared" si="0"/>
        <v>9.5658914728682168E-2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77488-0920-4724-A9FE-90F6439EEF22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37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5" style="179" customWidth="1"/>
    <col min="20" max="20" width="11.125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748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35600</v>
      </c>
      <c r="H2" s="183" t="s">
        <v>462</v>
      </c>
      <c r="W2" s="184">
        <v>1</v>
      </c>
      <c r="X2" s="184">
        <v>3371</v>
      </c>
      <c r="Y2" s="185">
        <v>45266</v>
      </c>
      <c r="Z2" s="184" t="s">
        <v>515</v>
      </c>
      <c r="AA2" s="184" t="s">
        <v>494</v>
      </c>
      <c r="AB2" s="184">
        <v>9.5</v>
      </c>
      <c r="AC2" s="184" t="s">
        <v>464</v>
      </c>
      <c r="AD2" s="184">
        <v>60</v>
      </c>
    </row>
    <row r="3" spans="1:30" ht="17.25" customHeight="1" thickBot="1" x14ac:dyDescent="0.3">
      <c r="W3" s="184">
        <v>2</v>
      </c>
      <c r="X3" s="184">
        <v>3327</v>
      </c>
      <c r="Y3" s="185">
        <v>44944</v>
      </c>
      <c r="Z3" s="184" t="s">
        <v>515</v>
      </c>
      <c r="AA3" s="184" t="s">
        <v>494</v>
      </c>
      <c r="AB3" s="184">
        <v>9.3000000000000007</v>
      </c>
      <c r="AC3" s="184" t="s">
        <v>464</v>
      </c>
      <c r="AD3" s="184">
        <v>57</v>
      </c>
    </row>
    <row r="4" spans="1:30" ht="17.25" customHeight="1" thickBot="1" x14ac:dyDescent="0.3">
      <c r="A4" s="186" t="s">
        <v>463</v>
      </c>
      <c r="B4" s="186" t="s">
        <v>464</v>
      </c>
      <c r="C4" s="186" t="s">
        <v>465</v>
      </c>
      <c r="D4" s="200" t="s">
        <v>466</v>
      </c>
      <c r="E4" s="195"/>
      <c r="F4" s="180" t="s">
        <v>467</v>
      </c>
      <c r="G4" s="180" t="s">
        <v>468</v>
      </c>
      <c r="H4" s="180" t="s">
        <v>469</v>
      </c>
      <c r="I4" s="195"/>
      <c r="J4" s="309" t="s">
        <v>470</v>
      </c>
      <c r="K4" s="310"/>
      <c r="L4" s="310"/>
      <c r="M4" s="310"/>
      <c r="N4" s="311"/>
      <c r="W4" s="184">
        <v>3</v>
      </c>
      <c r="X4" s="184">
        <v>3325</v>
      </c>
      <c r="Y4" s="185">
        <v>44992</v>
      </c>
      <c r="Z4" s="184" t="s">
        <v>515</v>
      </c>
      <c r="AA4" s="184" t="s">
        <v>493</v>
      </c>
      <c r="AB4" s="184">
        <v>9.3000000000000007</v>
      </c>
      <c r="AC4" s="184" t="s">
        <v>464</v>
      </c>
      <c r="AD4" s="184">
        <v>59</v>
      </c>
    </row>
    <row r="5" spans="1:30" ht="17.25" customHeight="1" thickBot="1" x14ac:dyDescent="0.3">
      <c r="A5" s="184">
        <v>0</v>
      </c>
      <c r="B5" s="191">
        <v>2.6946629213483149E-3</v>
      </c>
      <c r="C5" s="191">
        <v>2.3595505617977526E-3</v>
      </c>
      <c r="D5" s="191">
        <v>5.1000000000000004E-3</v>
      </c>
      <c r="E5" s="195"/>
      <c r="F5" s="184" t="s">
        <v>471</v>
      </c>
      <c r="G5" s="188">
        <v>36668</v>
      </c>
      <c r="H5" s="184">
        <v>1.04</v>
      </c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3321</v>
      </c>
      <c r="Y5" s="185">
        <v>44998</v>
      </c>
      <c r="Z5" s="184" t="s">
        <v>515</v>
      </c>
      <c r="AA5" s="184" t="s">
        <v>492</v>
      </c>
      <c r="AB5" s="184">
        <v>9.3000000000000007</v>
      </c>
      <c r="AC5" s="184" t="s">
        <v>464</v>
      </c>
      <c r="AD5" s="184">
        <v>60</v>
      </c>
    </row>
    <row r="6" spans="1:30" ht="17.25" customHeight="1" thickBot="1" x14ac:dyDescent="0.3">
      <c r="A6" s="184">
        <v>1</v>
      </c>
      <c r="B6" s="191">
        <v>1.6778089887640448E-3</v>
      </c>
      <c r="C6" s="191">
        <v>1.523876404494382E-3</v>
      </c>
      <c r="D6" s="191">
        <v>3.2000000000000002E-3</v>
      </c>
      <c r="E6" s="195"/>
      <c r="F6" s="184" t="s">
        <v>473</v>
      </c>
      <c r="G6" s="188">
        <v>38897</v>
      </c>
      <c r="H6" s="184">
        <v>1.1000000000000001</v>
      </c>
      <c r="I6" s="195"/>
      <c r="J6" s="193" t="s">
        <v>474</v>
      </c>
      <c r="K6" s="194">
        <f>LARGE((K8,K9),1)</f>
        <v>0.73819294940796554</v>
      </c>
      <c r="L6" s="195"/>
      <c r="M6" s="195"/>
      <c r="N6" s="194" t="str">
        <f>IF(B12&gt;C12,B4,C4)</f>
        <v>SB</v>
      </c>
      <c r="W6" s="184">
        <v>5</v>
      </c>
      <c r="X6" s="184">
        <v>3317</v>
      </c>
      <c r="Y6" s="185">
        <v>44991</v>
      </c>
      <c r="Z6" s="184" t="s">
        <v>515</v>
      </c>
      <c r="AA6" s="184" t="s">
        <v>492</v>
      </c>
      <c r="AB6" s="184">
        <v>9.3000000000000007</v>
      </c>
      <c r="AC6" s="184" t="s">
        <v>464</v>
      </c>
      <c r="AD6" s="184">
        <v>60</v>
      </c>
    </row>
    <row r="7" spans="1:30" ht="17.25" customHeight="1" thickBot="1" x14ac:dyDescent="0.3">
      <c r="A7" s="184">
        <v>2</v>
      </c>
      <c r="B7" s="191">
        <v>1.1693820224719102E-3</v>
      </c>
      <c r="C7" s="191">
        <v>1.2289325842696629E-3</v>
      </c>
      <c r="D7" s="191">
        <v>2.3999999999999998E-3</v>
      </c>
      <c r="E7" s="195"/>
      <c r="F7" s="184" t="s">
        <v>475</v>
      </c>
      <c r="G7" s="188">
        <v>39676</v>
      </c>
      <c r="H7" s="184">
        <v>1.1299999999999999</v>
      </c>
      <c r="I7" s="195"/>
      <c r="J7" s="189" t="s">
        <v>476</v>
      </c>
      <c r="K7" s="194">
        <f>LARGE((K10,K11),1)</f>
        <v>0.62499722425776649</v>
      </c>
      <c r="L7" s="195"/>
      <c r="M7" s="195"/>
      <c r="N7" s="194" t="str">
        <f>IF(B22&gt;C22,B4,C4)</f>
        <v>NB</v>
      </c>
      <c r="W7" s="184">
        <v>6</v>
      </c>
      <c r="X7" s="184">
        <v>3315</v>
      </c>
      <c r="Y7" s="185">
        <v>44950</v>
      </c>
      <c r="Z7" s="184" t="s">
        <v>515</v>
      </c>
      <c r="AA7" s="184" t="s">
        <v>493</v>
      </c>
      <c r="AB7" s="184">
        <v>9.3000000000000007</v>
      </c>
      <c r="AC7" s="184" t="s">
        <v>464</v>
      </c>
      <c r="AD7" s="184">
        <v>59</v>
      </c>
    </row>
    <row r="8" spans="1:30" ht="17.25" customHeight="1" thickBot="1" x14ac:dyDescent="0.3">
      <c r="A8" s="184">
        <v>3</v>
      </c>
      <c r="B8" s="191">
        <v>1.0168539325842696E-3</v>
      </c>
      <c r="C8" s="191">
        <v>1.2289325842696629E-3</v>
      </c>
      <c r="D8" s="191">
        <v>2.3E-3</v>
      </c>
      <c r="E8" s="195"/>
      <c r="F8" s="184" t="s">
        <v>477</v>
      </c>
      <c r="G8" s="188">
        <v>37067</v>
      </c>
      <c r="H8" s="184">
        <v>1.05</v>
      </c>
      <c r="I8" s="195"/>
      <c r="J8" s="345"/>
      <c r="K8" s="342">
        <f>LARGE(B11:C11,1)/(B11+C11)</f>
        <v>0.73819294940796554</v>
      </c>
      <c r="L8" s="195"/>
      <c r="M8" s="195"/>
      <c r="N8" s="195"/>
      <c r="W8" s="184">
        <v>7</v>
      </c>
      <c r="X8" s="184">
        <v>3309</v>
      </c>
      <c r="Y8" s="185">
        <v>44936</v>
      </c>
      <c r="Z8" s="184" t="s">
        <v>515</v>
      </c>
      <c r="AA8" s="184" t="s">
        <v>493</v>
      </c>
      <c r="AB8" s="184">
        <v>9.3000000000000007</v>
      </c>
      <c r="AC8" s="184" t="s">
        <v>464</v>
      </c>
      <c r="AD8" s="184">
        <v>58</v>
      </c>
    </row>
    <row r="9" spans="1:30" ht="17.25" customHeight="1" thickBot="1" x14ac:dyDescent="0.3">
      <c r="A9" s="184">
        <v>4</v>
      </c>
      <c r="B9" s="191">
        <v>1.5761235955056179E-3</v>
      </c>
      <c r="C9" s="191">
        <v>2.5561797752808989E-3</v>
      </c>
      <c r="D9" s="191">
        <v>4.1999999999999997E-3</v>
      </c>
      <c r="E9" s="195"/>
      <c r="F9" s="184" t="s">
        <v>478</v>
      </c>
      <c r="G9" s="188">
        <v>35642</v>
      </c>
      <c r="H9" s="184">
        <v>1.01</v>
      </c>
      <c r="I9" s="195"/>
      <c r="J9" s="345"/>
      <c r="K9" s="342">
        <f>LARGE(B12:C12,1)/(B12+C12)</f>
        <v>0.63368969397756558</v>
      </c>
      <c r="L9" s="195"/>
      <c r="M9" s="195"/>
      <c r="N9" s="195"/>
      <c r="W9" s="184">
        <v>8</v>
      </c>
      <c r="X9" s="184">
        <v>3309</v>
      </c>
      <c r="Y9" s="185">
        <v>45238</v>
      </c>
      <c r="Z9" s="184" t="s">
        <v>514</v>
      </c>
      <c r="AA9" s="184" t="s">
        <v>494</v>
      </c>
      <c r="AB9" s="184">
        <v>9.3000000000000007</v>
      </c>
      <c r="AC9" s="184" t="s">
        <v>464</v>
      </c>
      <c r="AD9" s="184">
        <v>64</v>
      </c>
    </row>
    <row r="10" spans="1:30" ht="17.25" customHeight="1" thickBot="1" x14ac:dyDescent="0.3">
      <c r="A10" s="184">
        <v>5</v>
      </c>
      <c r="B10" s="191">
        <v>3.558988764044944E-3</v>
      </c>
      <c r="C10" s="191">
        <v>8.6025280898876424E-3</v>
      </c>
      <c r="D10" s="191">
        <v>1.23E-2</v>
      </c>
      <c r="E10" s="195"/>
      <c r="F10" s="184" t="s">
        <v>479</v>
      </c>
      <c r="G10" s="188">
        <v>34172</v>
      </c>
      <c r="H10" s="184">
        <v>0.97</v>
      </c>
      <c r="I10" s="195"/>
      <c r="J10" s="345"/>
      <c r="K10" s="342">
        <f>LARGE(B20:C20,1)/(B20+C20)</f>
        <v>0.59652986122400731</v>
      </c>
      <c r="L10" s="195"/>
      <c r="M10" s="195"/>
      <c r="N10" s="195"/>
      <c r="W10" s="184">
        <v>9</v>
      </c>
      <c r="X10" s="184">
        <v>3308</v>
      </c>
      <c r="Y10" s="185">
        <v>44999</v>
      </c>
      <c r="Z10" s="184" t="s">
        <v>515</v>
      </c>
      <c r="AA10" s="184" t="s">
        <v>493</v>
      </c>
      <c r="AB10" s="184">
        <v>9.3000000000000007</v>
      </c>
      <c r="AC10" s="184" t="s">
        <v>464</v>
      </c>
      <c r="AD10" s="184">
        <v>58</v>
      </c>
    </row>
    <row r="11" spans="1:30" ht="17.25" customHeight="1" thickBot="1" x14ac:dyDescent="0.3">
      <c r="A11" s="184">
        <v>6</v>
      </c>
      <c r="B11" s="191">
        <v>1.0931179775280898E-2</v>
      </c>
      <c r="C11" s="191">
        <v>3.0821629213483148E-2</v>
      </c>
      <c r="D11" s="191">
        <v>4.2200000000000001E-2</v>
      </c>
      <c r="E11" s="195"/>
      <c r="F11" s="184" t="s">
        <v>480</v>
      </c>
      <c r="G11" s="188">
        <v>32353</v>
      </c>
      <c r="H11" s="184">
        <v>0.92</v>
      </c>
      <c r="I11" s="195"/>
      <c r="J11" s="345"/>
      <c r="K11" s="342">
        <f>LARGE(B21:C21,1)/(B21+C21)</f>
        <v>0.62499722425776649</v>
      </c>
      <c r="L11" s="195"/>
      <c r="M11" s="195"/>
      <c r="N11" s="195"/>
      <c r="W11" s="184">
        <v>10</v>
      </c>
      <c r="X11" s="184">
        <v>3308</v>
      </c>
      <c r="Y11" s="185">
        <v>45013</v>
      </c>
      <c r="Z11" s="184" t="s">
        <v>515</v>
      </c>
      <c r="AA11" s="184" t="s">
        <v>493</v>
      </c>
      <c r="AB11" s="184">
        <v>9.3000000000000007</v>
      </c>
      <c r="AC11" s="184" t="s">
        <v>464</v>
      </c>
      <c r="AD11" s="184">
        <v>59</v>
      </c>
    </row>
    <row r="12" spans="1:30" ht="17.25" customHeight="1" thickBot="1" x14ac:dyDescent="0.3">
      <c r="A12" s="184">
        <v>7</v>
      </c>
      <c r="B12" s="191">
        <v>2.2675842696629214E-2</v>
      </c>
      <c r="C12" s="191">
        <v>3.9227528089887644E-2</v>
      </c>
      <c r="D12" s="191">
        <v>6.2199999999999998E-2</v>
      </c>
      <c r="E12" s="195"/>
      <c r="F12" s="184" t="s">
        <v>481</v>
      </c>
      <c r="G12" s="188">
        <v>33000</v>
      </c>
      <c r="H12" s="184">
        <v>0.94</v>
      </c>
      <c r="I12" s="195"/>
      <c r="J12" s="195"/>
      <c r="K12" s="195"/>
      <c r="L12" s="195"/>
      <c r="M12" s="195"/>
      <c r="N12" s="195"/>
      <c r="W12" s="184">
        <v>20</v>
      </c>
      <c r="X12" s="184">
        <v>3278</v>
      </c>
      <c r="Y12" s="185">
        <v>44981</v>
      </c>
      <c r="Z12" s="184" t="s">
        <v>515</v>
      </c>
      <c r="AA12" s="184" t="s">
        <v>496</v>
      </c>
      <c r="AB12" s="184">
        <v>9.1999999999999993</v>
      </c>
      <c r="AC12" s="184" t="s">
        <v>464</v>
      </c>
      <c r="AD12" s="184">
        <v>60</v>
      </c>
    </row>
    <row r="13" spans="1:30" ht="17.25" customHeight="1" thickBot="1" x14ac:dyDescent="0.3">
      <c r="A13" s="184">
        <v>8</v>
      </c>
      <c r="B13" s="191">
        <v>2.318426966292135E-2</v>
      </c>
      <c r="C13" s="191">
        <v>3.8735955056179779E-2</v>
      </c>
      <c r="D13" s="191">
        <v>6.2199999999999998E-2</v>
      </c>
      <c r="E13" s="195"/>
      <c r="F13" s="184" t="s">
        <v>482</v>
      </c>
      <c r="G13" s="188">
        <v>33068</v>
      </c>
      <c r="H13" s="184">
        <v>0.94</v>
      </c>
      <c r="I13" s="195"/>
      <c r="J13" s="195"/>
      <c r="K13" s="195"/>
      <c r="L13" s="195"/>
      <c r="M13" s="195"/>
      <c r="N13" s="195"/>
      <c r="W13" s="184">
        <v>25</v>
      </c>
      <c r="X13" s="184">
        <v>3264</v>
      </c>
      <c r="Y13" s="185">
        <v>45016</v>
      </c>
      <c r="Z13" s="184" t="s">
        <v>515</v>
      </c>
      <c r="AA13" s="184" t="s">
        <v>496</v>
      </c>
      <c r="AB13" s="184">
        <v>9.1999999999999993</v>
      </c>
      <c r="AC13" s="184" t="s">
        <v>464</v>
      </c>
      <c r="AD13" s="184">
        <v>60</v>
      </c>
    </row>
    <row r="14" spans="1:30" ht="17.25" customHeight="1" thickBot="1" x14ac:dyDescent="0.3">
      <c r="A14" s="184">
        <v>9</v>
      </c>
      <c r="B14" s="191">
        <v>2.6336516853932582E-2</v>
      </c>
      <c r="C14" s="191">
        <v>3.5344101123595505E-2</v>
      </c>
      <c r="D14" s="191">
        <v>6.1800000000000001E-2</v>
      </c>
      <c r="E14" s="195"/>
      <c r="F14" s="184" t="s">
        <v>483</v>
      </c>
      <c r="G14" s="188">
        <v>35089</v>
      </c>
      <c r="H14" s="184">
        <v>1</v>
      </c>
      <c r="I14" s="195"/>
      <c r="J14" s="195"/>
      <c r="K14" s="195"/>
      <c r="L14" s="195"/>
      <c r="M14" s="195"/>
      <c r="N14" s="195"/>
      <c r="W14" s="184">
        <v>30</v>
      </c>
      <c r="X14" s="184">
        <v>3257</v>
      </c>
      <c r="Y14" s="185">
        <v>44943</v>
      </c>
      <c r="Z14" s="184" t="s">
        <v>515</v>
      </c>
      <c r="AA14" s="184" t="s">
        <v>493</v>
      </c>
      <c r="AB14" s="184">
        <v>9.1</v>
      </c>
      <c r="AC14" s="184" t="s">
        <v>464</v>
      </c>
      <c r="AD14" s="184">
        <v>59</v>
      </c>
    </row>
    <row r="15" spans="1:30" ht="17.25" customHeight="1" thickBot="1" x14ac:dyDescent="0.3">
      <c r="A15" s="184">
        <v>10</v>
      </c>
      <c r="B15" s="191">
        <v>2.9997191011235953E-2</v>
      </c>
      <c r="C15" s="191">
        <v>3.4262640449438199E-2</v>
      </c>
      <c r="D15" s="191">
        <v>6.4299999999999996E-2</v>
      </c>
      <c r="E15" s="195"/>
      <c r="F15" s="184" t="s">
        <v>484</v>
      </c>
      <c r="G15" s="188">
        <v>35429</v>
      </c>
      <c r="H15" s="184">
        <v>1</v>
      </c>
      <c r="I15" s="195"/>
      <c r="J15" s="195"/>
      <c r="K15" s="195"/>
      <c r="L15" s="195"/>
      <c r="M15" s="195"/>
      <c r="N15" s="195"/>
      <c r="W15" s="184">
        <v>35</v>
      </c>
      <c r="X15" s="184">
        <v>3248</v>
      </c>
      <c r="Y15" s="185">
        <v>44988</v>
      </c>
      <c r="Z15" s="184" t="s">
        <v>515</v>
      </c>
      <c r="AA15" s="184" t="s">
        <v>496</v>
      </c>
      <c r="AB15" s="184">
        <v>9.1</v>
      </c>
      <c r="AC15" s="184" t="s">
        <v>464</v>
      </c>
      <c r="AD15" s="184">
        <v>59</v>
      </c>
    </row>
    <row r="16" spans="1:30" ht="17.25" customHeight="1" thickBot="1" x14ac:dyDescent="0.3">
      <c r="A16" s="184">
        <v>11</v>
      </c>
      <c r="B16" s="191">
        <v>3.2488483146067414E-2</v>
      </c>
      <c r="C16" s="191">
        <v>3.4606741573033707E-2</v>
      </c>
      <c r="D16" s="191">
        <v>6.7000000000000004E-2</v>
      </c>
      <c r="E16" s="195"/>
      <c r="F16" s="184" t="s">
        <v>485</v>
      </c>
      <c r="G16" s="188">
        <v>34784</v>
      </c>
      <c r="H16" s="184">
        <v>0.99</v>
      </c>
      <c r="I16" s="195"/>
      <c r="J16" s="195"/>
      <c r="K16" s="195"/>
      <c r="L16" s="195"/>
      <c r="M16" s="195"/>
      <c r="N16" s="195"/>
      <c r="W16" s="184">
        <v>40</v>
      </c>
      <c r="X16" s="184">
        <v>3237</v>
      </c>
      <c r="Y16" s="185">
        <v>44956</v>
      </c>
      <c r="Z16" s="184" t="s">
        <v>514</v>
      </c>
      <c r="AA16" s="184" t="s">
        <v>492</v>
      </c>
      <c r="AB16" s="184">
        <v>9.1</v>
      </c>
      <c r="AC16" s="184" t="s">
        <v>464</v>
      </c>
      <c r="AD16" s="184">
        <v>62</v>
      </c>
    </row>
    <row r="17" spans="1:30" ht="17.25" customHeight="1" thickBot="1" x14ac:dyDescent="0.3">
      <c r="A17" s="184">
        <v>12</v>
      </c>
      <c r="B17" s="191">
        <v>3.5386516853932584E-2</v>
      </c>
      <c r="C17" s="191">
        <v>3.4262640449438199E-2</v>
      </c>
      <c r="D17" s="191">
        <v>6.9599999999999995E-2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3225</v>
      </c>
      <c r="Y17" s="185">
        <v>45280</v>
      </c>
      <c r="Z17" s="184" t="s">
        <v>514</v>
      </c>
      <c r="AA17" s="184" t="s">
        <v>494</v>
      </c>
      <c r="AB17" s="184">
        <v>9.1</v>
      </c>
      <c r="AC17" s="184" t="s">
        <v>464</v>
      </c>
      <c r="AD17" s="184">
        <v>63</v>
      </c>
    </row>
    <row r="18" spans="1:30" ht="17.25" customHeight="1" thickBot="1" x14ac:dyDescent="0.3">
      <c r="A18" s="184">
        <v>13</v>
      </c>
      <c r="B18" s="191">
        <v>3.7267696629213483E-2</v>
      </c>
      <c r="C18" s="191">
        <v>3.2542134831460671E-2</v>
      </c>
      <c r="D18" s="191">
        <v>6.9699999999999998E-2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3216</v>
      </c>
      <c r="Y18" s="185">
        <v>44953</v>
      </c>
      <c r="Z18" s="184" t="s">
        <v>517</v>
      </c>
      <c r="AA18" s="184" t="s">
        <v>496</v>
      </c>
      <c r="AB18" s="184">
        <v>9</v>
      </c>
      <c r="AC18" s="184" t="s">
        <v>464</v>
      </c>
      <c r="AD18" s="184">
        <v>55</v>
      </c>
    </row>
    <row r="19" spans="1:30" ht="17.25" customHeight="1" thickBot="1" x14ac:dyDescent="0.3">
      <c r="A19" s="184">
        <v>14</v>
      </c>
      <c r="B19" s="191">
        <v>4.082668539325842E-2</v>
      </c>
      <c r="C19" s="191">
        <v>3.1706460674157305E-2</v>
      </c>
      <c r="D19" s="191">
        <v>7.2300000000000003E-2</v>
      </c>
      <c r="E19" s="195"/>
      <c r="F19" s="180" t="s">
        <v>486</v>
      </c>
      <c r="G19" s="180" t="s">
        <v>468</v>
      </c>
      <c r="H19" s="180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3190</v>
      </c>
      <c r="Y19" s="185">
        <v>45014</v>
      </c>
      <c r="Z19" s="184" t="s">
        <v>515</v>
      </c>
      <c r="AA19" s="184" t="s">
        <v>494</v>
      </c>
      <c r="AB19" s="184">
        <v>9</v>
      </c>
      <c r="AC19" s="184" t="s">
        <v>464</v>
      </c>
      <c r="AD19" s="184">
        <v>59</v>
      </c>
    </row>
    <row r="20" spans="1:30" ht="17.25" customHeight="1" thickBot="1" x14ac:dyDescent="0.3">
      <c r="A20" s="184">
        <v>15</v>
      </c>
      <c r="B20" s="191">
        <v>4.5351685393258429E-2</v>
      </c>
      <c r="C20" s="191">
        <v>3.0674157303370787E-2</v>
      </c>
      <c r="D20" s="191">
        <v>7.5700000000000003E-2</v>
      </c>
      <c r="E20" s="195"/>
      <c r="F20" s="184" t="s">
        <v>488</v>
      </c>
      <c r="G20" s="188">
        <v>25464</v>
      </c>
      <c r="H20" s="184">
        <v>0.72</v>
      </c>
      <c r="I20" s="195"/>
      <c r="J20" s="180" t="s">
        <v>489</v>
      </c>
      <c r="K20" s="180" t="s">
        <v>490</v>
      </c>
      <c r="L20" s="180" t="s">
        <v>491</v>
      </c>
      <c r="M20" s="180" t="s">
        <v>463</v>
      </c>
      <c r="N20" s="180" t="s">
        <v>472</v>
      </c>
      <c r="W20" s="184">
        <v>100</v>
      </c>
      <c r="X20" s="184">
        <v>3158</v>
      </c>
      <c r="Y20" s="185">
        <v>45232</v>
      </c>
      <c r="Z20" s="184" t="s">
        <v>515</v>
      </c>
      <c r="AA20" s="184" t="s">
        <v>495</v>
      </c>
      <c r="AB20" s="184">
        <v>8.9</v>
      </c>
      <c r="AC20" s="184" t="s">
        <v>464</v>
      </c>
      <c r="AD20" s="184">
        <v>61</v>
      </c>
    </row>
    <row r="21" spans="1:30" ht="17.25" customHeight="1" thickBot="1" x14ac:dyDescent="0.3">
      <c r="A21" s="184">
        <v>16</v>
      </c>
      <c r="B21" s="191">
        <v>4.7436235955056173E-2</v>
      </c>
      <c r="C21" s="191">
        <v>2.8462078651685395E-2</v>
      </c>
      <c r="D21" s="191">
        <v>7.5499999999999998E-2</v>
      </c>
      <c r="E21" s="195"/>
      <c r="F21" s="184" t="s">
        <v>492</v>
      </c>
      <c r="G21" s="188">
        <v>36197</v>
      </c>
      <c r="H21" s="184">
        <v>1.03</v>
      </c>
      <c r="I21" s="195"/>
      <c r="J21" s="189">
        <v>5</v>
      </c>
      <c r="K21" s="189">
        <f>X6</f>
        <v>3317</v>
      </c>
      <c r="L21" s="190"/>
      <c r="M21" s="189"/>
      <c r="N21" s="197">
        <f>K21/$F$2</f>
        <v>9.317415730337078E-2</v>
      </c>
      <c r="W21" s="184">
        <v>125</v>
      </c>
      <c r="X21" s="184">
        <v>3138</v>
      </c>
      <c r="Y21" s="185">
        <v>45014</v>
      </c>
      <c r="Z21" s="184" t="s">
        <v>517</v>
      </c>
      <c r="AA21" s="184" t="s">
        <v>494</v>
      </c>
      <c r="AB21" s="184">
        <v>8.8000000000000007</v>
      </c>
      <c r="AC21" s="184" t="s">
        <v>464</v>
      </c>
      <c r="AD21" s="184">
        <v>57</v>
      </c>
    </row>
    <row r="22" spans="1:30" ht="17.25" customHeight="1" thickBot="1" x14ac:dyDescent="0.3">
      <c r="A22" s="184">
        <v>17</v>
      </c>
      <c r="B22" s="191">
        <v>4.1640168539325846E-2</v>
      </c>
      <c r="C22" s="191">
        <v>2.7183988764044945E-2</v>
      </c>
      <c r="D22" s="191">
        <v>6.8500000000000005E-2</v>
      </c>
      <c r="E22" s="195"/>
      <c r="F22" s="184" t="s">
        <v>493</v>
      </c>
      <c r="G22" s="188">
        <v>38325</v>
      </c>
      <c r="H22" s="184">
        <v>1.0900000000000001</v>
      </c>
      <c r="I22" s="195"/>
      <c r="J22" s="189">
        <v>10</v>
      </c>
      <c r="K22" s="189">
        <f>X11</f>
        <v>3308</v>
      </c>
      <c r="L22" s="190"/>
      <c r="M22" s="189"/>
      <c r="N22" s="197">
        <f t="shared" ref="N22:N28" si="0">K22/$F$2</f>
        <v>9.2921348314606744E-2</v>
      </c>
      <c r="W22" s="184">
        <v>150</v>
      </c>
      <c r="X22" s="184">
        <v>3117</v>
      </c>
      <c r="Y22" s="185">
        <v>45261</v>
      </c>
      <c r="Z22" s="184" t="s">
        <v>514</v>
      </c>
      <c r="AA22" s="184" t="s">
        <v>496</v>
      </c>
      <c r="AB22" s="184">
        <v>8.8000000000000007</v>
      </c>
      <c r="AC22" s="184" t="s">
        <v>464</v>
      </c>
      <c r="AD22" s="184">
        <v>64</v>
      </c>
    </row>
    <row r="23" spans="1:30" ht="17.25" customHeight="1" thickBot="1" x14ac:dyDescent="0.3">
      <c r="A23" s="184">
        <v>18</v>
      </c>
      <c r="B23" s="191">
        <v>3.1420786516853934E-2</v>
      </c>
      <c r="C23" s="191">
        <v>2.3792134831460674E-2</v>
      </c>
      <c r="D23" s="191">
        <v>5.5199999999999999E-2</v>
      </c>
      <c r="E23" s="195"/>
      <c r="F23" s="184" t="s">
        <v>494</v>
      </c>
      <c r="G23" s="188">
        <v>38663</v>
      </c>
      <c r="H23" s="184">
        <v>1.1000000000000001</v>
      </c>
      <c r="I23" s="195"/>
      <c r="J23" s="189">
        <v>20</v>
      </c>
      <c r="K23" s="189">
        <f>X12</f>
        <v>3278</v>
      </c>
      <c r="L23" s="190"/>
      <c r="M23" s="189"/>
      <c r="N23" s="197">
        <f t="shared" si="0"/>
        <v>9.2078651685393254E-2</v>
      </c>
      <c r="W23" s="184">
        <v>175</v>
      </c>
      <c r="X23" s="184">
        <v>3092</v>
      </c>
      <c r="Y23" s="185">
        <v>44993</v>
      </c>
      <c r="Z23" s="184" t="s">
        <v>518</v>
      </c>
      <c r="AA23" s="184" t="s">
        <v>494</v>
      </c>
      <c r="AB23" s="184">
        <v>8.6999999999999993</v>
      </c>
      <c r="AC23" s="184" t="s">
        <v>464</v>
      </c>
      <c r="AD23" s="184">
        <v>55</v>
      </c>
    </row>
    <row r="24" spans="1:30" ht="17.25" customHeight="1" thickBot="1" x14ac:dyDescent="0.3">
      <c r="A24" s="184">
        <v>19</v>
      </c>
      <c r="B24" s="191">
        <v>2.4760393258426966E-2</v>
      </c>
      <c r="C24" s="191">
        <v>1.7057584269662921E-2</v>
      </c>
      <c r="D24" s="191">
        <v>4.1799999999999997E-2</v>
      </c>
      <c r="E24" s="195"/>
      <c r="F24" s="184" t="s">
        <v>495</v>
      </c>
      <c r="G24" s="188">
        <v>38542</v>
      </c>
      <c r="H24" s="184">
        <v>1.0900000000000001</v>
      </c>
      <c r="I24" s="195"/>
      <c r="J24" s="189">
        <v>30</v>
      </c>
      <c r="K24" s="189">
        <f>X14</f>
        <v>3257</v>
      </c>
      <c r="L24" s="190"/>
      <c r="M24" s="189"/>
      <c r="N24" s="197">
        <f t="shared" si="0"/>
        <v>9.1488764044943827E-2</v>
      </c>
      <c r="W24" s="184">
        <v>200</v>
      </c>
      <c r="X24" s="184">
        <v>3067</v>
      </c>
      <c r="Y24" s="185">
        <v>44993</v>
      </c>
      <c r="Z24" s="184" t="s">
        <v>520</v>
      </c>
      <c r="AA24" s="184" t="s">
        <v>494</v>
      </c>
      <c r="AB24" s="184">
        <v>8.6</v>
      </c>
      <c r="AC24" s="184" t="s">
        <v>465</v>
      </c>
      <c r="AD24" s="184">
        <v>51</v>
      </c>
    </row>
    <row r="25" spans="1:30" ht="17.25" customHeight="1" thickBot="1" x14ac:dyDescent="0.3">
      <c r="A25" s="184">
        <v>20</v>
      </c>
      <c r="B25" s="191">
        <v>1.8252528089887643E-2</v>
      </c>
      <c r="C25" s="191">
        <v>1.3370786516853932E-2</v>
      </c>
      <c r="D25" s="191">
        <v>3.1699999999999999E-2</v>
      </c>
      <c r="E25" s="195"/>
      <c r="F25" s="184" t="s">
        <v>496</v>
      </c>
      <c r="G25" s="188">
        <v>39621</v>
      </c>
      <c r="H25" s="184">
        <v>1.1200000000000001</v>
      </c>
      <c r="I25" s="195"/>
      <c r="J25" s="189">
        <v>50</v>
      </c>
      <c r="K25" s="189">
        <f>X18</f>
        <v>3216</v>
      </c>
      <c r="L25" s="190"/>
      <c r="M25" s="189"/>
      <c r="N25" s="197">
        <f t="shared" si="0"/>
        <v>9.0337078651685387E-2</v>
      </c>
    </row>
    <row r="26" spans="1:30" ht="17.25" customHeight="1" thickBot="1" x14ac:dyDescent="0.3">
      <c r="A26" s="184">
        <v>21</v>
      </c>
      <c r="B26" s="191">
        <v>1.3575E-2</v>
      </c>
      <c r="C26" s="191">
        <v>1.0519662921348314E-2</v>
      </c>
      <c r="D26" s="191">
        <v>2.41E-2</v>
      </c>
      <c r="E26" s="195"/>
      <c r="F26" s="184" t="s">
        <v>497</v>
      </c>
      <c r="G26" s="188">
        <v>30739</v>
      </c>
      <c r="H26" s="184">
        <v>0.87</v>
      </c>
      <c r="I26" s="195"/>
      <c r="J26" s="189">
        <v>100</v>
      </c>
      <c r="K26" s="189">
        <f>X20</f>
        <v>3158</v>
      </c>
      <c r="L26" s="190"/>
      <c r="M26" s="189"/>
      <c r="N26" s="197">
        <f t="shared" si="0"/>
        <v>8.8707865168539332E-2</v>
      </c>
    </row>
    <row r="27" spans="1:30" ht="17.25" customHeight="1" thickBot="1" x14ac:dyDescent="0.3">
      <c r="A27" s="184">
        <v>22</v>
      </c>
      <c r="B27" s="191">
        <v>9.5075842696629217E-3</v>
      </c>
      <c r="C27" s="191">
        <v>7.3735955056179773E-3</v>
      </c>
      <c r="D27" s="191">
        <v>1.7000000000000001E-2</v>
      </c>
      <c r="E27" s="195"/>
      <c r="F27" s="195"/>
      <c r="G27" s="195"/>
      <c r="H27" s="195"/>
      <c r="I27" s="195"/>
      <c r="J27" s="189">
        <v>150</v>
      </c>
      <c r="K27" s="189">
        <f>X22</f>
        <v>3117</v>
      </c>
      <c r="L27" s="190"/>
      <c r="M27" s="189"/>
      <c r="N27" s="197">
        <f t="shared" si="0"/>
        <v>8.7556179775280893E-2</v>
      </c>
    </row>
    <row r="28" spans="1:30" ht="17.25" customHeight="1" thickBot="1" x14ac:dyDescent="0.3">
      <c r="A28" s="184">
        <v>23</v>
      </c>
      <c r="B28" s="191">
        <v>5.6435393258426969E-3</v>
      </c>
      <c r="C28" s="191">
        <v>4.0800561797752809E-3</v>
      </c>
      <c r="D28" s="191">
        <v>9.7999999999999997E-3</v>
      </c>
      <c r="E28" s="195"/>
      <c r="F28" s="195"/>
      <c r="G28" s="195"/>
      <c r="H28" s="195"/>
      <c r="I28" s="195"/>
      <c r="J28" s="189">
        <v>200</v>
      </c>
      <c r="K28" s="189">
        <f>X24</f>
        <v>3067</v>
      </c>
      <c r="L28" s="190"/>
      <c r="M28" s="189"/>
      <c r="N28" s="197">
        <f t="shared" si="0"/>
        <v>8.6151685393258431E-2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39E1C-79D7-42EB-A5ED-36A3943AC35A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37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5" style="179" customWidth="1"/>
    <col min="20" max="20" width="11.125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749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52000</v>
      </c>
      <c r="H2" s="183" t="s">
        <v>462</v>
      </c>
      <c r="W2" s="184">
        <v>1</v>
      </c>
      <c r="X2" s="184">
        <v>7150</v>
      </c>
      <c r="Y2" s="185">
        <v>45020</v>
      </c>
      <c r="Z2" s="184" t="s">
        <v>513</v>
      </c>
      <c r="AA2" s="184" t="s">
        <v>493</v>
      </c>
      <c r="AB2" s="184">
        <v>13.8</v>
      </c>
      <c r="AC2" s="184" t="s">
        <v>464</v>
      </c>
      <c r="AD2" s="184">
        <v>63</v>
      </c>
    </row>
    <row r="3" spans="1:30" ht="17.25" customHeight="1" thickBot="1" x14ac:dyDescent="0.3">
      <c r="W3" s="184">
        <v>2</v>
      </c>
      <c r="X3" s="184">
        <v>6234</v>
      </c>
      <c r="Y3" s="185">
        <v>45231</v>
      </c>
      <c r="Z3" s="184" t="s">
        <v>514</v>
      </c>
      <c r="AA3" s="184" t="s">
        <v>494</v>
      </c>
      <c r="AB3" s="184">
        <v>12</v>
      </c>
      <c r="AC3" s="184" t="s">
        <v>464</v>
      </c>
      <c r="AD3" s="184">
        <v>63</v>
      </c>
    </row>
    <row r="4" spans="1:30" ht="17.25" customHeight="1" thickBot="1" x14ac:dyDescent="0.3">
      <c r="A4" s="186" t="s">
        <v>463</v>
      </c>
      <c r="B4" s="186" t="s">
        <v>464</v>
      </c>
      <c r="C4" s="186" t="s">
        <v>465</v>
      </c>
      <c r="D4" s="200" t="s">
        <v>466</v>
      </c>
      <c r="E4" s="195"/>
      <c r="F4" s="180" t="s">
        <v>467</v>
      </c>
      <c r="G4" s="180" t="s">
        <v>468</v>
      </c>
      <c r="H4" s="180" t="s">
        <v>469</v>
      </c>
      <c r="I4" s="195"/>
      <c r="J4" s="309" t="s">
        <v>470</v>
      </c>
      <c r="K4" s="310"/>
      <c r="L4" s="310"/>
      <c r="M4" s="310"/>
      <c r="N4" s="311"/>
      <c r="W4" s="184">
        <v>3</v>
      </c>
      <c r="X4" s="184">
        <v>5966</v>
      </c>
      <c r="Y4" s="185">
        <v>45240</v>
      </c>
      <c r="Z4" s="184" t="s">
        <v>514</v>
      </c>
      <c r="AA4" s="184" t="s">
        <v>496</v>
      </c>
      <c r="AB4" s="184">
        <v>11.5</v>
      </c>
      <c r="AC4" s="184" t="s">
        <v>464</v>
      </c>
      <c r="AD4" s="184">
        <v>64</v>
      </c>
    </row>
    <row r="5" spans="1:30" ht="17.25" customHeight="1" thickBot="1" x14ac:dyDescent="0.3">
      <c r="A5" s="184">
        <v>0</v>
      </c>
      <c r="B5" s="191">
        <v>3.1201923076923078E-3</v>
      </c>
      <c r="C5" s="191">
        <v>1.7903846153846153E-3</v>
      </c>
      <c r="D5" s="191">
        <v>4.8999999999999998E-3</v>
      </c>
      <c r="E5" s="195"/>
      <c r="F5" s="184" t="s">
        <v>471</v>
      </c>
      <c r="G5" s="188">
        <v>54984</v>
      </c>
      <c r="H5" s="184">
        <v>1.05</v>
      </c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5956</v>
      </c>
      <c r="Y5" s="185">
        <v>44939</v>
      </c>
      <c r="Z5" s="184" t="s">
        <v>515</v>
      </c>
      <c r="AA5" s="184" t="s">
        <v>496</v>
      </c>
      <c r="AB5" s="184">
        <v>11.5</v>
      </c>
      <c r="AC5" s="184" t="s">
        <v>464</v>
      </c>
      <c r="AD5" s="184">
        <v>59</v>
      </c>
    </row>
    <row r="6" spans="1:30" ht="17.25" customHeight="1" thickBot="1" x14ac:dyDescent="0.3">
      <c r="A6" s="184">
        <v>1</v>
      </c>
      <c r="B6" s="191">
        <v>1.7451923076923076E-3</v>
      </c>
      <c r="C6" s="191">
        <v>1.225E-3</v>
      </c>
      <c r="D6" s="191">
        <v>3.0000000000000001E-3</v>
      </c>
      <c r="E6" s="195"/>
      <c r="F6" s="184" t="s">
        <v>473</v>
      </c>
      <c r="G6" s="188">
        <v>57757</v>
      </c>
      <c r="H6" s="184">
        <v>1.1100000000000001</v>
      </c>
      <c r="I6" s="195"/>
      <c r="J6" s="193" t="s">
        <v>474</v>
      </c>
      <c r="K6" s="194">
        <f>LARGE((K8,K9),1)</f>
        <v>0.70559408926417377</v>
      </c>
      <c r="L6" s="195"/>
      <c r="M6" s="195"/>
      <c r="N6" s="194" t="str">
        <f>IF(B12&gt;C12,B4,C4)</f>
        <v>SB</v>
      </c>
      <c r="W6" s="184">
        <v>5</v>
      </c>
      <c r="X6" s="184">
        <v>5938</v>
      </c>
      <c r="Y6" s="185">
        <v>45239</v>
      </c>
      <c r="Z6" s="184" t="s">
        <v>514</v>
      </c>
      <c r="AA6" s="184" t="s">
        <v>495</v>
      </c>
      <c r="AB6" s="184">
        <v>11.4</v>
      </c>
      <c r="AC6" s="184" t="s">
        <v>464</v>
      </c>
      <c r="AD6" s="184">
        <v>65</v>
      </c>
    </row>
    <row r="7" spans="1:30" ht="17.25" customHeight="1" thickBot="1" x14ac:dyDescent="0.3">
      <c r="A7" s="184">
        <v>2</v>
      </c>
      <c r="B7" s="191">
        <v>1.533653846153846E-3</v>
      </c>
      <c r="C7" s="191">
        <v>9.8942307692307676E-4</v>
      </c>
      <c r="D7" s="191">
        <v>2.5000000000000001E-3</v>
      </c>
      <c r="E7" s="195"/>
      <c r="F7" s="184" t="s">
        <v>475</v>
      </c>
      <c r="G7" s="188">
        <v>56881</v>
      </c>
      <c r="H7" s="184">
        <v>1.0900000000000001</v>
      </c>
      <c r="I7" s="195"/>
      <c r="J7" s="189" t="s">
        <v>476</v>
      </c>
      <c r="K7" s="194">
        <f>LARGE((K10,K11),1)</f>
        <v>0.63002697476196934</v>
      </c>
      <c r="L7" s="195"/>
      <c r="M7" s="195"/>
      <c r="N7" s="194" t="str">
        <f>IF(B22&gt;C22,B4,C4)</f>
        <v>NB</v>
      </c>
      <c r="W7" s="184">
        <v>6</v>
      </c>
      <c r="X7" s="184">
        <v>5924</v>
      </c>
      <c r="Y7" s="185">
        <v>45146</v>
      </c>
      <c r="Z7" s="184" t="s">
        <v>513</v>
      </c>
      <c r="AA7" s="184" t="s">
        <v>493</v>
      </c>
      <c r="AB7" s="184">
        <v>11.4</v>
      </c>
      <c r="AC7" s="184" t="s">
        <v>464</v>
      </c>
      <c r="AD7" s="184">
        <v>64</v>
      </c>
    </row>
    <row r="8" spans="1:30" ht="17.25" customHeight="1" thickBot="1" x14ac:dyDescent="0.3">
      <c r="A8" s="184">
        <v>3</v>
      </c>
      <c r="B8" s="191">
        <v>1.0048076923076922E-3</v>
      </c>
      <c r="C8" s="191">
        <v>1.0836538461538462E-3</v>
      </c>
      <c r="D8" s="191">
        <v>2.0999999999999999E-3</v>
      </c>
      <c r="E8" s="195"/>
      <c r="F8" s="184" t="s">
        <v>477</v>
      </c>
      <c r="G8" s="188">
        <v>55614</v>
      </c>
      <c r="H8" s="184">
        <v>1.07</v>
      </c>
      <c r="I8" s="195"/>
      <c r="J8" s="345"/>
      <c r="K8" s="342">
        <f>LARGE(B11:C11,1)/(B11+C11)</f>
        <v>0.70559408926417377</v>
      </c>
      <c r="L8" s="195"/>
      <c r="M8" s="195"/>
      <c r="N8" s="195"/>
      <c r="W8" s="184">
        <v>7</v>
      </c>
      <c r="X8" s="184">
        <v>5872</v>
      </c>
      <c r="Y8" s="185">
        <v>45238</v>
      </c>
      <c r="Z8" s="184" t="s">
        <v>514</v>
      </c>
      <c r="AA8" s="184" t="s">
        <v>494</v>
      </c>
      <c r="AB8" s="184">
        <v>11.3</v>
      </c>
      <c r="AC8" s="184" t="s">
        <v>464</v>
      </c>
      <c r="AD8" s="184">
        <v>65</v>
      </c>
    </row>
    <row r="9" spans="1:30" ht="17.25" customHeight="1" thickBot="1" x14ac:dyDescent="0.3">
      <c r="A9" s="184">
        <v>4</v>
      </c>
      <c r="B9" s="191">
        <v>1.6394230769230769E-3</v>
      </c>
      <c r="C9" s="191">
        <v>2.7798076923076921E-3</v>
      </c>
      <c r="D9" s="191">
        <v>4.4000000000000003E-3</v>
      </c>
      <c r="E9" s="195"/>
      <c r="F9" s="184" t="s">
        <v>478</v>
      </c>
      <c r="G9" s="188">
        <v>51232</v>
      </c>
      <c r="H9" s="184">
        <v>0.98</v>
      </c>
      <c r="I9" s="195"/>
      <c r="J9" s="345"/>
      <c r="K9" s="342">
        <f>LARGE(B12:C12,1)/(B12+C12)</f>
        <v>0.68218690965662843</v>
      </c>
      <c r="L9" s="195"/>
      <c r="M9" s="195"/>
      <c r="N9" s="195"/>
      <c r="W9" s="184">
        <v>8</v>
      </c>
      <c r="X9" s="184">
        <v>5837</v>
      </c>
      <c r="Y9" s="185">
        <v>45023</v>
      </c>
      <c r="Z9" s="184" t="s">
        <v>515</v>
      </c>
      <c r="AA9" s="184" t="s">
        <v>496</v>
      </c>
      <c r="AB9" s="184">
        <v>11.2</v>
      </c>
      <c r="AC9" s="184" t="s">
        <v>464</v>
      </c>
      <c r="AD9" s="184">
        <v>60</v>
      </c>
    </row>
    <row r="10" spans="1:30" ht="17.25" customHeight="1" thickBot="1" x14ac:dyDescent="0.3">
      <c r="A10" s="184">
        <v>5</v>
      </c>
      <c r="B10" s="191">
        <v>4.072115384615385E-3</v>
      </c>
      <c r="C10" s="191">
        <v>9.847115384615383E-3</v>
      </c>
      <c r="D10" s="191">
        <v>1.3899999999999999E-2</v>
      </c>
      <c r="E10" s="195"/>
      <c r="F10" s="184" t="s">
        <v>479</v>
      </c>
      <c r="G10" s="188">
        <v>48107</v>
      </c>
      <c r="H10" s="184">
        <v>0.92</v>
      </c>
      <c r="I10" s="195"/>
      <c r="J10" s="345"/>
      <c r="K10" s="342">
        <f>LARGE(B20:C20,1)/(B20+C20)</f>
        <v>0.60508713254708679</v>
      </c>
      <c r="L10" s="195"/>
      <c r="M10" s="195"/>
      <c r="N10" s="195"/>
      <c r="W10" s="184">
        <v>9</v>
      </c>
      <c r="X10" s="184">
        <v>5817</v>
      </c>
      <c r="Y10" s="185">
        <v>45237</v>
      </c>
      <c r="Z10" s="184" t="s">
        <v>514</v>
      </c>
      <c r="AA10" s="184" t="s">
        <v>493</v>
      </c>
      <c r="AB10" s="184">
        <v>11.2</v>
      </c>
      <c r="AC10" s="184" t="s">
        <v>464</v>
      </c>
      <c r="AD10" s="184">
        <v>65</v>
      </c>
    </row>
    <row r="11" spans="1:30" ht="17.25" customHeight="1" thickBot="1" x14ac:dyDescent="0.3">
      <c r="A11" s="184">
        <v>6</v>
      </c>
      <c r="B11" s="191">
        <v>1.1264423076923076E-2</v>
      </c>
      <c r="C11" s="191">
        <v>2.6997115384615383E-2</v>
      </c>
      <c r="D11" s="191">
        <v>3.8300000000000001E-2</v>
      </c>
      <c r="E11" s="195"/>
      <c r="F11" s="184" t="s">
        <v>480</v>
      </c>
      <c r="G11" s="188">
        <v>46801</v>
      </c>
      <c r="H11" s="184">
        <v>0.9</v>
      </c>
      <c r="I11" s="195"/>
      <c r="J11" s="345"/>
      <c r="K11" s="342">
        <f>LARGE(B21:C21,1)/(B21+C21)</f>
        <v>0.63002697476196934</v>
      </c>
      <c r="L11" s="195"/>
      <c r="M11" s="195"/>
      <c r="N11" s="195"/>
      <c r="W11" s="184">
        <v>10</v>
      </c>
      <c r="X11" s="184">
        <v>5774</v>
      </c>
      <c r="Y11" s="185">
        <v>45233</v>
      </c>
      <c r="Z11" s="184" t="s">
        <v>514</v>
      </c>
      <c r="AA11" s="184" t="s">
        <v>496</v>
      </c>
      <c r="AB11" s="184">
        <v>11.1</v>
      </c>
      <c r="AC11" s="184" t="s">
        <v>464</v>
      </c>
      <c r="AD11" s="184">
        <v>64</v>
      </c>
    </row>
    <row r="12" spans="1:30" ht="17.25" customHeight="1" thickBot="1" x14ac:dyDescent="0.3">
      <c r="A12" s="184">
        <v>7</v>
      </c>
      <c r="B12" s="191">
        <v>1.925E-2</v>
      </c>
      <c r="C12" s="191">
        <v>4.1320192307692308E-2</v>
      </c>
      <c r="D12" s="191">
        <v>6.0600000000000001E-2</v>
      </c>
      <c r="E12" s="195"/>
      <c r="F12" s="184" t="s">
        <v>481</v>
      </c>
      <c r="G12" s="188">
        <v>48655</v>
      </c>
      <c r="H12" s="184">
        <v>0.93</v>
      </c>
      <c r="I12" s="195"/>
      <c r="J12" s="195"/>
      <c r="K12" s="195"/>
      <c r="L12" s="195"/>
      <c r="M12" s="195"/>
      <c r="N12" s="195"/>
      <c r="W12" s="184">
        <v>20</v>
      </c>
      <c r="X12" s="184">
        <v>5623</v>
      </c>
      <c r="Y12" s="185">
        <v>44936</v>
      </c>
      <c r="Z12" s="184" t="s">
        <v>515</v>
      </c>
      <c r="AA12" s="184" t="s">
        <v>493</v>
      </c>
      <c r="AB12" s="184">
        <v>10.8</v>
      </c>
      <c r="AC12" s="184" t="s">
        <v>464</v>
      </c>
      <c r="AD12" s="184">
        <v>61</v>
      </c>
    </row>
    <row r="13" spans="1:30" ht="17.25" customHeight="1" thickBot="1" x14ac:dyDescent="0.3">
      <c r="A13" s="184">
        <v>8</v>
      </c>
      <c r="B13" s="191">
        <v>2.0942307692307691E-2</v>
      </c>
      <c r="C13" s="191">
        <v>4.0236538461538462E-2</v>
      </c>
      <c r="D13" s="191">
        <v>6.1199999999999997E-2</v>
      </c>
      <c r="E13" s="195"/>
      <c r="F13" s="184" t="s">
        <v>482</v>
      </c>
      <c r="G13" s="188">
        <v>48956</v>
      </c>
      <c r="H13" s="184">
        <v>0.94</v>
      </c>
      <c r="I13" s="195"/>
      <c r="J13" s="195"/>
      <c r="K13" s="195"/>
      <c r="L13" s="195"/>
      <c r="M13" s="195"/>
      <c r="N13" s="195"/>
      <c r="W13" s="184">
        <v>25</v>
      </c>
      <c r="X13" s="184">
        <v>5553</v>
      </c>
      <c r="Y13" s="185">
        <v>45037</v>
      </c>
      <c r="Z13" s="184" t="s">
        <v>515</v>
      </c>
      <c r="AA13" s="184" t="s">
        <v>496</v>
      </c>
      <c r="AB13" s="184">
        <v>10.7</v>
      </c>
      <c r="AC13" s="184" t="s">
        <v>464</v>
      </c>
      <c r="AD13" s="184">
        <v>58</v>
      </c>
    </row>
    <row r="14" spans="1:30" ht="17.25" customHeight="1" thickBot="1" x14ac:dyDescent="0.3">
      <c r="A14" s="184">
        <v>9</v>
      </c>
      <c r="B14" s="191">
        <v>2.4274038461538461E-2</v>
      </c>
      <c r="C14" s="191">
        <v>3.4347115384615386E-2</v>
      </c>
      <c r="D14" s="191">
        <v>5.8599999999999999E-2</v>
      </c>
      <c r="E14" s="195"/>
      <c r="F14" s="184" t="s">
        <v>483</v>
      </c>
      <c r="G14" s="188">
        <v>52308</v>
      </c>
      <c r="H14" s="184">
        <v>1</v>
      </c>
      <c r="I14" s="195"/>
      <c r="J14" s="195"/>
      <c r="K14" s="195"/>
      <c r="L14" s="195"/>
      <c r="M14" s="195"/>
      <c r="N14" s="195"/>
      <c r="W14" s="184">
        <v>30</v>
      </c>
      <c r="X14" s="184">
        <v>5442</v>
      </c>
      <c r="Y14" s="185">
        <v>45190</v>
      </c>
      <c r="Z14" s="184" t="s">
        <v>518</v>
      </c>
      <c r="AA14" s="184" t="s">
        <v>495</v>
      </c>
      <c r="AB14" s="184">
        <v>10.5</v>
      </c>
      <c r="AC14" s="184" t="s">
        <v>464</v>
      </c>
      <c r="AD14" s="184">
        <v>56</v>
      </c>
    </row>
    <row r="15" spans="1:30" ht="17.25" customHeight="1" thickBot="1" x14ac:dyDescent="0.3">
      <c r="A15" s="184">
        <v>10</v>
      </c>
      <c r="B15" s="191">
        <v>2.797596153846154E-2</v>
      </c>
      <c r="C15" s="191">
        <v>3.1049038461538461E-2</v>
      </c>
      <c r="D15" s="191">
        <v>5.8999999999999997E-2</v>
      </c>
      <c r="E15" s="195"/>
      <c r="F15" s="184" t="s">
        <v>484</v>
      </c>
      <c r="G15" s="188">
        <v>53311</v>
      </c>
      <c r="H15" s="184">
        <v>1.02</v>
      </c>
      <c r="I15" s="195"/>
      <c r="J15" s="195"/>
      <c r="K15" s="195"/>
      <c r="L15" s="195"/>
      <c r="M15" s="195"/>
      <c r="N15" s="195"/>
      <c r="W15" s="184">
        <v>35</v>
      </c>
      <c r="X15" s="184">
        <v>5349</v>
      </c>
      <c r="Y15" s="185">
        <v>45041</v>
      </c>
      <c r="Z15" s="184" t="s">
        <v>515</v>
      </c>
      <c r="AA15" s="184" t="s">
        <v>493</v>
      </c>
      <c r="AB15" s="184">
        <v>10.3</v>
      </c>
      <c r="AC15" s="184" t="s">
        <v>464</v>
      </c>
      <c r="AD15" s="184">
        <v>62</v>
      </c>
    </row>
    <row r="16" spans="1:30" ht="17.25" customHeight="1" thickBot="1" x14ac:dyDescent="0.3">
      <c r="A16" s="184">
        <v>11</v>
      </c>
      <c r="B16" s="191">
        <v>3.1730769230769229E-2</v>
      </c>
      <c r="C16" s="191">
        <v>3.1331730769230771E-2</v>
      </c>
      <c r="D16" s="191">
        <v>6.3100000000000003E-2</v>
      </c>
      <c r="E16" s="195"/>
      <c r="F16" s="184" t="s">
        <v>485</v>
      </c>
      <c r="G16" s="188">
        <v>51300</v>
      </c>
      <c r="H16" s="184">
        <v>0.98</v>
      </c>
      <c r="I16" s="195"/>
      <c r="J16" s="195"/>
      <c r="K16" s="195"/>
      <c r="L16" s="195"/>
      <c r="M16" s="195"/>
      <c r="N16" s="195"/>
      <c r="W16" s="184">
        <v>40</v>
      </c>
      <c r="X16" s="184">
        <v>5304</v>
      </c>
      <c r="Y16" s="185">
        <v>45145</v>
      </c>
      <c r="Z16" s="184" t="s">
        <v>513</v>
      </c>
      <c r="AA16" s="184" t="s">
        <v>492</v>
      </c>
      <c r="AB16" s="184">
        <v>10.199999999999999</v>
      </c>
      <c r="AC16" s="184" t="s">
        <v>464</v>
      </c>
      <c r="AD16" s="184">
        <v>66</v>
      </c>
    </row>
    <row r="17" spans="1:30" ht="17.25" customHeight="1" thickBot="1" x14ac:dyDescent="0.3">
      <c r="A17" s="184">
        <v>12</v>
      </c>
      <c r="B17" s="191">
        <v>3.5855769230769233E-2</v>
      </c>
      <c r="C17" s="191">
        <v>3.1708653846153845E-2</v>
      </c>
      <c r="D17" s="191">
        <v>6.7599999999999993E-2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5135</v>
      </c>
      <c r="Y17" s="185">
        <v>45250</v>
      </c>
      <c r="Z17" s="184" t="s">
        <v>517</v>
      </c>
      <c r="AA17" s="184" t="s">
        <v>492</v>
      </c>
      <c r="AB17" s="184">
        <v>9.9</v>
      </c>
      <c r="AC17" s="184" t="s">
        <v>464</v>
      </c>
      <c r="AD17" s="184">
        <v>60</v>
      </c>
    </row>
    <row r="18" spans="1:30" ht="17.25" customHeight="1" thickBot="1" x14ac:dyDescent="0.3">
      <c r="A18" s="184">
        <v>13</v>
      </c>
      <c r="B18" s="191">
        <v>3.85E-2</v>
      </c>
      <c r="C18" s="191">
        <v>3.1473076923076923E-2</v>
      </c>
      <c r="D18" s="191">
        <v>7.0000000000000007E-2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5084</v>
      </c>
      <c r="Y18" s="185">
        <v>45246</v>
      </c>
      <c r="Z18" s="184" t="s">
        <v>517</v>
      </c>
      <c r="AA18" s="184" t="s">
        <v>495</v>
      </c>
      <c r="AB18" s="184">
        <v>9.8000000000000007</v>
      </c>
      <c r="AC18" s="184" t="s">
        <v>464</v>
      </c>
      <c r="AD18" s="184">
        <v>56</v>
      </c>
    </row>
    <row r="19" spans="1:30" ht="17.25" customHeight="1" thickBot="1" x14ac:dyDescent="0.3">
      <c r="A19" s="184">
        <v>14</v>
      </c>
      <c r="B19" s="191">
        <v>4.082692307692308E-2</v>
      </c>
      <c r="C19" s="191">
        <v>3.0295192307692304E-2</v>
      </c>
      <c r="D19" s="191">
        <v>7.1099999999999997E-2</v>
      </c>
      <c r="E19" s="195"/>
      <c r="F19" s="180" t="s">
        <v>486</v>
      </c>
      <c r="G19" s="180" t="s">
        <v>468</v>
      </c>
      <c r="H19" s="180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4933</v>
      </c>
      <c r="Y19" s="185">
        <v>44967</v>
      </c>
      <c r="Z19" s="184" t="s">
        <v>514</v>
      </c>
      <c r="AA19" s="184" t="s">
        <v>496</v>
      </c>
      <c r="AB19" s="184">
        <v>9.5</v>
      </c>
      <c r="AC19" s="184" t="s">
        <v>464</v>
      </c>
      <c r="AD19" s="184">
        <v>62</v>
      </c>
    </row>
    <row r="20" spans="1:30" ht="17.25" customHeight="1" thickBot="1" x14ac:dyDescent="0.3">
      <c r="A20" s="184">
        <v>15</v>
      </c>
      <c r="B20" s="191">
        <v>4.6274038461538464E-2</v>
      </c>
      <c r="C20" s="191">
        <v>3.0200961538461538E-2</v>
      </c>
      <c r="D20" s="191">
        <v>7.6399999999999996E-2</v>
      </c>
      <c r="E20" s="195"/>
      <c r="F20" s="184" t="s">
        <v>488</v>
      </c>
      <c r="G20" s="188">
        <v>36034</v>
      </c>
      <c r="H20" s="184">
        <v>0.69</v>
      </c>
      <c r="I20" s="195"/>
      <c r="J20" s="180" t="s">
        <v>489</v>
      </c>
      <c r="K20" s="180" t="s">
        <v>490</v>
      </c>
      <c r="L20" s="180" t="s">
        <v>491</v>
      </c>
      <c r="M20" s="180" t="s">
        <v>463</v>
      </c>
      <c r="N20" s="180" t="s">
        <v>472</v>
      </c>
      <c r="W20" s="184">
        <v>100</v>
      </c>
      <c r="X20" s="184">
        <v>4869</v>
      </c>
      <c r="Y20" s="185">
        <v>44987</v>
      </c>
      <c r="Z20" s="184" t="s">
        <v>514</v>
      </c>
      <c r="AA20" s="184" t="s">
        <v>495</v>
      </c>
      <c r="AB20" s="184">
        <v>9.4</v>
      </c>
      <c r="AC20" s="184" t="s">
        <v>464</v>
      </c>
      <c r="AD20" s="184">
        <v>64</v>
      </c>
    </row>
    <row r="21" spans="1:30" ht="17.25" customHeight="1" thickBot="1" x14ac:dyDescent="0.3">
      <c r="A21" s="184">
        <v>16</v>
      </c>
      <c r="B21" s="191">
        <v>4.9182692307692309E-2</v>
      </c>
      <c r="C21" s="191">
        <v>2.8881730769230767E-2</v>
      </c>
      <c r="D21" s="191">
        <v>7.8100000000000003E-2</v>
      </c>
      <c r="E21" s="195"/>
      <c r="F21" s="184" t="s">
        <v>492</v>
      </c>
      <c r="G21" s="188">
        <v>52974</v>
      </c>
      <c r="H21" s="184">
        <v>1.02</v>
      </c>
      <c r="I21" s="195"/>
      <c r="J21" s="189">
        <v>5</v>
      </c>
      <c r="K21" s="189">
        <f>X6</f>
        <v>5938</v>
      </c>
      <c r="L21" s="190"/>
      <c r="M21" s="189"/>
      <c r="N21" s="197">
        <f>K21/$F$2</f>
        <v>0.11419230769230769</v>
      </c>
      <c r="W21" s="184">
        <v>125</v>
      </c>
      <c r="X21" s="184">
        <v>4836</v>
      </c>
      <c r="Y21" s="185">
        <v>45021</v>
      </c>
      <c r="Z21" s="184" t="s">
        <v>514</v>
      </c>
      <c r="AA21" s="184" t="s">
        <v>494</v>
      </c>
      <c r="AB21" s="184">
        <v>9.3000000000000007</v>
      </c>
      <c r="AC21" s="184" t="s">
        <v>464</v>
      </c>
      <c r="AD21" s="184">
        <v>64</v>
      </c>
    </row>
    <row r="22" spans="1:30" ht="17.25" customHeight="1" thickBot="1" x14ac:dyDescent="0.3">
      <c r="A22" s="184">
        <v>17</v>
      </c>
      <c r="B22" s="191">
        <v>4.8706730769230766E-2</v>
      </c>
      <c r="C22" s="191">
        <v>2.8033653846153847E-2</v>
      </c>
      <c r="D22" s="191">
        <v>7.6799999999999993E-2</v>
      </c>
      <c r="E22" s="195"/>
      <c r="F22" s="184" t="s">
        <v>493</v>
      </c>
      <c r="G22" s="188">
        <v>56199</v>
      </c>
      <c r="H22" s="184">
        <v>1.08</v>
      </c>
      <c r="I22" s="195"/>
      <c r="J22" s="189">
        <v>10</v>
      </c>
      <c r="K22" s="189">
        <f>X11</f>
        <v>5774</v>
      </c>
      <c r="L22" s="190"/>
      <c r="M22" s="189"/>
      <c r="N22" s="197">
        <f t="shared" ref="N22:N28" si="0">K22/$F$2</f>
        <v>0.11103846153846154</v>
      </c>
      <c r="W22" s="184">
        <v>150</v>
      </c>
      <c r="X22" s="184">
        <v>4805</v>
      </c>
      <c r="Y22" s="185">
        <v>44999</v>
      </c>
      <c r="Z22" s="184" t="s">
        <v>514</v>
      </c>
      <c r="AA22" s="184" t="s">
        <v>493</v>
      </c>
      <c r="AB22" s="184">
        <v>9.1999999999999993</v>
      </c>
      <c r="AC22" s="184" t="s">
        <v>464</v>
      </c>
      <c r="AD22" s="184">
        <v>62</v>
      </c>
    </row>
    <row r="23" spans="1:30" ht="17.25" customHeight="1" thickBot="1" x14ac:dyDescent="0.3">
      <c r="A23" s="184">
        <v>18</v>
      </c>
      <c r="B23" s="191">
        <v>3.6701923076923076E-2</v>
      </c>
      <c r="C23" s="191">
        <v>2.2238461538461537E-2</v>
      </c>
      <c r="D23" s="191">
        <v>5.8999999999999997E-2</v>
      </c>
      <c r="E23" s="195"/>
      <c r="F23" s="184" t="s">
        <v>494</v>
      </c>
      <c r="G23" s="188">
        <v>57005</v>
      </c>
      <c r="H23" s="184">
        <v>1.0900000000000001</v>
      </c>
      <c r="I23" s="195"/>
      <c r="J23" s="189">
        <v>20</v>
      </c>
      <c r="K23" s="189">
        <f>X12</f>
        <v>5623</v>
      </c>
      <c r="L23" s="190"/>
      <c r="M23" s="189"/>
      <c r="N23" s="197">
        <f t="shared" si="0"/>
        <v>0.10813461538461538</v>
      </c>
      <c r="W23" s="184">
        <v>175</v>
      </c>
      <c r="X23" s="184">
        <v>4781</v>
      </c>
      <c r="Y23" s="185">
        <v>45021</v>
      </c>
      <c r="Z23" s="184" t="s">
        <v>513</v>
      </c>
      <c r="AA23" s="184" t="s">
        <v>494</v>
      </c>
      <c r="AB23" s="184">
        <v>9.1999999999999993</v>
      </c>
      <c r="AC23" s="184" t="s">
        <v>464</v>
      </c>
      <c r="AD23" s="184">
        <v>65</v>
      </c>
    </row>
    <row r="24" spans="1:30" ht="17.25" customHeight="1" thickBot="1" x14ac:dyDescent="0.3">
      <c r="A24" s="184">
        <v>19</v>
      </c>
      <c r="B24" s="191">
        <v>2.6389423076923078E-2</v>
      </c>
      <c r="C24" s="191">
        <v>1.6113461538461538E-2</v>
      </c>
      <c r="D24" s="191">
        <v>4.2500000000000003E-2</v>
      </c>
      <c r="E24" s="195"/>
      <c r="F24" s="184" t="s">
        <v>495</v>
      </c>
      <c r="G24" s="188">
        <v>57252</v>
      </c>
      <c r="H24" s="184">
        <v>1.1000000000000001</v>
      </c>
      <c r="I24" s="195"/>
      <c r="J24" s="189">
        <v>30</v>
      </c>
      <c r="K24" s="189">
        <f>X14</f>
        <v>5442</v>
      </c>
      <c r="L24" s="190"/>
      <c r="M24" s="189"/>
      <c r="N24" s="197">
        <f t="shared" si="0"/>
        <v>0.10465384615384615</v>
      </c>
      <c r="W24" s="184">
        <v>200</v>
      </c>
      <c r="X24" s="184">
        <v>4754</v>
      </c>
      <c r="Y24" s="185">
        <v>44957</v>
      </c>
      <c r="Z24" s="184" t="s">
        <v>513</v>
      </c>
      <c r="AA24" s="184" t="s">
        <v>493</v>
      </c>
      <c r="AB24" s="184">
        <v>9.1</v>
      </c>
      <c r="AC24" s="184" t="s">
        <v>464</v>
      </c>
      <c r="AD24" s="184">
        <v>65</v>
      </c>
    </row>
    <row r="25" spans="1:30" ht="17.25" customHeight="1" thickBot="1" x14ac:dyDescent="0.3">
      <c r="A25" s="184">
        <v>20</v>
      </c>
      <c r="B25" s="191">
        <v>2.1312500000000002E-2</v>
      </c>
      <c r="C25" s="191">
        <v>1.1449038461538462E-2</v>
      </c>
      <c r="D25" s="191">
        <v>3.2800000000000003E-2</v>
      </c>
      <c r="E25" s="195"/>
      <c r="F25" s="184" t="s">
        <v>496</v>
      </c>
      <c r="G25" s="188">
        <v>58602</v>
      </c>
      <c r="H25" s="184">
        <v>1.1200000000000001</v>
      </c>
      <c r="I25" s="195"/>
      <c r="J25" s="189">
        <v>50</v>
      </c>
      <c r="K25" s="189">
        <f>X18</f>
        <v>5084</v>
      </c>
      <c r="L25" s="190"/>
      <c r="M25" s="189"/>
      <c r="N25" s="197">
        <f t="shared" si="0"/>
        <v>9.7769230769230775E-2</v>
      </c>
    </row>
    <row r="26" spans="1:30" ht="17.25" customHeight="1" thickBot="1" x14ac:dyDescent="0.3">
      <c r="A26" s="184">
        <v>21</v>
      </c>
      <c r="B26" s="191">
        <v>1.7927884615384616E-2</v>
      </c>
      <c r="C26" s="191">
        <v>8.7163461538461544E-3</v>
      </c>
      <c r="D26" s="191">
        <v>2.6599999999999999E-2</v>
      </c>
      <c r="E26" s="195"/>
      <c r="F26" s="184" t="s">
        <v>497</v>
      </c>
      <c r="G26" s="188">
        <v>46007</v>
      </c>
      <c r="H26" s="184">
        <v>0.88</v>
      </c>
      <c r="I26" s="195"/>
      <c r="J26" s="189">
        <v>100</v>
      </c>
      <c r="K26" s="189">
        <f>X20</f>
        <v>4869</v>
      </c>
      <c r="L26" s="190"/>
      <c r="M26" s="189"/>
      <c r="N26" s="197">
        <f t="shared" si="0"/>
        <v>9.3634615384615386E-2</v>
      </c>
    </row>
    <row r="27" spans="1:30" ht="17.25" customHeight="1" thickBot="1" x14ac:dyDescent="0.3">
      <c r="A27" s="184">
        <v>22</v>
      </c>
      <c r="B27" s="191">
        <v>1.2216346153846154E-2</v>
      </c>
      <c r="C27" s="191">
        <v>5.7951923076923085E-3</v>
      </c>
      <c r="D27" s="191">
        <v>1.7999999999999999E-2</v>
      </c>
      <c r="E27" s="195"/>
      <c r="F27" s="195"/>
      <c r="G27" s="195"/>
      <c r="H27" s="195"/>
      <c r="I27" s="195"/>
      <c r="J27" s="189">
        <v>150</v>
      </c>
      <c r="K27" s="189">
        <f>X22</f>
        <v>4805</v>
      </c>
      <c r="L27" s="190"/>
      <c r="M27" s="189"/>
      <c r="N27" s="197">
        <f t="shared" si="0"/>
        <v>9.2403846153846156E-2</v>
      </c>
    </row>
    <row r="28" spans="1:30" ht="17.25" customHeight="1" thickBot="1" x14ac:dyDescent="0.3">
      <c r="A28" s="184">
        <v>23</v>
      </c>
      <c r="B28" s="191">
        <v>6.2932692307692308E-3</v>
      </c>
      <c r="C28" s="191">
        <v>3.2509615384615381E-3</v>
      </c>
      <c r="D28" s="191">
        <v>9.4999999999999998E-3</v>
      </c>
      <c r="E28" s="195"/>
      <c r="F28" s="195"/>
      <c r="G28" s="195"/>
      <c r="H28" s="195"/>
      <c r="I28" s="195"/>
      <c r="J28" s="189">
        <v>200</v>
      </c>
      <c r="K28" s="189">
        <f>X24</f>
        <v>4754</v>
      </c>
      <c r="L28" s="190"/>
      <c r="M28" s="189"/>
      <c r="N28" s="197">
        <f t="shared" si="0"/>
        <v>9.1423076923076926E-2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2E80C-F1B3-4B0C-967D-C395D9338BD0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375" style="179" customWidth="1"/>
    <col min="20" max="20" width="11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750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40000</v>
      </c>
      <c r="H2" s="183" t="s">
        <v>462</v>
      </c>
      <c r="W2" s="184">
        <v>1</v>
      </c>
      <c r="X2" s="184">
        <v>3854</v>
      </c>
      <c r="Y2" s="185">
        <v>44967</v>
      </c>
      <c r="Z2" s="184" t="s">
        <v>515</v>
      </c>
      <c r="AA2" s="184" t="s">
        <v>496</v>
      </c>
      <c r="AB2" s="184">
        <v>9.6</v>
      </c>
      <c r="AC2" s="184" t="s">
        <v>498</v>
      </c>
      <c r="AD2" s="184">
        <v>57</v>
      </c>
    </row>
    <row r="3" spans="1:30" ht="17.25" customHeight="1" thickBot="1" x14ac:dyDescent="0.3">
      <c r="W3" s="184">
        <v>2</v>
      </c>
      <c r="X3" s="184">
        <v>3846</v>
      </c>
      <c r="Y3" s="185">
        <v>44968</v>
      </c>
      <c r="Z3" s="184" t="s">
        <v>516</v>
      </c>
      <c r="AA3" s="184" t="s">
        <v>497</v>
      </c>
      <c r="AB3" s="184">
        <v>9.6</v>
      </c>
      <c r="AC3" s="184" t="s">
        <v>499</v>
      </c>
      <c r="AD3" s="184">
        <v>55</v>
      </c>
    </row>
    <row r="4" spans="1:30" ht="17.25" customHeight="1" thickBot="1" x14ac:dyDescent="0.3">
      <c r="A4" s="186" t="s">
        <v>463</v>
      </c>
      <c r="B4" s="186" t="s">
        <v>498</v>
      </c>
      <c r="C4" s="186" t="s">
        <v>499</v>
      </c>
      <c r="D4" s="200" t="s">
        <v>466</v>
      </c>
      <c r="E4" s="195"/>
      <c r="F4" s="180" t="s">
        <v>467</v>
      </c>
      <c r="G4" s="180" t="s">
        <v>468</v>
      </c>
      <c r="H4" s="180" t="s">
        <v>469</v>
      </c>
      <c r="I4" s="195"/>
      <c r="J4" s="309" t="s">
        <v>470</v>
      </c>
      <c r="K4" s="310"/>
      <c r="L4" s="310"/>
      <c r="M4" s="310"/>
      <c r="N4" s="311"/>
      <c r="W4" s="184">
        <v>3</v>
      </c>
      <c r="X4" s="184">
        <v>3846</v>
      </c>
      <c r="Y4" s="185">
        <v>44981</v>
      </c>
      <c r="Z4" s="184" t="s">
        <v>516</v>
      </c>
      <c r="AA4" s="184" t="s">
        <v>496</v>
      </c>
      <c r="AB4" s="184">
        <v>9.6</v>
      </c>
      <c r="AC4" s="184" t="s">
        <v>499</v>
      </c>
      <c r="AD4" s="184">
        <v>51</v>
      </c>
    </row>
    <row r="5" spans="1:30" ht="17.25" customHeight="1" thickBot="1" x14ac:dyDescent="0.3">
      <c r="A5" s="184">
        <v>0</v>
      </c>
      <c r="B5" s="191">
        <v>2.9942499999999999E-3</v>
      </c>
      <c r="C5" s="191">
        <v>1.97E-3</v>
      </c>
      <c r="D5" s="191">
        <v>5.0000000000000001E-3</v>
      </c>
      <c r="E5" s="195"/>
      <c r="F5" s="184" t="s">
        <v>471</v>
      </c>
      <c r="G5" s="188">
        <v>43608</v>
      </c>
      <c r="H5" s="184">
        <v>1.0900000000000001</v>
      </c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3835</v>
      </c>
      <c r="Y5" s="185">
        <v>44980</v>
      </c>
      <c r="Z5" s="184" t="s">
        <v>515</v>
      </c>
      <c r="AA5" s="184" t="s">
        <v>495</v>
      </c>
      <c r="AB5" s="184">
        <v>9.6</v>
      </c>
      <c r="AC5" s="184" t="s">
        <v>498</v>
      </c>
      <c r="AD5" s="184">
        <v>59</v>
      </c>
    </row>
    <row r="6" spans="1:30" ht="17.25" customHeight="1" thickBot="1" x14ac:dyDescent="0.3">
      <c r="A6" s="184">
        <v>1</v>
      </c>
      <c r="B6" s="191">
        <v>2.2330000000000002E-3</v>
      </c>
      <c r="C6" s="191">
        <v>1.2312499999999999E-3</v>
      </c>
      <c r="D6" s="191">
        <v>3.3999999999999998E-3</v>
      </c>
      <c r="E6" s="195"/>
      <c r="F6" s="184" t="s">
        <v>473</v>
      </c>
      <c r="G6" s="188">
        <v>46428</v>
      </c>
      <c r="H6" s="184">
        <v>1.1599999999999999</v>
      </c>
      <c r="I6" s="195"/>
      <c r="J6" s="193" t="s">
        <v>474</v>
      </c>
      <c r="K6" s="194">
        <f>LARGE((K8,K9),1)</f>
        <v>0.64826220533205192</v>
      </c>
      <c r="L6" s="195"/>
      <c r="M6" s="195"/>
      <c r="N6" s="194" t="s">
        <v>499</v>
      </c>
      <c r="W6" s="184">
        <v>5</v>
      </c>
      <c r="X6" s="184">
        <v>3834</v>
      </c>
      <c r="Y6" s="185">
        <v>44967</v>
      </c>
      <c r="Z6" s="184" t="s">
        <v>518</v>
      </c>
      <c r="AA6" s="184" t="s">
        <v>496</v>
      </c>
      <c r="AB6" s="184">
        <v>9.6</v>
      </c>
      <c r="AC6" s="184" t="s">
        <v>499</v>
      </c>
      <c r="AD6" s="184">
        <v>51</v>
      </c>
    </row>
    <row r="7" spans="1:30" ht="17.25" customHeight="1" thickBot="1" x14ac:dyDescent="0.3">
      <c r="A7" s="184">
        <v>2</v>
      </c>
      <c r="B7" s="191">
        <v>1.7762499999999998E-3</v>
      </c>
      <c r="C7" s="191">
        <v>9.3574999999999995E-4</v>
      </c>
      <c r="D7" s="191">
        <v>2.7000000000000001E-3</v>
      </c>
      <c r="E7" s="195"/>
      <c r="F7" s="184" t="s">
        <v>475</v>
      </c>
      <c r="G7" s="188">
        <v>46498</v>
      </c>
      <c r="H7" s="184">
        <v>1.1599999999999999</v>
      </c>
      <c r="I7" s="195"/>
      <c r="J7" s="189" t="s">
        <v>476</v>
      </c>
      <c r="K7" s="194">
        <f>LARGE((K10,K11),1)</f>
        <v>0.59848644758104985</v>
      </c>
      <c r="L7" s="195"/>
      <c r="M7" s="195"/>
      <c r="N7" s="194" t="s">
        <v>498</v>
      </c>
      <c r="W7" s="184">
        <v>6</v>
      </c>
      <c r="X7" s="184">
        <v>3822</v>
      </c>
      <c r="Y7" s="185">
        <v>44988</v>
      </c>
      <c r="Z7" s="184" t="s">
        <v>518</v>
      </c>
      <c r="AA7" s="184" t="s">
        <v>496</v>
      </c>
      <c r="AB7" s="184">
        <v>9.6</v>
      </c>
      <c r="AC7" s="184" t="s">
        <v>498</v>
      </c>
      <c r="AD7" s="184">
        <v>51</v>
      </c>
    </row>
    <row r="8" spans="1:30" ht="17.25" customHeight="1" thickBot="1" x14ac:dyDescent="0.3">
      <c r="A8" s="184">
        <v>3</v>
      </c>
      <c r="B8" s="191">
        <v>1.2687499999999999E-3</v>
      </c>
      <c r="C8" s="191">
        <v>9.3574999999999995E-4</v>
      </c>
      <c r="D8" s="191">
        <v>2.2000000000000001E-3</v>
      </c>
      <c r="E8" s="195"/>
      <c r="F8" s="184" t="s">
        <v>477</v>
      </c>
      <c r="G8" s="188">
        <v>43076</v>
      </c>
      <c r="H8" s="184">
        <v>1.08</v>
      </c>
      <c r="I8" s="195"/>
      <c r="J8" s="195"/>
      <c r="K8" s="342">
        <f>LARGE(B11:C11,1)/(B11+C11)</f>
        <v>0.64826220533205192</v>
      </c>
      <c r="L8" s="195"/>
      <c r="M8" s="195"/>
      <c r="N8" s="195"/>
      <c r="W8" s="184">
        <v>7</v>
      </c>
      <c r="X8" s="184">
        <v>3815</v>
      </c>
      <c r="Y8" s="185">
        <v>44970</v>
      </c>
      <c r="Z8" s="184" t="s">
        <v>516</v>
      </c>
      <c r="AA8" s="184" t="s">
        <v>492</v>
      </c>
      <c r="AB8" s="184">
        <v>9.5</v>
      </c>
      <c r="AC8" s="184" t="s">
        <v>499</v>
      </c>
      <c r="AD8" s="184">
        <v>54</v>
      </c>
    </row>
    <row r="9" spans="1:30" ht="17.25" customHeight="1" thickBot="1" x14ac:dyDescent="0.3">
      <c r="A9" s="184">
        <v>4</v>
      </c>
      <c r="B9" s="191">
        <v>2.0300000000000001E-3</v>
      </c>
      <c r="C9" s="191">
        <v>1.97E-3</v>
      </c>
      <c r="D9" s="191">
        <v>4.0000000000000001E-3</v>
      </c>
      <c r="E9" s="195"/>
      <c r="F9" s="184" t="s">
        <v>478</v>
      </c>
      <c r="G9" s="188">
        <v>39133</v>
      </c>
      <c r="H9" s="184">
        <v>0.98</v>
      </c>
      <c r="I9" s="195"/>
      <c r="J9" s="195"/>
      <c r="K9" s="342">
        <f>LARGE(B12:C12,1)/(B12+C12)</f>
        <v>0.63722143788980834</v>
      </c>
      <c r="L9" s="195"/>
      <c r="M9" s="195"/>
      <c r="N9" s="195"/>
      <c r="W9" s="184">
        <v>8</v>
      </c>
      <c r="X9" s="184">
        <v>3802</v>
      </c>
      <c r="Y9" s="185">
        <v>44967</v>
      </c>
      <c r="Z9" s="184" t="s">
        <v>516</v>
      </c>
      <c r="AA9" s="184" t="s">
        <v>496</v>
      </c>
      <c r="AB9" s="184">
        <v>9.5</v>
      </c>
      <c r="AC9" s="184" t="s">
        <v>499</v>
      </c>
      <c r="AD9" s="184">
        <v>51</v>
      </c>
    </row>
    <row r="10" spans="1:30" ht="17.25" customHeight="1" thickBot="1" x14ac:dyDescent="0.3">
      <c r="A10" s="184">
        <v>5</v>
      </c>
      <c r="B10" s="191">
        <v>4.6182500000000008E-3</v>
      </c>
      <c r="C10" s="191">
        <v>7.1412500000000009E-3</v>
      </c>
      <c r="D10" s="191">
        <v>1.18E-2</v>
      </c>
      <c r="E10" s="195"/>
      <c r="F10" s="184" t="s">
        <v>479</v>
      </c>
      <c r="G10" s="188">
        <v>36690</v>
      </c>
      <c r="H10" s="184">
        <v>0.92</v>
      </c>
      <c r="I10" s="195"/>
      <c r="J10" s="195"/>
      <c r="K10" s="342">
        <f>LARGE(B20:C20,1)/(B20+C20)</f>
        <v>0.5772233096714855</v>
      </c>
      <c r="L10" s="195"/>
      <c r="M10" s="195"/>
      <c r="N10" s="195"/>
      <c r="W10" s="184">
        <v>9</v>
      </c>
      <c r="X10" s="184">
        <v>3799</v>
      </c>
      <c r="Y10" s="185">
        <v>44988</v>
      </c>
      <c r="Z10" s="184" t="s">
        <v>515</v>
      </c>
      <c r="AA10" s="184" t="s">
        <v>496</v>
      </c>
      <c r="AB10" s="184">
        <v>9.5</v>
      </c>
      <c r="AC10" s="184" t="s">
        <v>498</v>
      </c>
      <c r="AD10" s="184">
        <v>59</v>
      </c>
    </row>
    <row r="11" spans="1:30" ht="17.25" customHeight="1" thickBot="1" x14ac:dyDescent="0.3">
      <c r="A11" s="184">
        <v>6</v>
      </c>
      <c r="B11" s="191">
        <v>1.2078500000000001E-2</v>
      </c>
      <c r="C11" s="191">
        <v>2.2261E-2</v>
      </c>
      <c r="D11" s="191">
        <v>3.44E-2</v>
      </c>
      <c r="E11" s="195"/>
      <c r="F11" s="184" t="s">
        <v>480</v>
      </c>
      <c r="G11" s="188">
        <v>34725</v>
      </c>
      <c r="H11" s="184">
        <v>0.87</v>
      </c>
      <c r="I11" s="195"/>
      <c r="J11" s="195"/>
      <c r="K11" s="342">
        <f>LARGE(B21:C21,1)/(B21+C21)</f>
        <v>0.59848644758104985</v>
      </c>
      <c r="L11" s="195"/>
      <c r="M11" s="195"/>
      <c r="N11" s="195"/>
      <c r="W11" s="184">
        <v>10</v>
      </c>
      <c r="X11" s="184">
        <v>3792</v>
      </c>
      <c r="Y11" s="185">
        <v>44939</v>
      </c>
      <c r="Z11" s="184" t="s">
        <v>515</v>
      </c>
      <c r="AA11" s="184" t="s">
        <v>496</v>
      </c>
      <c r="AB11" s="184">
        <v>9.5</v>
      </c>
      <c r="AC11" s="184" t="s">
        <v>498</v>
      </c>
      <c r="AD11" s="184">
        <v>58</v>
      </c>
    </row>
    <row r="12" spans="1:30" ht="17.25" customHeight="1" thickBot="1" x14ac:dyDescent="0.3">
      <c r="A12" s="184">
        <v>7</v>
      </c>
      <c r="B12" s="191">
        <v>2.0299999999999999E-2</v>
      </c>
      <c r="C12" s="191">
        <v>3.5657000000000008E-2</v>
      </c>
      <c r="D12" s="191">
        <v>5.6000000000000001E-2</v>
      </c>
      <c r="E12" s="195"/>
      <c r="F12" s="184" t="s">
        <v>481</v>
      </c>
      <c r="G12" s="188">
        <v>35918</v>
      </c>
      <c r="H12" s="184">
        <v>0.9</v>
      </c>
      <c r="I12" s="195"/>
      <c r="J12" s="195"/>
      <c r="K12" s="195"/>
      <c r="L12" s="195"/>
      <c r="M12" s="195"/>
      <c r="N12" s="195"/>
      <c r="W12" s="184">
        <v>20</v>
      </c>
      <c r="X12" s="184">
        <v>3761</v>
      </c>
      <c r="Y12" s="185">
        <v>45023</v>
      </c>
      <c r="Z12" s="184" t="s">
        <v>516</v>
      </c>
      <c r="AA12" s="184" t="s">
        <v>496</v>
      </c>
      <c r="AB12" s="184">
        <v>9.4</v>
      </c>
      <c r="AC12" s="184" t="s">
        <v>498</v>
      </c>
      <c r="AD12" s="184">
        <v>51</v>
      </c>
    </row>
    <row r="13" spans="1:30" ht="17.25" customHeight="1" thickBot="1" x14ac:dyDescent="0.3">
      <c r="A13" s="184">
        <v>8</v>
      </c>
      <c r="B13" s="191">
        <v>2.4562999999999998E-2</v>
      </c>
      <c r="C13" s="191">
        <v>4.00895E-2</v>
      </c>
      <c r="D13" s="191">
        <v>6.4699999999999994E-2</v>
      </c>
      <c r="E13" s="195"/>
      <c r="F13" s="184" t="s">
        <v>482</v>
      </c>
      <c r="G13" s="188">
        <v>36026</v>
      </c>
      <c r="H13" s="184">
        <v>0.9</v>
      </c>
      <c r="I13" s="195"/>
      <c r="J13" s="195"/>
      <c r="K13" s="195"/>
      <c r="L13" s="195"/>
      <c r="M13" s="195"/>
      <c r="N13" s="195"/>
      <c r="W13" s="184">
        <v>25</v>
      </c>
      <c r="X13" s="184">
        <v>3754</v>
      </c>
      <c r="Y13" s="185">
        <v>44993</v>
      </c>
      <c r="Z13" s="184" t="s">
        <v>515</v>
      </c>
      <c r="AA13" s="184" t="s">
        <v>494</v>
      </c>
      <c r="AB13" s="184">
        <v>9.4</v>
      </c>
      <c r="AC13" s="184" t="s">
        <v>498</v>
      </c>
      <c r="AD13" s="184">
        <v>60</v>
      </c>
    </row>
    <row r="14" spans="1:30" ht="17.25" customHeight="1" thickBot="1" x14ac:dyDescent="0.3">
      <c r="A14" s="184">
        <v>9</v>
      </c>
      <c r="B14" s="191">
        <v>2.7658749999999999E-2</v>
      </c>
      <c r="C14" s="191">
        <v>3.8710500000000002E-2</v>
      </c>
      <c r="D14" s="191">
        <v>6.6400000000000001E-2</v>
      </c>
      <c r="E14" s="195"/>
      <c r="F14" s="184" t="s">
        <v>483</v>
      </c>
      <c r="G14" s="188">
        <v>38558</v>
      </c>
      <c r="H14" s="184">
        <v>0.97</v>
      </c>
      <c r="I14" s="195"/>
      <c r="J14" s="195"/>
      <c r="K14" s="195"/>
      <c r="L14" s="195"/>
      <c r="M14" s="195"/>
      <c r="N14" s="195"/>
      <c r="W14" s="184">
        <v>30</v>
      </c>
      <c r="X14" s="184">
        <v>3738</v>
      </c>
      <c r="Y14" s="185">
        <v>44960</v>
      </c>
      <c r="Z14" s="184" t="s">
        <v>520</v>
      </c>
      <c r="AA14" s="184" t="s">
        <v>496</v>
      </c>
      <c r="AB14" s="184">
        <v>9.3000000000000007</v>
      </c>
      <c r="AC14" s="184" t="s">
        <v>499</v>
      </c>
      <c r="AD14" s="184">
        <v>53</v>
      </c>
    </row>
    <row r="15" spans="1:30" ht="17.25" customHeight="1" thickBot="1" x14ac:dyDescent="0.3">
      <c r="A15" s="184">
        <v>10</v>
      </c>
      <c r="B15" s="191">
        <v>3.1921749999999999E-2</v>
      </c>
      <c r="C15" s="191">
        <v>3.7823999999999997E-2</v>
      </c>
      <c r="D15" s="191">
        <v>6.9699999999999998E-2</v>
      </c>
      <c r="E15" s="195"/>
      <c r="F15" s="184" t="s">
        <v>484</v>
      </c>
      <c r="G15" s="188">
        <v>39348</v>
      </c>
      <c r="H15" s="184">
        <v>0.99</v>
      </c>
      <c r="I15" s="195"/>
      <c r="J15" s="195"/>
      <c r="K15" s="195"/>
      <c r="L15" s="195"/>
      <c r="M15" s="195"/>
      <c r="N15" s="195"/>
      <c r="W15" s="184">
        <v>35</v>
      </c>
      <c r="X15" s="184">
        <v>3724</v>
      </c>
      <c r="Y15" s="185">
        <v>44987</v>
      </c>
      <c r="Z15" s="184" t="s">
        <v>515</v>
      </c>
      <c r="AA15" s="184" t="s">
        <v>495</v>
      </c>
      <c r="AB15" s="184">
        <v>9.3000000000000007</v>
      </c>
      <c r="AC15" s="184" t="s">
        <v>498</v>
      </c>
      <c r="AD15" s="184">
        <v>59</v>
      </c>
    </row>
    <row r="16" spans="1:30" ht="17.25" customHeight="1" thickBot="1" x14ac:dyDescent="0.3">
      <c r="A16" s="184">
        <v>11</v>
      </c>
      <c r="B16" s="191">
        <v>3.5271250000000004E-2</v>
      </c>
      <c r="C16" s="191">
        <v>3.7676250000000001E-2</v>
      </c>
      <c r="D16" s="191">
        <v>7.2999999999999995E-2</v>
      </c>
      <c r="E16" s="195"/>
      <c r="F16" s="184" t="s">
        <v>485</v>
      </c>
      <c r="G16" s="188">
        <v>39479</v>
      </c>
      <c r="H16" s="184">
        <v>0.99</v>
      </c>
      <c r="I16" s="195"/>
      <c r="J16" s="195"/>
      <c r="K16" s="195"/>
      <c r="L16" s="195"/>
      <c r="M16" s="195"/>
      <c r="N16" s="195"/>
      <c r="W16" s="184">
        <v>40</v>
      </c>
      <c r="X16" s="184">
        <v>3720</v>
      </c>
      <c r="Y16" s="185">
        <v>44946</v>
      </c>
      <c r="Z16" s="184" t="s">
        <v>515</v>
      </c>
      <c r="AA16" s="184" t="s">
        <v>496</v>
      </c>
      <c r="AB16" s="184">
        <v>9.3000000000000007</v>
      </c>
      <c r="AC16" s="184" t="s">
        <v>498</v>
      </c>
      <c r="AD16" s="184">
        <v>59</v>
      </c>
    </row>
    <row r="17" spans="1:30" ht="17.25" customHeight="1" thickBot="1" x14ac:dyDescent="0.3">
      <c r="A17" s="184">
        <v>12</v>
      </c>
      <c r="B17" s="191">
        <v>3.7504249999999996E-2</v>
      </c>
      <c r="C17" s="191">
        <v>3.7232999999999995E-2</v>
      </c>
      <c r="D17" s="191">
        <v>7.4700000000000003E-2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3714</v>
      </c>
      <c r="Y17" s="185">
        <v>45009</v>
      </c>
      <c r="Z17" s="184" t="s">
        <v>520</v>
      </c>
      <c r="AA17" s="184" t="s">
        <v>496</v>
      </c>
      <c r="AB17" s="184">
        <v>9.3000000000000007</v>
      </c>
      <c r="AC17" s="184" t="s">
        <v>499</v>
      </c>
      <c r="AD17" s="184">
        <v>51</v>
      </c>
    </row>
    <row r="18" spans="1:30" ht="17.25" customHeight="1" thickBot="1" x14ac:dyDescent="0.3">
      <c r="A18" s="184">
        <v>13</v>
      </c>
      <c r="B18" s="191">
        <v>3.7301250000000001E-2</v>
      </c>
      <c r="C18" s="191">
        <v>3.5066E-2</v>
      </c>
      <c r="D18" s="191">
        <v>7.2300000000000003E-2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3710</v>
      </c>
      <c r="Y18" s="185">
        <v>45009</v>
      </c>
      <c r="Z18" s="184" t="s">
        <v>515</v>
      </c>
      <c r="AA18" s="184" t="s">
        <v>496</v>
      </c>
      <c r="AB18" s="184">
        <v>9.3000000000000007</v>
      </c>
      <c r="AC18" s="184" t="s">
        <v>498</v>
      </c>
      <c r="AD18" s="184">
        <v>59</v>
      </c>
    </row>
    <row r="19" spans="1:30" ht="17.25" customHeight="1" thickBot="1" x14ac:dyDescent="0.3">
      <c r="A19" s="184">
        <v>14</v>
      </c>
      <c r="B19" s="191">
        <v>3.8519249999999998E-2</v>
      </c>
      <c r="C19" s="191">
        <v>3.2898999999999998E-2</v>
      </c>
      <c r="D19" s="191">
        <v>7.1400000000000005E-2</v>
      </c>
      <c r="E19" s="195"/>
      <c r="F19" s="180" t="s">
        <v>486</v>
      </c>
      <c r="G19" s="180" t="s">
        <v>468</v>
      </c>
      <c r="H19" s="180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3671</v>
      </c>
      <c r="Y19" s="185">
        <v>44978</v>
      </c>
      <c r="Z19" s="184" t="s">
        <v>520</v>
      </c>
      <c r="AA19" s="184" t="s">
        <v>493</v>
      </c>
      <c r="AB19" s="184">
        <v>9.1999999999999993</v>
      </c>
      <c r="AC19" s="184" t="s">
        <v>499</v>
      </c>
      <c r="AD19" s="184">
        <v>53</v>
      </c>
    </row>
    <row r="20" spans="1:30" ht="17.25" customHeight="1" thickBot="1" x14ac:dyDescent="0.3">
      <c r="A20" s="184">
        <v>15</v>
      </c>
      <c r="B20" s="191">
        <v>4.2833000000000003E-2</v>
      </c>
      <c r="C20" s="191">
        <v>3.1372250000000004E-2</v>
      </c>
      <c r="D20" s="191">
        <v>7.4200000000000002E-2</v>
      </c>
      <c r="E20" s="195"/>
      <c r="F20" s="184" t="s">
        <v>488</v>
      </c>
      <c r="G20" s="188">
        <v>28385</v>
      </c>
      <c r="H20" s="184">
        <v>0.71</v>
      </c>
      <c r="I20" s="195"/>
      <c r="J20" s="180" t="s">
        <v>489</v>
      </c>
      <c r="K20" s="180" t="s">
        <v>490</v>
      </c>
      <c r="L20" s="180" t="s">
        <v>491</v>
      </c>
      <c r="M20" s="180" t="s">
        <v>463</v>
      </c>
      <c r="N20" s="180" t="s">
        <v>472</v>
      </c>
      <c r="W20" s="184">
        <v>100</v>
      </c>
      <c r="X20" s="184">
        <v>3646</v>
      </c>
      <c r="Y20" s="185">
        <v>44959</v>
      </c>
      <c r="Z20" s="184" t="s">
        <v>516</v>
      </c>
      <c r="AA20" s="184" t="s">
        <v>495</v>
      </c>
      <c r="AB20" s="184">
        <v>9.1</v>
      </c>
      <c r="AC20" s="184" t="s">
        <v>499</v>
      </c>
      <c r="AD20" s="184">
        <v>53</v>
      </c>
    </row>
    <row r="21" spans="1:30" ht="17.25" customHeight="1" thickBot="1" x14ac:dyDescent="0.3">
      <c r="A21" s="184">
        <v>16</v>
      </c>
      <c r="B21" s="191">
        <v>4.3239E-2</v>
      </c>
      <c r="C21" s="191">
        <v>2.9008249999999999E-2</v>
      </c>
      <c r="D21" s="191">
        <v>7.22E-2</v>
      </c>
      <c r="E21" s="195"/>
      <c r="F21" s="184" t="s">
        <v>492</v>
      </c>
      <c r="G21" s="188">
        <v>40879</v>
      </c>
      <c r="H21" s="184">
        <v>1.02</v>
      </c>
      <c r="I21" s="195"/>
      <c r="J21" s="189">
        <v>5</v>
      </c>
      <c r="K21" s="189">
        <f>X6</f>
        <v>3834</v>
      </c>
      <c r="L21" s="190"/>
      <c r="M21" s="189"/>
      <c r="N21" s="197">
        <f>K21/$F$2</f>
        <v>9.5850000000000005E-2</v>
      </c>
      <c r="W21" s="184">
        <v>125</v>
      </c>
      <c r="X21" s="184">
        <v>3623</v>
      </c>
      <c r="Y21" s="185">
        <v>44932</v>
      </c>
      <c r="Z21" s="184" t="s">
        <v>515</v>
      </c>
      <c r="AA21" s="184" t="s">
        <v>496</v>
      </c>
      <c r="AB21" s="184">
        <v>9.1</v>
      </c>
      <c r="AC21" s="184" t="s">
        <v>498</v>
      </c>
      <c r="AD21" s="184">
        <v>57</v>
      </c>
    </row>
    <row r="22" spans="1:30" ht="17.25" customHeight="1" thickBot="1" x14ac:dyDescent="0.3">
      <c r="A22" s="184">
        <v>17</v>
      </c>
      <c r="B22" s="191">
        <v>4.0447749999999998E-2</v>
      </c>
      <c r="C22" s="191">
        <v>2.881125E-2</v>
      </c>
      <c r="D22" s="191">
        <v>6.9199999999999998E-2</v>
      </c>
      <c r="E22" s="195"/>
      <c r="F22" s="184" t="s">
        <v>493</v>
      </c>
      <c r="G22" s="188">
        <v>43030</v>
      </c>
      <c r="H22" s="184">
        <v>1.08</v>
      </c>
      <c r="I22" s="195"/>
      <c r="J22" s="189">
        <v>10</v>
      </c>
      <c r="K22" s="189">
        <f>X11</f>
        <v>3792</v>
      </c>
      <c r="L22" s="190"/>
      <c r="M22" s="189"/>
      <c r="N22" s="197">
        <f t="shared" ref="N22:N28" si="0">K22/$F$2</f>
        <v>9.4799999999999995E-2</v>
      </c>
      <c r="W22" s="184">
        <v>150</v>
      </c>
      <c r="X22" s="184">
        <v>3601</v>
      </c>
      <c r="Y22" s="185">
        <v>44931</v>
      </c>
      <c r="Z22" s="184" t="s">
        <v>514</v>
      </c>
      <c r="AA22" s="184" t="s">
        <v>495</v>
      </c>
      <c r="AB22" s="184">
        <v>9</v>
      </c>
      <c r="AC22" s="184" t="s">
        <v>498</v>
      </c>
      <c r="AD22" s="184">
        <v>61</v>
      </c>
    </row>
    <row r="23" spans="1:30" ht="17.25" customHeight="1" thickBot="1" x14ac:dyDescent="0.3">
      <c r="A23" s="184">
        <v>18</v>
      </c>
      <c r="B23" s="191">
        <v>3.0196249999999997E-2</v>
      </c>
      <c r="C23" s="191">
        <v>2.4132500000000001E-2</v>
      </c>
      <c r="D23" s="191">
        <v>5.4300000000000001E-2</v>
      </c>
      <c r="E23" s="195"/>
      <c r="F23" s="184" t="s">
        <v>494</v>
      </c>
      <c r="G23" s="188">
        <v>43353</v>
      </c>
      <c r="H23" s="184">
        <v>1.0900000000000001</v>
      </c>
      <c r="I23" s="195"/>
      <c r="J23" s="189">
        <v>20</v>
      </c>
      <c r="K23" s="189">
        <f>X12</f>
        <v>3761</v>
      </c>
      <c r="L23" s="190"/>
      <c r="M23" s="189"/>
      <c r="N23" s="197">
        <f t="shared" si="0"/>
        <v>9.4024999999999997E-2</v>
      </c>
      <c r="W23" s="184">
        <v>175</v>
      </c>
      <c r="X23" s="184">
        <v>3586</v>
      </c>
      <c r="Y23" s="185">
        <v>45002</v>
      </c>
      <c r="Z23" s="184" t="s">
        <v>515</v>
      </c>
      <c r="AA23" s="184" t="s">
        <v>496</v>
      </c>
      <c r="AB23" s="184">
        <v>9</v>
      </c>
      <c r="AC23" s="184" t="s">
        <v>498</v>
      </c>
      <c r="AD23" s="184">
        <v>58</v>
      </c>
    </row>
    <row r="24" spans="1:30" ht="17.25" customHeight="1" thickBot="1" x14ac:dyDescent="0.3">
      <c r="A24" s="184">
        <v>19</v>
      </c>
      <c r="B24" s="191">
        <v>2.2685250000000001E-2</v>
      </c>
      <c r="C24" s="191">
        <v>1.7237500000000003E-2</v>
      </c>
      <c r="D24" s="191">
        <v>3.9899999999999998E-2</v>
      </c>
      <c r="E24" s="195"/>
      <c r="F24" s="184" t="s">
        <v>495</v>
      </c>
      <c r="G24" s="188">
        <v>43438</v>
      </c>
      <c r="H24" s="184">
        <v>1.0900000000000001</v>
      </c>
      <c r="I24" s="195"/>
      <c r="J24" s="189">
        <v>30</v>
      </c>
      <c r="K24" s="189">
        <f>X14</f>
        <v>3738</v>
      </c>
      <c r="L24" s="190"/>
      <c r="M24" s="189"/>
      <c r="N24" s="197">
        <f t="shared" si="0"/>
        <v>9.3450000000000005E-2</v>
      </c>
      <c r="W24" s="184">
        <v>200</v>
      </c>
      <c r="X24" s="184">
        <v>3569</v>
      </c>
      <c r="Y24" s="185">
        <v>44964</v>
      </c>
      <c r="Z24" s="184" t="s">
        <v>520</v>
      </c>
      <c r="AA24" s="184" t="s">
        <v>493</v>
      </c>
      <c r="AB24" s="184">
        <v>8.9</v>
      </c>
      <c r="AC24" s="184" t="s">
        <v>499</v>
      </c>
      <c r="AD24" s="184">
        <v>51</v>
      </c>
    </row>
    <row r="25" spans="1:30" ht="17.25" customHeight="1" thickBot="1" x14ac:dyDescent="0.3">
      <c r="A25" s="184">
        <v>20</v>
      </c>
      <c r="B25" s="191">
        <v>1.8828250000000001E-2</v>
      </c>
      <c r="C25" s="191">
        <v>1.19185E-2</v>
      </c>
      <c r="D25" s="191">
        <v>3.0700000000000002E-2</v>
      </c>
      <c r="E25" s="195"/>
      <c r="F25" s="184" t="s">
        <v>496</v>
      </c>
      <c r="G25" s="188">
        <v>44971</v>
      </c>
      <c r="H25" s="184">
        <v>1.1299999999999999</v>
      </c>
      <c r="I25" s="195"/>
      <c r="J25" s="189">
        <v>50</v>
      </c>
      <c r="K25" s="189">
        <f>X18</f>
        <v>3710</v>
      </c>
      <c r="L25" s="190"/>
      <c r="M25" s="189"/>
      <c r="N25" s="197">
        <f t="shared" si="0"/>
        <v>9.2749999999999999E-2</v>
      </c>
    </row>
    <row r="26" spans="1:30" ht="17.25" customHeight="1" thickBot="1" x14ac:dyDescent="0.3">
      <c r="A26" s="184">
        <v>21</v>
      </c>
      <c r="B26" s="191">
        <v>1.4666749999999999E-2</v>
      </c>
      <c r="C26" s="191">
        <v>8.7665E-3</v>
      </c>
      <c r="D26" s="191">
        <v>2.3400000000000001E-2</v>
      </c>
      <c r="E26" s="195"/>
      <c r="F26" s="184" t="s">
        <v>497</v>
      </c>
      <c r="G26" s="188">
        <v>35705</v>
      </c>
      <c r="H26" s="184">
        <v>0.89</v>
      </c>
      <c r="I26" s="195"/>
      <c r="J26" s="189">
        <v>100</v>
      </c>
      <c r="K26" s="189">
        <f>X20</f>
        <v>3646</v>
      </c>
      <c r="L26" s="190"/>
      <c r="M26" s="189"/>
      <c r="N26" s="197">
        <f t="shared" si="0"/>
        <v>9.1149999999999995E-2</v>
      </c>
    </row>
    <row r="27" spans="1:30" ht="17.25" customHeight="1" thickBot="1" x14ac:dyDescent="0.3">
      <c r="A27" s="184">
        <v>22</v>
      </c>
      <c r="B27" s="191">
        <v>9.134999999999999E-3</v>
      </c>
      <c r="C27" s="191">
        <v>6.1070000000000004E-3</v>
      </c>
      <c r="D27" s="191">
        <v>1.52E-2</v>
      </c>
      <c r="E27" s="195"/>
      <c r="F27" s="195"/>
      <c r="G27" s="195"/>
      <c r="H27" s="195"/>
      <c r="I27" s="195"/>
      <c r="J27" s="189">
        <v>150</v>
      </c>
      <c r="K27" s="189">
        <f>X22</f>
        <v>3601</v>
      </c>
      <c r="L27" s="190"/>
      <c r="M27" s="189"/>
      <c r="N27" s="197">
        <f t="shared" si="0"/>
        <v>9.0024999999999994E-2</v>
      </c>
    </row>
    <row r="28" spans="1:30" ht="17.25" customHeight="1" thickBot="1" x14ac:dyDescent="0.3">
      <c r="A28" s="184">
        <v>23</v>
      </c>
      <c r="B28" s="191">
        <v>5.4810000000000006E-3</v>
      </c>
      <c r="C28" s="191">
        <v>3.5952499999999999E-3</v>
      </c>
      <c r="D28" s="191">
        <v>9.1000000000000004E-3</v>
      </c>
      <c r="E28" s="195"/>
      <c r="F28" s="195"/>
      <c r="G28" s="195"/>
      <c r="H28" s="195"/>
      <c r="I28" s="195"/>
      <c r="J28" s="189">
        <v>200</v>
      </c>
      <c r="K28" s="189">
        <f>X24</f>
        <v>3569</v>
      </c>
      <c r="L28" s="190"/>
      <c r="M28" s="189"/>
      <c r="N28" s="197">
        <f t="shared" si="0"/>
        <v>8.9224999999999999E-2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B857-6335-4E04-9814-0E07730ECED3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375" style="179" customWidth="1"/>
    <col min="20" max="20" width="11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751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31400</v>
      </c>
      <c r="H2" s="183" t="s">
        <v>462</v>
      </c>
      <c r="W2" s="184">
        <v>1</v>
      </c>
      <c r="X2" s="184">
        <v>3980</v>
      </c>
      <c r="Y2" s="185">
        <v>45238</v>
      </c>
      <c r="Z2" s="184" t="s">
        <v>514</v>
      </c>
      <c r="AA2" s="184" t="s">
        <v>494</v>
      </c>
      <c r="AB2" s="184">
        <v>12.7</v>
      </c>
      <c r="AC2" s="184" t="s">
        <v>498</v>
      </c>
      <c r="AD2" s="184">
        <v>53</v>
      </c>
    </row>
    <row r="3" spans="1:30" ht="17.25" customHeight="1" thickBot="1" x14ac:dyDescent="0.3">
      <c r="W3" s="184">
        <v>2</v>
      </c>
      <c r="X3" s="184">
        <v>3943</v>
      </c>
      <c r="Y3" s="185">
        <v>44939</v>
      </c>
      <c r="Z3" s="184" t="s">
        <v>515</v>
      </c>
      <c r="AA3" s="184" t="s">
        <v>496</v>
      </c>
      <c r="AB3" s="184">
        <v>12.6</v>
      </c>
      <c r="AC3" s="184" t="s">
        <v>499</v>
      </c>
      <c r="AD3" s="184">
        <v>50</v>
      </c>
    </row>
    <row r="4" spans="1:30" ht="17.25" customHeight="1" thickBot="1" x14ac:dyDescent="0.3">
      <c r="A4" s="186" t="s">
        <v>463</v>
      </c>
      <c r="B4" s="186" t="s">
        <v>498</v>
      </c>
      <c r="C4" s="186" t="s">
        <v>499</v>
      </c>
      <c r="D4" s="200" t="s">
        <v>466</v>
      </c>
      <c r="E4" s="195"/>
      <c r="F4" s="180" t="s">
        <v>467</v>
      </c>
      <c r="G4" s="180" t="s">
        <v>468</v>
      </c>
      <c r="H4" s="180" t="s">
        <v>469</v>
      </c>
      <c r="I4" s="195"/>
      <c r="J4" s="309" t="s">
        <v>470</v>
      </c>
      <c r="K4" s="310"/>
      <c r="L4" s="310"/>
      <c r="M4" s="310"/>
      <c r="N4" s="311"/>
      <c r="W4" s="184">
        <v>3</v>
      </c>
      <c r="X4" s="184">
        <v>3822</v>
      </c>
      <c r="Y4" s="185">
        <v>45000</v>
      </c>
      <c r="Z4" s="184" t="s">
        <v>517</v>
      </c>
      <c r="AA4" s="184" t="s">
        <v>494</v>
      </c>
      <c r="AB4" s="184">
        <v>12.2</v>
      </c>
      <c r="AC4" s="184" t="s">
        <v>499</v>
      </c>
      <c r="AD4" s="184">
        <v>51</v>
      </c>
    </row>
    <row r="5" spans="1:30" ht="17.25" customHeight="1" thickBot="1" x14ac:dyDescent="0.3">
      <c r="A5" s="184">
        <v>0</v>
      </c>
      <c r="B5" s="191">
        <v>1.9375796178343948E-3</v>
      </c>
      <c r="C5" s="191">
        <v>1.8114649681528661E-3</v>
      </c>
      <c r="D5" s="191">
        <v>3.8E-3</v>
      </c>
      <c r="E5" s="195"/>
      <c r="F5" s="184" t="s">
        <v>471</v>
      </c>
      <c r="G5" s="188">
        <v>34681</v>
      </c>
      <c r="H5" s="184">
        <v>1.1000000000000001</v>
      </c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3781</v>
      </c>
      <c r="Y5" s="185">
        <v>45001</v>
      </c>
      <c r="Z5" s="184" t="s">
        <v>517</v>
      </c>
      <c r="AA5" s="184" t="s">
        <v>495</v>
      </c>
      <c r="AB5" s="184">
        <v>12</v>
      </c>
      <c r="AC5" s="184" t="s">
        <v>499</v>
      </c>
      <c r="AD5" s="184">
        <v>52</v>
      </c>
    </row>
    <row r="6" spans="1:30" ht="17.25" customHeight="1" thickBot="1" x14ac:dyDescent="0.3">
      <c r="A6" s="184">
        <v>1</v>
      </c>
      <c r="B6" s="191">
        <v>1.0929936305732484E-3</v>
      </c>
      <c r="C6" s="191">
        <v>1.1573248407643311E-3</v>
      </c>
      <c r="D6" s="191">
        <v>2.3E-3</v>
      </c>
      <c r="E6" s="195"/>
      <c r="F6" s="184" t="s">
        <v>473</v>
      </c>
      <c r="G6" s="188">
        <v>36369</v>
      </c>
      <c r="H6" s="184">
        <v>1.1599999999999999</v>
      </c>
      <c r="I6" s="195"/>
      <c r="J6" s="193" t="s">
        <v>474</v>
      </c>
      <c r="K6" s="194">
        <f>LARGE((K8,K9),1)</f>
        <v>0.62593828190158463</v>
      </c>
      <c r="L6" s="195"/>
      <c r="M6" s="195"/>
      <c r="N6" s="194" t="s">
        <v>499</v>
      </c>
      <c r="W6" s="184">
        <v>5</v>
      </c>
      <c r="X6" s="184">
        <v>3781</v>
      </c>
      <c r="Y6" s="185">
        <v>45006</v>
      </c>
      <c r="Z6" s="184" t="s">
        <v>517</v>
      </c>
      <c r="AA6" s="184" t="s">
        <v>493</v>
      </c>
      <c r="AB6" s="184">
        <v>12</v>
      </c>
      <c r="AC6" s="184" t="s">
        <v>498</v>
      </c>
      <c r="AD6" s="184">
        <v>51</v>
      </c>
    </row>
    <row r="7" spans="1:30" ht="17.25" customHeight="1" thickBot="1" x14ac:dyDescent="0.3">
      <c r="A7" s="184">
        <v>2</v>
      </c>
      <c r="B7" s="191">
        <v>8.4458598726114644E-4</v>
      </c>
      <c r="C7" s="191">
        <v>9.0573248407643304E-4</v>
      </c>
      <c r="D7" s="191">
        <v>1.6999999999999999E-3</v>
      </c>
      <c r="E7" s="195"/>
      <c r="F7" s="184" t="s">
        <v>475</v>
      </c>
      <c r="G7" s="188">
        <v>37674</v>
      </c>
      <c r="H7" s="184">
        <v>1.2</v>
      </c>
      <c r="I7" s="195"/>
      <c r="J7" s="189" t="s">
        <v>476</v>
      </c>
      <c r="K7" s="194">
        <f>LARGE((K10,K11),1)</f>
        <v>0.54285267438223328</v>
      </c>
      <c r="L7" s="195"/>
      <c r="M7" s="195"/>
      <c r="N7" s="194" t="s">
        <v>498</v>
      </c>
      <c r="W7" s="184">
        <v>6</v>
      </c>
      <c r="X7" s="184">
        <v>3779</v>
      </c>
      <c r="Y7" s="185">
        <v>44995</v>
      </c>
      <c r="Z7" s="184" t="s">
        <v>515</v>
      </c>
      <c r="AA7" s="184" t="s">
        <v>496</v>
      </c>
      <c r="AB7" s="184">
        <v>12</v>
      </c>
      <c r="AC7" s="184" t="s">
        <v>498</v>
      </c>
      <c r="AD7" s="184">
        <v>51</v>
      </c>
    </row>
    <row r="8" spans="1:30" ht="17.25" customHeight="1" thickBot="1" x14ac:dyDescent="0.3">
      <c r="A8" s="184">
        <v>3</v>
      </c>
      <c r="B8" s="191">
        <v>7.9490445859872619E-4</v>
      </c>
      <c r="C8" s="191">
        <v>7.547770700636942E-4</v>
      </c>
      <c r="D8" s="191">
        <v>1.5E-3</v>
      </c>
      <c r="E8" s="195"/>
      <c r="F8" s="184" t="s">
        <v>477</v>
      </c>
      <c r="G8" s="188">
        <v>34986</v>
      </c>
      <c r="H8" s="184">
        <v>1.1100000000000001</v>
      </c>
      <c r="I8" s="195"/>
      <c r="J8" s="195"/>
      <c r="K8" s="342">
        <f>LARGE(B11:C11,1)/(B11+C11)</f>
        <v>0.62593828190158463</v>
      </c>
      <c r="L8" s="195"/>
      <c r="M8" s="195"/>
      <c r="N8" s="195"/>
      <c r="W8" s="184">
        <v>7</v>
      </c>
      <c r="X8" s="184">
        <v>3757</v>
      </c>
      <c r="Y8" s="185">
        <v>44935</v>
      </c>
      <c r="Z8" s="184" t="s">
        <v>515</v>
      </c>
      <c r="AA8" s="184" t="s">
        <v>492</v>
      </c>
      <c r="AB8" s="184">
        <v>12</v>
      </c>
      <c r="AC8" s="184" t="s">
        <v>498</v>
      </c>
      <c r="AD8" s="184">
        <v>52</v>
      </c>
    </row>
    <row r="9" spans="1:30" ht="17.25" customHeight="1" thickBot="1" x14ac:dyDescent="0.3">
      <c r="A9" s="184">
        <v>4</v>
      </c>
      <c r="B9" s="191">
        <v>1.2420382165605095E-3</v>
      </c>
      <c r="C9" s="191">
        <v>1.4592356687898088E-3</v>
      </c>
      <c r="D9" s="191">
        <v>2.7000000000000001E-3</v>
      </c>
      <c r="E9" s="195"/>
      <c r="F9" s="184" t="s">
        <v>478</v>
      </c>
      <c r="G9" s="188">
        <v>30338</v>
      </c>
      <c r="H9" s="184">
        <v>0.96</v>
      </c>
      <c r="I9" s="195"/>
      <c r="J9" s="195"/>
      <c r="K9" s="342">
        <f>LARGE(B12:C12,1)/(B12+C12)</f>
        <v>0.61984843210240215</v>
      </c>
      <c r="L9" s="195"/>
      <c r="M9" s="195"/>
      <c r="N9" s="195"/>
      <c r="W9" s="184">
        <v>8</v>
      </c>
      <c r="X9" s="184">
        <v>3750</v>
      </c>
      <c r="Y9" s="185">
        <v>44936</v>
      </c>
      <c r="Z9" s="184" t="s">
        <v>515</v>
      </c>
      <c r="AA9" s="184" t="s">
        <v>493</v>
      </c>
      <c r="AB9" s="184">
        <v>11.9</v>
      </c>
      <c r="AC9" s="184" t="s">
        <v>498</v>
      </c>
      <c r="AD9" s="184">
        <v>54</v>
      </c>
    </row>
    <row r="10" spans="1:30" ht="17.25" customHeight="1" thickBot="1" x14ac:dyDescent="0.3">
      <c r="A10" s="184">
        <v>5</v>
      </c>
      <c r="B10" s="191">
        <v>3.2789808917197448E-3</v>
      </c>
      <c r="C10" s="191">
        <v>4.6292993630573246E-3</v>
      </c>
      <c r="D10" s="191">
        <v>7.9000000000000008E-3</v>
      </c>
      <c r="E10" s="195"/>
      <c r="F10" s="184" t="s">
        <v>479</v>
      </c>
      <c r="G10" s="188">
        <v>29003</v>
      </c>
      <c r="H10" s="184">
        <v>0.92</v>
      </c>
      <c r="I10" s="195"/>
      <c r="J10" s="195"/>
      <c r="K10" s="342">
        <f>LARGE(B20:C20,1)/(B20+C20)</f>
        <v>0.53062949567196327</v>
      </c>
      <c r="L10" s="195"/>
      <c r="M10" s="195"/>
      <c r="N10" s="195"/>
      <c r="W10" s="184">
        <v>9</v>
      </c>
      <c r="X10" s="184">
        <v>3742</v>
      </c>
      <c r="Y10" s="185">
        <v>44989</v>
      </c>
      <c r="Z10" s="184" t="s">
        <v>515</v>
      </c>
      <c r="AA10" s="184" t="s">
        <v>497</v>
      </c>
      <c r="AB10" s="184">
        <v>11.9</v>
      </c>
      <c r="AC10" s="184" t="s">
        <v>499</v>
      </c>
      <c r="AD10" s="184">
        <v>51</v>
      </c>
    </row>
    <row r="11" spans="1:30" ht="17.25" customHeight="1" thickBot="1" x14ac:dyDescent="0.3">
      <c r="A11" s="184">
        <v>6</v>
      </c>
      <c r="B11" s="191">
        <v>9.1414012738853506E-3</v>
      </c>
      <c r="C11" s="191">
        <v>1.5296815286624204E-2</v>
      </c>
      <c r="D11" s="191">
        <v>2.4500000000000001E-2</v>
      </c>
      <c r="E11" s="195"/>
      <c r="F11" s="184" t="s">
        <v>480</v>
      </c>
      <c r="G11" s="188">
        <v>26619</v>
      </c>
      <c r="H11" s="184">
        <v>0.85</v>
      </c>
      <c r="I11" s="195"/>
      <c r="J11" s="195"/>
      <c r="K11" s="342">
        <f>LARGE(B21:C21,1)/(B21+C21)</f>
        <v>0.54285267438223328</v>
      </c>
      <c r="L11" s="195"/>
      <c r="M11" s="195"/>
      <c r="N11" s="195"/>
      <c r="W11" s="184">
        <v>10</v>
      </c>
      <c r="X11" s="184">
        <v>3719</v>
      </c>
      <c r="Y11" s="185">
        <v>44999</v>
      </c>
      <c r="Z11" s="184" t="s">
        <v>515</v>
      </c>
      <c r="AA11" s="184" t="s">
        <v>493</v>
      </c>
      <c r="AB11" s="184">
        <v>11.8</v>
      </c>
      <c r="AC11" s="184" t="s">
        <v>498</v>
      </c>
      <c r="AD11" s="184">
        <v>51</v>
      </c>
    </row>
    <row r="12" spans="1:30" ht="17.25" customHeight="1" thickBot="1" x14ac:dyDescent="0.3">
      <c r="A12" s="184">
        <v>7</v>
      </c>
      <c r="B12" s="191">
        <v>1.8084076433121019E-2</v>
      </c>
      <c r="C12" s="191">
        <v>2.9486624203821657E-2</v>
      </c>
      <c r="D12" s="191">
        <v>4.7600000000000003E-2</v>
      </c>
      <c r="E12" s="195"/>
      <c r="F12" s="184" t="s">
        <v>481</v>
      </c>
      <c r="G12" s="188">
        <v>27302</v>
      </c>
      <c r="H12" s="184">
        <v>0.87</v>
      </c>
      <c r="I12" s="195"/>
      <c r="J12" s="195"/>
      <c r="K12" s="195"/>
      <c r="L12" s="195"/>
      <c r="M12" s="195"/>
      <c r="N12" s="195"/>
      <c r="W12" s="184">
        <v>20</v>
      </c>
      <c r="X12" s="184">
        <v>3570</v>
      </c>
      <c r="Y12" s="185">
        <v>45012</v>
      </c>
      <c r="Z12" s="184" t="s">
        <v>517</v>
      </c>
      <c r="AA12" s="184" t="s">
        <v>492</v>
      </c>
      <c r="AB12" s="184">
        <v>11.4</v>
      </c>
      <c r="AC12" s="184" t="s">
        <v>498</v>
      </c>
      <c r="AD12" s="184">
        <v>52</v>
      </c>
    </row>
    <row r="13" spans="1:30" ht="17.25" customHeight="1" thickBot="1" x14ac:dyDescent="0.3">
      <c r="A13" s="184">
        <v>8</v>
      </c>
      <c r="B13" s="191">
        <v>2.5039490445859874E-2</v>
      </c>
      <c r="C13" s="191">
        <v>3.5675796178343946E-2</v>
      </c>
      <c r="D13" s="191">
        <v>6.08E-2</v>
      </c>
      <c r="E13" s="195"/>
      <c r="F13" s="184" t="s">
        <v>482</v>
      </c>
      <c r="G13" s="188">
        <v>27383</v>
      </c>
      <c r="H13" s="184">
        <v>0.87</v>
      </c>
      <c r="I13" s="195"/>
      <c r="J13" s="195"/>
      <c r="K13" s="195"/>
      <c r="L13" s="195"/>
      <c r="M13" s="195"/>
      <c r="N13" s="195"/>
      <c r="W13" s="184">
        <v>25</v>
      </c>
      <c r="X13" s="184">
        <v>3551</v>
      </c>
      <c r="Y13" s="185">
        <v>45015</v>
      </c>
      <c r="Z13" s="184" t="s">
        <v>515</v>
      </c>
      <c r="AA13" s="184" t="s">
        <v>495</v>
      </c>
      <c r="AB13" s="184">
        <v>11.3</v>
      </c>
      <c r="AC13" s="184" t="s">
        <v>498</v>
      </c>
      <c r="AD13" s="184">
        <v>53</v>
      </c>
    </row>
    <row r="14" spans="1:30" ht="17.25" customHeight="1" thickBot="1" x14ac:dyDescent="0.3">
      <c r="A14" s="184">
        <v>9</v>
      </c>
      <c r="B14" s="191">
        <v>3.0206369426751593E-2</v>
      </c>
      <c r="C14" s="191">
        <v>3.9198089171974523E-2</v>
      </c>
      <c r="D14" s="191">
        <v>6.9400000000000003E-2</v>
      </c>
      <c r="E14" s="195"/>
      <c r="F14" s="184" t="s">
        <v>483</v>
      </c>
      <c r="G14" s="188">
        <v>29484</v>
      </c>
      <c r="H14" s="184">
        <v>0.94</v>
      </c>
      <c r="I14" s="195"/>
      <c r="J14" s="195"/>
      <c r="K14" s="195"/>
      <c r="L14" s="195"/>
      <c r="M14" s="195"/>
      <c r="N14" s="195"/>
      <c r="W14" s="184">
        <v>30</v>
      </c>
      <c r="X14" s="184">
        <v>3527</v>
      </c>
      <c r="Y14" s="185">
        <v>44992</v>
      </c>
      <c r="Z14" s="184" t="s">
        <v>523</v>
      </c>
      <c r="AA14" s="184" t="s">
        <v>493</v>
      </c>
      <c r="AB14" s="184">
        <v>11.2</v>
      </c>
      <c r="AC14" s="184" t="s">
        <v>499</v>
      </c>
      <c r="AD14" s="184">
        <v>58</v>
      </c>
    </row>
    <row r="15" spans="1:30" ht="17.25" customHeight="1" thickBot="1" x14ac:dyDescent="0.3">
      <c r="A15" s="184">
        <v>10</v>
      </c>
      <c r="B15" s="191">
        <v>3.4131210191082804E-2</v>
      </c>
      <c r="C15" s="191">
        <v>3.9801910828025477E-2</v>
      </c>
      <c r="D15" s="191">
        <v>7.3999999999999996E-2</v>
      </c>
      <c r="E15" s="195"/>
      <c r="F15" s="184" t="s">
        <v>484</v>
      </c>
      <c r="G15" s="188">
        <v>31473</v>
      </c>
      <c r="H15" s="184">
        <v>1</v>
      </c>
      <c r="I15" s="195"/>
      <c r="J15" s="195"/>
      <c r="K15" s="195"/>
      <c r="L15" s="195"/>
      <c r="M15" s="195"/>
      <c r="N15" s="195"/>
      <c r="W15" s="184">
        <v>35</v>
      </c>
      <c r="X15" s="184">
        <v>3491</v>
      </c>
      <c r="Y15" s="185">
        <v>45026</v>
      </c>
      <c r="Z15" s="184" t="s">
        <v>515</v>
      </c>
      <c r="AA15" s="184" t="s">
        <v>492</v>
      </c>
      <c r="AB15" s="184">
        <v>11.1</v>
      </c>
      <c r="AC15" s="184" t="s">
        <v>498</v>
      </c>
      <c r="AD15" s="184">
        <v>53</v>
      </c>
    </row>
    <row r="16" spans="1:30" ht="17.25" customHeight="1" thickBot="1" x14ac:dyDescent="0.3">
      <c r="A16" s="184">
        <v>11</v>
      </c>
      <c r="B16" s="191">
        <v>3.6714649681528662E-2</v>
      </c>
      <c r="C16" s="191">
        <v>4.1814649681528655E-2</v>
      </c>
      <c r="D16" s="191">
        <v>7.85E-2</v>
      </c>
      <c r="E16" s="195"/>
      <c r="F16" s="184" t="s">
        <v>485</v>
      </c>
      <c r="G16" s="188">
        <v>31408</v>
      </c>
      <c r="H16" s="184">
        <v>1</v>
      </c>
      <c r="I16" s="195"/>
      <c r="J16" s="195"/>
      <c r="K16" s="195"/>
      <c r="L16" s="195"/>
      <c r="M16" s="195"/>
      <c r="N16" s="195"/>
      <c r="W16" s="184">
        <v>40</v>
      </c>
      <c r="X16" s="184">
        <v>3451</v>
      </c>
      <c r="Y16" s="185">
        <v>44991</v>
      </c>
      <c r="Z16" s="184" t="s">
        <v>523</v>
      </c>
      <c r="AA16" s="184" t="s">
        <v>492</v>
      </c>
      <c r="AB16" s="184">
        <v>11</v>
      </c>
      <c r="AC16" s="184" t="s">
        <v>499</v>
      </c>
      <c r="AD16" s="184">
        <v>55</v>
      </c>
    </row>
    <row r="17" spans="1:30" ht="17.25" customHeight="1" thickBot="1" x14ac:dyDescent="0.3">
      <c r="A17" s="184">
        <v>12</v>
      </c>
      <c r="B17" s="191">
        <v>3.9645859872611461E-2</v>
      </c>
      <c r="C17" s="191">
        <v>4.1714012738853501E-2</v>
      </c>
      <c r="D17" s="191">
        <v>8.14E-2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3421</v>
      </c>
      <c r="Y17" s="185">
        <v>44970</v>
      </c>
      <c r="Z17" s="184" t="s">
        <v>516</v>
      </c>
      <c r="AA17" s="184" t="s">
        <v>492</v>
      </c>
      <c r="AB17" s="184">
        <v>10.9</v>
      </c>
      <c r="AC17" s="184" t="s">
        <v>499</v>
      </c>
      <c r="AD17" s="184">
        <v>54</v>
      </c>
    </row>
    <row r="18" spans="1:30" ht="17.25" customHeight="1" thickBot="1" x14ac:dyDescent="0.3">
      <c r="A18" s="184">
        <v>13</v>
      </c>
      <c r="B18" s="191">
        <v>3.9496815286624208E-2</v>
      </c>
      <c r="C18" s="191">
        <v>3.9298726114649685E-2</v>
      </c>
      <c r="D18" s="191">
        <v>7.8799999999999995E-2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3392</v>
      </c>
      <c r="Y18" s="185">
        <v>44995</v>
      </c>
      <c r="Z18" s="184" t="s">
        <v>523</v>
      </c>
      <c r="AA18" s="184" t="s">
        <v>496</v>
      </c>
      <c r="AB18" s="184">
        <v>10.8</v>
      </c>
      <c r="AC18" s="184" t="s">
        <v>499</v>
      </c>
      <c r="AD18" s="184">
        <v>55</v>
      </c>
    </row>
    <row r="19" spans="1:30" ht="17.25" customHeight="1" thickBot="1" x14ac:dyDescent="0.3">
      <c r="A19" s="184">
        <v>14</v>
      </c>
      <c r="B19" s="191">
        <v>3.8801273885350325E-2</v>
      </c>
      <c r="C19" s="191">
        <v>3.6984076433121016E-2</v>
      </c>
      <c r="D19" s="191">
        <v>7.5800000000000006E-2</v>
      </c>
      <c r="E19" s="195"/>
      <c r="F19" s="180" t="s">
        <v>486</v>
      </c>
      <c r="G19" s="180" t="s">
        <v>468</v>
      </c>
      <c r="H19" s="180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3237</v>
      </c>
      <c r="Y19" s="185">
        <v>45048</v>
      </c>
      <c r="Z19" s="184" t="s">
        <v>518</v>
      </c>
      <c r="AA19" s="184" t="s">
        <v>493</v>
      </c>
      <c r="AB19" s="184">
        <v>10.3</v>
      </c>
      <c r="AC19" s="184" t="s">
        <v>499</v>
      </c>
      <c r="AD19" s="184">
        <v>51</v>
      </c>
    </row>
    <row r="20" spans="1:30" ht="17.25" customHeight="1" thickBot="1" x14ac:dyDescent="0.3">
      <c r="A20" s="184">
        <v>15</v>
      </c>
      <c r="B20" s="191">
        <v>4.1583439490445857E-2</v>
      </c>
      <c r="C20" s="191">
        <v>3.67828025477707E-2</v>
      </c>
      <c r="D20" s="191">
        <v>7.8299999999999995E-2</v>
      </c>
      <c r="E20" s="195"/>
      <c r="F20" s="184" t="s">
        <v>488</v>
      </c>
      <c r="G20" s="188">
        <v>23402</v>
      </c>
      <c r="H20" s="184">
        <v>0.74</v>
      </c>
      <c r="I20" s="195"/>
      <c r="J20" s="180" t="s">
        <v>489</v>
      </c>
      <c r="K20" s="180" t="s">
        <v>490</v>
      </c>
      <c r="L20" s="180" t="s">
        <v>491</v>
      </c>
      <c r="M20" s="180" t="s">
        <v>463</v>
      </c>
      <c r="N20" s="180" t="s">
        <v>472</v>
      </c>
      <c r="W20" s="184">
        <v>100</v>
      </c>
      <c r="X20" s="184">
        <v>3184</v>
      </c>
      <c r="Y20" s="185">
        <v>44986</v>
      </c>
      <c r="Z20" s="184" t="s">
        <v>520</v>
      </c>
      <c r="AA20" s="184" t="s">
        <v>494</v>
      </c>
      <c r="AB20" s="184">
        <v>10.1</v>
      </c>
      <c r="AC20" s="184" t="s">
        <v>499</v>
      </c>
      <c r="AD20" s="184">
        <v>55</v>
      </c>
    </row>
    <row r="21" spans="1:30" ht="17.25" customHeight="1" thickBot="1" x14ac:dyDescent="0.3">
      <c r="A21" s="184">
        <v>16</v>
      </c>
      <c r="B21" s="191">
        <v>3.9794904458598734E-2</v>
      </c>
      <c r="C21" s="191">
        <v>3.3512101910828034E-2</v>
      </c>
      <c r="D21" s="191">
        <v>7.3300000000000004E-2</v>
      </c>
      <c r="E21" s="195"/>
      <c r="F21" s="184" t="s">
        <v>492</v>
      </c>
      <c r="G21" s="188">
        <v>32516</v>
      </c>
      <c r="H21" s="184">
        <v>1.03</v>
      </c>
      <c r="I21" s="195"/>
      <c r="J21" s="189">
        <v>5</v>
      </c>
      <c r="K21" s="189">
        <f>X6</f>
        <v>3781</v>
      </c>
      <c r="L21" s="190"/>
      <c r="M21" s="189"/>
      <c r="N21" s="197">
        <f>K21/$F$2</f>
        <v>0.12041401273885351</v>
      </c>
      <c r="W21" s="184">
        <v>125</v>
      </c>
      <c r="X21" s="184">
        <v>3149</v>
      </c>
      <c r="Y21" s="185">
        <v>45023</v>
      </c>
      <c r="Z21" s="184" t="s">
        <v>516</v>
      </c>
      <c r="AA21" s="184" t="s">
        <v>496</v>
      </c>
      <c r="AB21" s="184">
        <v>10</v>
      </c>
      <c r="AC21" s="184" t="s">
        <v>499</v>
      </c>
      <c r="AD21" s="184">
        <v>52</v>
      </c>
    </row>
    <row r="22" spans="1:30" ht="17.25" customHeight="1" thickBot="1" x14ac:dyDescent="0.3">
      <c r="A22" s="184">
        <v>17</v>
      </c>
      <c r="B22" s="191">
        <v>3.6764331210191077E-2</v>
      </c>
      <c r="C22" s="191">
        <v>3.0543312101910827E-2</v>
      </c>
      <c r="D22" s="191">
        <v>6.7299999999999999E-2</v>
      </c>
      <c r="E22" s="195"/>
      <c r="F22" s="184" t="s">
        <v>493</v>
      </c>
      <c r="G22" s="188">
        <v>33639</v>
      </c>
      <c r="H22" s="184">
        <v>1.07</v>
      </c>
      <c r="I22" s="195"/>
      <c r="J22" s="189">
        <v>10</v>
      </c>
      <c r="K22" s="189">
        <f>X11</f>
        <v>3719</v>
      </c>
      <c r="L22" s="190"/>
      <c r="M22" s="189"/>
      <c r="N22" s="197">
        <f t="shared" ref="N22:N28" si="0">K22/$F$2</f>
        <v>0.11843949044585987</v>
      </c>
      <c r="W22" s="184">
        <v>150</v>
      </c>
      <c r="X22" s="184">
        <v>3123</v>
      </c>
      <c r="Y22" s="185">
        <v>44979</v>
      </c>
      <c r="Z22" s="184" t="s">
        <v>519</v>
      </c>
      <c r="AA22" s="184" t="s">
        <v>494</v>
      </c>
      <c r="AB22" s="184">
        <v>9.9</v>
      </c>
      <c r="AC22" s="184" t="s">
        <v>499</v>
      </c>
      <c r="AD22" s="184">
        <v>55</v>
      </c>
    </row>
    <row r="23" spans="1:30" ht="17.25" customHeight="1" thickBot="1" x14ac:dyDescent="0.3">
      <c r="A23" s="184">
        <v>18</v>
      </c>
      <c r="B23" s="191">
        <v>2.9014012738853501E-2</v>
      </c>
      <c r="C23" s="191">
        <v>2.4303821656050956E-2</v>
      </c>
      <c r="D23" s="191">
        <v>5.33E-2</v>
      </c>
      <c r="E23" s="195"/>
      <c r="F23" s="184" t="s">
        <v>494</v>
      </c>
      <c r="G23" s="188">
        <v>34008</v>
      </c>
      <c r="H23" s="184">
        <v>1.08</v>
      </c>
      <c r="I23" s="195"/>
      <c r="J23" s="189">
        <v>20</v>
      </c>
      <c r="K23" s="189">
        <f>X12</f>
        <v>3570</v>
      </c>
      <c r="L23" s="190"/>
      <c r="M23" s="189"/>
      <c r="N23" s="197">
        <f t="shared" si="0"/>
        <v>0.11369426751592357</v>
      </c>
      <c r="W23" s="184">
        <v>175</v>
      </c>
      <c r="X23" s="184">
        <v>3101</v>
      </c>
      <c r="Y23" s="185">
        <v>44991</v>
      </c>
      <c r="Z23" s="184" t="s">
        <v>520</v>
      </c>
      <c r="AA23" s="184" t="s">
        <v>492</v>
      </c>
      <c r="AB23" s="184">
        <v>9.9</v>
      </c>
      <c r="AC23" s="184" t="s">
        <v>499</v>
      </c>
      <c r="AD23" s="184">
        <v>52</v>
      </c>
    </row>
    <row r="24" spans="1:30" ht="17.25" customHeight="1" thickBot="1" x14ac:dyDescent="0.3">
      <c r="A24" s="184">
        <v>19</v>
      </c>
      <c r="B24" s="191">
        <v>2.2853503184713377E-2</v>
      </c>
      <c r="C24" s="191">
        <v>1.8265605095541398E-2</v>
      </c>
      <c r="D24" s="191">
        <v>4.1099999999999998E-2</v>
      </c>
      <c r="E24" s="195"/>
      <c r="F24" s="184" t="s">
        <v>495</v>
      </c>
      <c r="G24" s="188">
        <v>33588</v>
      </c>
      <c r="H24" s="184">
        <v>1.07</v>
      </c>
      <c r="I24" s="195"/>
      <c r="J24" s="189">
        <v>30</v>
      </c>
      <c r="K24" s="189">
        <f>X14</f>
        <v>3527</v>
      </c>
      <c r="L24" s="190"/>
      <c r="M24" s="189"/>
      <c r="N24" s="197">
        <f t="shared" si="0"/>
        <v>0.1123248407643312</v>
      </c>
      <c r="W24" s="184">
        <v>200</v>
      </c>
      <c r="X24" s="184">
        <v>3080</v>
      </c>
      <c r="Y24" s="185">
        <v>45036</v>
      </c>
      <c r="Z24" s="184" t="s">
        <v>523</v>
      </c>
      <c r="AA24" s="184" t="s">
        <v>495</v>
      </c>
      <c r="AB24" s="184">
        <v>9.8000000000000007</v>
      </c>
      <c r="AC24" s="184" t="s">
        <v>499</v>
      </c>
      <c r="AD24" s="184">
        <v>57</v>
      </c>
    </row>
    <row r="25" spans="1:30" ht="17.25" customHeight="1" thickBot="1" x14ac:dyDescent="0.3">
      <c r="A25" s="184">
        <v>20</v>
      </c>
      <c r="B25" s="191">
        <v>1.9127388535031847E-2</v>
      </c>
      <c r="C25" s="191">
        <v>1.2126751592356688E-2</v>
      </c>
      <c r="D25" s="191">
        <v>3.1199999999999999E-2</v>
      </c>
      <c r="E25" s="195"/>
      <c r="F25" s="184" t="s">
        <v>496</v>
      </c>
      <c r="G25" s="188">
        <v>34697</v>
      </c>
      <c r="H25" s="184">
        <v>1.1000000000000001</v>
      </c>
      <c r="I25" s="195"/>
      <c r="J25" s="189">
        <v>50</v>
      </c>
      <c r="K25" s="189">
        <f>X18</f>
        <v>3392</v>
      </c>
      <c r="L25" s="190"/>
      <c r="M25" s="189"/>
      <c r="N25" s="197">
        <f t="shared" si="0"/>
        <v>0.10802547770700636</v>
      </c>
    </row>
    <row r="26" spans="1:30" ht="17.25" customHeight="1" thickBot="1" x14ac:dyDescent="0.3">
      <c r="A26" s="184">
        <v>21</v>
      </c>
      <c r="B26" s="191">
        <v>1.4705732484076434E-2</v>
      </c>
      <c r="C26" s="191">
        <v>8.9566878980891721E-3</v>
      </c>
      <c r="D26" s="191">
        <v>2.3699999999999999E-2</v>
      </c>
      <c r="E26" s="195"/>
      <c r="F26" s="184" t="s">
        <v>497</v>
      </c>
      <c r="G26" s="188">
        <v>28208</v>
      </c>
      <c r="H26" s="184">
        <v>0.9</v>
      </c>
      <c r="I26" s="195"/>
      <c r="J26" s="189">
        <v>100</v>
      </c>
      <c r="K26" s="189">
        <f>X20</f>
        <v>3184</v>
      </c>
      <c r="L26" s="190"/>
      <c r="M26" s="189"/>
      <c r="N26" s="197">
        <f t="shared" si="0"/>
        <v>0.10140127388535032</v>
      </c>
    </row>
    <row r="27" spans="1:30" ht="17.25" customHeight="1" thickBot="1" x14ac:dyDescent="0.3">
      <c r="A27" s="184">
        <v>22</v>
      </c>
      <c r="B27" s="191">
        <v>8.3464968152866231E-3</v>
      </c>
      <c r="C27" s="191">
        <v>5.4847133757961785E-3</v>
      </c>
      <c r="D27" s="191">
        <v>1.3899999999999999E-2</v>
      </c>
      <c r="E27" s="195"/>
      <c r="F27" s="195"/>
      <c r="G27" s="195"/>
      <c r="H27" s="195"/>
      <c r="I27" s="195"/>
      <c r="J27" s="189">
        <v>150</v>
      </c>
      <c r="K27" s="189">
        <f>X22</f>
        <v>3123</v>
      </c>
      <c r="L27" s="190"/>
      <c r="M27" s="189"/>
      <c r="N27" s="197">
        <f t="shared" si="0"/>
        <v>9.945859872611465E-2</v>
      </c>
    </row>
    <row r="28" spans="1:30" ht="17.25" customHeight="1" thickBot="1" x14ac:dyDescent="0.3">
      <c r="A28" s="184">
        <v>23</v>
      </c>
      <c r="B28" s="191">
        <v>4.1235668789808911E-3</v>
      </c>
      <c r="C28" s="191">
        <v>3.2707006369426749E-3</v>
      </c>
      <c r="D28" s="191">
        <v>7.4000000000000003E-3</v>
      </c>
      <c r="E28" s="195"/>
      <c r="F28" s="195"/>
      <c r="G28" s="195"/>
      <c r="H28" s="195"/>
      <c r="I28" s="195"/>
      <c r="J28" s="189">
        <v>200</v>
      </c>
      <c r="K28" s="189">
        <f>X24</f>
        <v>3080</v>
      </c>
      <c r="L28" s="190"/>
      <c r="M28" s="189"/>
      <c r="N28" s="197">
        <f t="shared" si="0"/>
        <v>9.8089171974522299E-2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AB79A-1E2D-4528-8A4F-383289A31440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375" style="179" customWidth="1"/>
    <col min="20" max="20" width="11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752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10000</v>
      </c>
      <c r="H2" s="183" t="s">
        <v>462</v>
      </c>
      <c r="W2" s="184">
        <v>1</v>
      </c>
      <c r="X2" s="184">
        <v>1648</v>
      </c>
      <c r="Y2" s="185">
        <v>45093</v>
      </c>
      <c r="Z2" s="184" t="s">
        <v>516</v>
      </c>
      <c r="AA2" s="184" t="s">
        <v>496</v>
      </c>
      <c r="AB2" s="184">
        <v>16.5</v>
      </c>
      <c r="AC2" s="184" t="s">
        <v>498</v>
      </c>
      <c r="AD2" s="184">
        <v>50</v>
      </c>
    </row>
    <row r="3" spans="1:30" ht="17.25" customHeight="1" thickBot="1" x14ac:dyDescent="0.3">
      <c r="W3" s="184">
        <v>2</v>
      </c>
      <c r="X3" s="184">
        <v>1646</v>
      </c>
      <c r="Y3" s="185">
        <v>45092</v>
      </c>
      <c r="Z3" s="184" t="s">
        <v>514</v>
      </c>
      <c r="AA3" s="184" t="s">
        <v>495</v>
      </c>
      <c r="AB3" s="184">
        <v>16.5</v>
      </c>
      <c r="AC3" s="184" t="s">
        <v>498</v>
      </c>
      <c r="AD3" s="184">
        <v>65</v>
      </c>
    </row>
    <row r="4" spans="1:30" ht="17.25" customHeight="1" thickBot="1" x14ac:dyDescent="0.3">
      <c r="A4" s="186" t="s">
        <v>463</v>
      </c>
      <c r="B4" s="186" t="s">
        <v>498</v>
      </c>
      <c r="C4" s="186" t="s">
        <v>499</v>
      </c>
      <c r="D4" s="200" t="s">
        <v>466</v>
      </c>
      <c r="E4" s="195"/>
      <c r="F4" s="180" t="s">
        <v>467</v>
      </c>
      <c r="G4" s="180" t="s">
        <v>468</v>
      </c>
      <c r="H4" s="180" t="s">
        <v>469</v>
      </c>
      <c r="I4" s="195"/>
      <c r="J4" s="309" t="s">
        <v>470</v>
      </c>
      <c r="K4" s="310"/>
      <c r="L4" s="310"/>
      <c r="M4" s="310"/>
      <c r="N4" s="311"/>
      <c r="W4" s="184">
        <v>3</v>
      </c>
      <c r="X4" s="184">
        <v>1506</v>
      </c>
      <c r="Y4" s="185">
        <v>45093</v>
      </c>
      <c r="Z4" s="184" t="s">
        <v>518</v>
      </c>
      <c r="AA4" s="184" t="s">
        <v>496</v>
      </c>
      <c r="AB4" s="184">
        <v>15.1</v>
      </c>
      <c r="AC4" s="184" t="s">
        <v>498</v>
      </c>
      <c r="AD4" s="184">
        <v>54</v>
      </c>
    </row>
    <row r="5" spans="1:30" ht="17.25" customHeight="1" thickBot="1" x14ac:dyDescent="0.3">
      <c r="A5" s="184">
        <v>0</v>
      </c>
      <c r="B5" s="191">
        <v>1.1000000000000001E-3</v>
      </c>
      <c r="C5" s="191">
        <v>1.0499999999999999E-3</v>
      </c>
      <c r="D5" s="191">
        <v>2.0999999999999999E-3</v>
      </c>
      <c r="E5" s="195"/>
      <c r="F5" s="184" t="s">
        <v>471</v>
      </c>
      <c r="G5" s="188">
        <v>34681</v>
      </c>
      <c r="H5" s="184"/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1500</v>
      </c>
      <c r="Y5" s="185">
        <v>45092</v>
      </c>
      <c r="Z5" s="184" t="s">
        <v>517</v>
      </c>
      <c r="AA5" s="184" t="s">
        <v>495</v>
      </c>
      <c r="AB5" s="184">
        <v>15</v>
      </c>
      <c r="AC5" s="184" t="s">
        <v>498</v>
      </c>
      <c r="AD5" s="184">
        <v>59</v>
      </c>
    </row>
    <row r="6" spans="1:30" ht="17.25" customHeight="1" thickBot="1" x14ac:dyDescent="0.3">
      <c r="A6" s="184">
        <v>1</v>
      </c>
      <c r="B6" s="191">
        <v>6.9999999999999999E-4</v>
      </c>
      <c r="C6" s="191">
        <v>6.4999999999999997E-4</v>
      </c>
      <c r="D6" s="191">
        <v>1.4E-3</v>
      </c>
      <c r="E6" s="195"/>
      <c r="F6" s="184" t="s">
        <v>473</v>
      </c>
      <c r="G6" s="188">
        <v>36369</v>
      </c>
      <c r="H6" s="184"/>
      <c r="I6" s="195"/>
      <c r="J6" s="193" t="s">
        <v>474</v>
      </c>
      <c r="K6" s="194">
        <f>LARGE((K8,K9),1)</f>
        <v>0.75708502024291502</v>
      </c>
      <c r="L6" s="195"/>
      <c r="M6" s="195"/>
      <c r="N6" s="194" t="s">
        <v>499</v>
      </c>
      <c r="W6" s="184">
        <v>5</v>
      </c>
      <c r="X6" s="184">
        <v>1498</v>
      </c>
      <c r="Y6" s="185">
        <v>45092</v>
      </c>
      <c r="Z6" s="184" t="s">
        <v>515</v>
      </c>
      <c r="AA6" s="184" t="s">
        <v>495</v>
      </c>
      <c r="AB6" s="184">
        <v>15</v>
      </c>
      <c r="AC6" s="184" t="s">
        <v>498</v>
      </c>
      <c r="AD6" s="184">
        <v>63</v>
      </c>
    </row>
    <row r="7" spans="1:30" ht="17.25" customHeight="1" thickBot="1" x14ac:dyDescent="0.3">
      <c r="A7" s="184">
        <v>2</v>
      </c>
      <c r="B7" s="191">
        <v>5.0000000000000001E-4</v>
      </c>
      <c r="C7" s="191">
        <v>4.4999999999999999E-4</v>
      </c>
      <c r="D7" s="191">
        <v>1E-3</v>
      </c>
      <c r="E7" s="195"/>
      <c r="F7" s="184" t="s">
        <v>475</v>
      </c>
      <c r="G7" s="188">
        <v>37674</v>
      </c>
      <c r="H7" s="184"/>
      <c r="I7" s="195"/>
      <c r="J7" s="189" t="s">
        <v>476</v>
      </c>
      <c r="K7" s="194">
        <f>LARGE((K10,K11),1)</f>
        <v>0.60341671751067727</v>
      </c>
      <c r="L7" s="195"/>
      <c r="M7" s="195"/>
      <c r="N7" s="194" t="s">
        <v>498</v>
      </c>
      <c r="W7" s="184">
        <v>6</v>
      </c>
      <c r="X7" s="184">
        <v>1398</v>
      </c>
      <c r="Y7" s="185">
        <v>45287</v>
      </c>
      <c r="Z7" s="184" t="s">
        <v>516</v>
      </c>
      <c r="AA7" s="184" t="s">
        <v>494</v>
      </c>
      <c r="AB7" s="184">
        <v>14</v>
      </c>
      <c r="AC7" s="184" t="s">
        <v>499</v>
      </c>
      <c r="AD7" s="184">
        <v>63</v>
      </c>
    </row>
    <row r="8" spans="1:30" ht="17.25" customHeight="1" thickBot="1" x14ac:dyDescent="0.3">
      <c r="A8" s="184">
        <v>3</v>
      </c>
      <c r="B8" s="191">
        <v>5.0000000000000001E-4</v>
      </c>
      <c r="C8" s="191">
        <v>3.5E-4</v>
      </c>
      <c r="D8" s="191">
        <v>8.0000000000000004E-4</v>
      </c>
      <c r="E8" s="195"/>
      <c r="F8" s="184" t="s">
        <v>477</v>
      </c>
      <c r="G8" s="188">
        <v>34986</v>
      </c>
      <c r="H8" s="184"/>
      <c r="I8" s="195"/>
      <c r="J8" s="195"/>
      <c r="K8" s="342">
        <f>LARGE(B11:C11,1)/(B11+C11)</f>
        <v>0.75708502024291502</v>
      </c>
      <c r="L8" s="195"/>
      <c r="M8" s="195"/>
      <c r="N8" s="195"/>
      <c r="W8" s="184">
        <v>7</v>
      </c>
      <c r="X8" s="184">
        <v>1395</v>
      </c>
      <c r="Y8" s="185">
        <v>45093</v>
      </c>
      <c r="Z8" s="184" t="s">
        <v>520</v>
      </c>
      <c r="AA8" s="184" t="s">
        <v>496</v>
      </c>
      <c r="AB8" s="184">
        <v>14</v>
      </c>
      <c r="AC8" s="184" t="s">
        <v>498</v>
      </c>
      <c r="AD8" s="184">
        <v>52</v>
      </c>
    </row>
    <row r="9" spans="1:30" ht="17.25" customHeight="1" thickBot="1" x14ac:dyDescent="0.3">
      <c r="A9" s="184">
        <v>4</v>
      </c>
      <c r="B9" s="191">
        <v>5.9999999999999995E-4</v>
      </c>
      <c r="C9" s="191">
        <v>5.5000000000000003E-4</v>
      </c>
      <c r="D9" s="191">
        <v>1.1000000000000001E-3</v>
      </c>
      <c r="E9" s="195"/>
      <c r="F9" s="184" t="s">
        <v>478</v>
      </c>
      <c r="G9" s="188">
        <v>10793</v>
      </c>
      <c r="H9" s="184">
        <v>1.0900000000000001</v>
      </c>
      <c r="I9" s="195"/>
      <c r="J9" s="195"/>
      <c r="K9" s="342">
        <f>LARGE(B12:C12,1)/(B12+C12)</f>
        <v>0.66922234392113911</v>
      </c>
      <c r="L9" s="195"/>
      <c r="M9" s="195"/>
      <c r="N9" s="195"/>
      <c r="W9" s="184">
        <v>8</v>
      </c>
      <c r="X9" s="184">
        <v>1347</v>
      </c>
      <c r="Y9" s="185">
        <v>45287</v>
      </c>
      <c r="Z9" s="184" t="s">
        <v>515</v>
      </c>
      <c r="AA9" s="184" t="s">
        <v>494</v>
      </c>
      <c r="AB9" s="184">
        <v>13.5</v>
      </c>
      <c r="AC9" s="184" t="s">
        <v>498</v>
      </c>
      <c r="AD9" s="184">
        <v>54</v>
      </c>
    </row>
    <row r="10" spans="1:30" ht="17.25" customHeight="1" thickBot="1" x14ac:dyDescent="0.3">
      <c r="A10" s="184">
        <v>5</v>
      </c>
      <c r="B10" s="191">
        <v>2.15E-3</v>
      </c>
      <c r="C10" s="191">
        <v>2.5000000000000001E-3</v>
      </c>
      <c r="D10" s="191">
        <v>4.7000000000000002E-3</v>
      </c>
      <c r="E10" s="195"/>
      <c r="F10" s="184" t="s">
        <v>479</v>
      </c>
      <c r="G10" s="188">
        <v>10001</v>
      </c>
      <c r="H10" s="184">
        <v>1.01</v>
      </c>
      <c r="I10" s="195"/>
      <c r="J10" s="195"/>
      <c r="K10" s="342">
        <f>LARGE(B20:C20,1)/(B20+C20)</f>
        <v>0.60341671751067727</v>
      </c>
      <c r="L10" s="195"/>
      <c r="M10" s="195"/>
      <c r="N10" s="195"/>
      <c r="W10" s="184">
        <v>9</v>
      </c>
      <c r="X10" s="184">
        <v>1332</v>
      </c>
      <c r="Y10" s="185">
        <v>45092</v>
      </c>
      <c r="Z10" s="184" t="s">
        <v>513</v>
      </c>
      <c r="AA10" s="184" t="s">
        <v>495</v>
      </c>
      <c r="AB10" s="184">
        <v>13.3</v>
      </c>
      <c r="AC10" s="184" t="s">
        <v>498</v>
      </c>
      <c r="AD10" s="184">
        <v>61</v>
      </c>
    </row>
    <row r="11" spans="1:30" ht="17.25" customHeight="1" thickBot="1" x14ac:dyDescent="0.3">
      <c r="A11" s="184">
        <v>6</v>
      </c>
      <c r="B11" s="191">
        <v>6.0000000000000001E-3</v>
      </c>
      <c r="C11" s="191">
        <v>1.8700000000000001E-2</v>
      </c>
      <c r="D11" s="191">
        <v>2.4899999999999999E-2</v>
      </c>
      <c r="E11" s="195"/>
      <c r="F11" s="184" t="s">
        <v>480</v>
      </c>
      <c r="G11" s="188">
        <v>9173</v>
      </c>
      <c r="H11" s="184">
        <v>0.92</v>
      </c>
      <c r="I11" s="195"/>
      <c r="J11" s="195"/>
      <c r="K11" s="342">
        <f>LARGE(B21:C21,1)/(B21+C21)</f>
        <v>0.59509993552546747</v>
      </c>
      <c r="L11" s="195"/>
      <c r="M11" s="195"/>
      <c r="N11" s="195"/>
      <c r="W11" s="184">
        <v>10</v>
      </c>
      <c r="X11" s="184">
        <v>1304</v>
      </c>
      <c r="Y11" s="185">
        <v>45286</v>
      </c>
      <c r="Z11" s="184" t="s">
        <v>514</v>
      </c>
      <c r="AA11" s="184" t="s">
        <v>493</v>
      </c>
      <c r="AB11" s="184">
        <v>13</v>
      </c>
      <c r="AC11" s="184" t="s">
        <v>499</v>
      </c>
      <c r="AD11" s="184">
        <v>50</v>
      </c>
    </row>
    <row r="12" spans="1:30" ht="17.25" customHeight="1" thickBot="1" x14ac:dyDescent="0.3">
      <c r="A12" s="184">
        <v>7</v>
      </c>
      <c r="B12" s="191">
        <v>1.5100000000000001E-2</v>
      </c>
      <c r="C12" s="191">
        <v>3.0550000000000001E-2</v>
      </c>
      <c r="D12" s="191">
        <v>4.5900000000000003E-2</v>
      </c>
      <c r="E12" s="195"/>
      <c r="F12" s="184" t="s">
        <v>481</v>
      </c>
      <c r="G12" s="188">
        <v>8934</v>
      </c>
      <c r="H12" s="184">
        <v>0.9</v>
      </c>
      <c r="I12" s="195"/>
      <c r="J12" s="195"/>
      <c r="K12" s="195"/>
      <c r="L12" s="195"/>
      <c r="M12" s="195"/>
      <c r="N12" s="195"/>
      <c r="W12" s="184">
        <v>20</v>
      </c>
      <c r="X12" s="184">
        <v>1228</v>
      </c>
      <c r="Y12" s="185">
        <v>45240</v>
      </c>
      <c r="Z12" s="184" t="s">
        <v>513</v>
      </c>
      <c r="AA12" s="184" t="s">
        <v>496</v>
      </c>
      <c r="AB12" s="184">
        <v>12.3</v>
      </c>
      <c r="AC12" s="184" t="s">
        <v>498</v>
      </c>
      <c r="AD12" s="184">
        <v>55</v>
      </c>
    </row>
    <row r="13" spans="1:30" ht="17.25" customHeight="1" thickBot="1" x14ac:dyDescent="0.3">
      <c r="A13" s="184">
        <v>8</v>
      </c>
      <c r="B13" s="191">
        <v>2.1700000000000001E-2</v>
      </c>
      <c r="C13" s="191">
        <v>3.6450000000000003E-2</v>
      </c>
      <c r="D13" s="191">
        <v>5.8299999999999998E-2</v>
      </c>
      <c r="E13" s="195"/>
      <c r="F13" s="184" t="s">
        <v>482</v>
      </c>
      <c r="G13" s="188">
        <v>8752</v>
      </c>
      <c r="H13" s="184">
        <v>0.88</v>
      </c>
      <c r="I13" s="195"/>
      <c r="J13" s="195"/>
      <c r="K13" s="195"/>
      <c r="L13" s="195"/>
      <c r="M13" s="195"/>
      <c r="N13" s="195"/>
      <c r="W13" s="184">
        <v>25</v>
      </c>
      <c r="X13" s="184">
        <v>1184</v>
      </c>
      <c r="Y13" s="185">
        <v>45291</v>
      </c>
      <c r="Z13" s="184" t="s">
        <v>516</v>
      </c>
      <c r="AA13" s="184" t="s">
        <v>488</v>
      </c>
      <c r="AB13" s="184">
        <v>11.8</v>
      </c>
      <c r="AC13" s="184" t="s">
        <v>499</v>
      </c>
      <c r="AD13" s="184">
        <v>66</v>
      </c>
    </row>
    <row r="14" spans="1:30" ht="17.25" customHeight="1" thickBot="1" x14ac:dyDescent="0.3">
      <c r="A14" s="184">
        <v>9</v>
      </c>
      <c r="B14" s="191">
        <v>2.785E-2</v>
      </c>
      <c r="C14" s="191">
        <v>3.7999999999999999E-2</v>
      </c>
      <c r="D14" s="191">
        <v>6.6000000000000003E-2</v>
      </c>
      <c r="E14" s="195"/>
      <c r="F14" s="184" t="s">
        <v>483</v>
      </c>
      <c r="G14" s="188">
        <v>9936</v>
      </c>
      <c r="H14" s="184">
        <v>1</v>
      </c>
      <c r="I14" s="195"/>
      <c r="J14" s="195"/>
      <c r="K14" s="195"/>
      <c r="L14" s="195"/>
      <c r="M14" s="195"/>
      <c r="N14" s="195"/>
      <c r="W14" s="184">
        <v>30</v>
      </c>
      <c r="X14" s="184">
        <v>1166</v>
      </c>
      <c r="Y14" s="185">
        <v>45291</v>
      </c>
      <c r="Z14" s="184" t="s">
        <v>518</v>
      </c>
      <c r="AA14" s="184" t="s">
        <v>488</v>
      </c>
      <c r="AB14" s="184">
        <v>11.7</v>
      </c>
      <c r="AC14" s="184" t="s">
        <v>499</v>
      </c>
      <c r="AD14" s="184">
        <v>66</v>
      </c>
    </row>
    <row r="15" spans="1:30" ht="17.25" customHeight="1" thickBot="1" x14ac:dyDescent="0.3">
      <c r="A15" s="184">
        <v>10</v>
      </c>
      <c r="B15" s="191">
        <v>3.3399999999999999E-2</v>
      </c>
      <c r="C15" s="191">
        <v>4.0649999999999999E-2</v>
      </c>
      <c r="D15" s="191">
        <v>7.4099999999999999E-2</v>
      </c>
      <c r="E15" s="195"/>
      <c r="F15" s="184" t="s">
        <v>484</v>
      </c>
      <c r="G15" s="188">
        <v>11377</v>
      </c>
      <c r="H15" s="184">
        <v>1.1499999999999999</v>
      </c>
      <c r="I15" s="195"/>
      <c r="J15" s="195"/>
      <c r="K15" s="195"/>
      <c r="L15" s="195"/>
      <c r="M15" s="195"/>
      <c r="N15" s="195"/>
      <c r="W15" s="184">
        <v>35</v>
      </c>
      <c r="X15" s="184">
        <v>1152</v>
      </c>
      <c r="Y15" s="185">
        <v>45240</v>
      </c>
      <c r="Z15" s="184" t="s">
        <v>518</v>
      </c>
      <c r="AA15" s="184" t="s">
        <v>496</v>
      </c>
      <c r="AB15" s="184">
        <v>11.5</v>
      </c>
      <c r="AC15" s="184" t="s">
        <v>499</v>
      </c>
      <c r="AD15" s="184">
        <v>51</v>
      </c>
    </row>
    <row r="16" spans="1:30" ht="17.25" customHeight="1" thickBot="1" x14ac:dyDescent="0.3">
      <c r="A16" s="184">
        <v>11</v>
      </c>
      <c r="B16" s="191">
        <v>3.9750000000000001E-2</v>
      </c>
      <c r="C16" s="191">
        <v>4.3099999999999999E-2</v>
      </c>
      <c r="D16" s="191">
        <v>8.2900000000000001E-2</v>
      </c>
      <c r="E16" s="195"/>
      <c r="F16" s="184" t="s">
        <v>485</v>
      </c>
      <c r="G16" s="188">
        <v>10678</v>
      </c>
      <c r="H16" s="184">
        <v>1.07</v>
      </c>
      <c r="I16" s="195"/>
      <c r="J16" s="195"/>
      <c r="K16" s="195"/>
      <c r="L16" s="195"/>
      <c r="M16" s="195"/>
      <c r="N16" s="195"/>
      <c r="W16" s="184">
        <v>40</v>
      </c>
      <c r="X16" s="184">
        <v>1134</v>
      </c>
      <c r="Y16" s="185">
        <v>45092</v>
      </c>
      <c r="Z16" s="184" t="s">
        <v>625</v>
      </c>
      <c r="AA16" s="184" t="s">
        <v>495</v>
      </c>
      <c r="AB16" s="184">
        <v>11.3</v>
      </c>
      <c r="AC16" s="184" t="s">
        <v>498</v>
      </c>
      <c r="AD16" s="184">
        <v>66</v>
      </c>
    </row>
    <row r="17" spans="1:30" ht="17.25" customHeight="1" thickBot="1" x14ac:dyDescent="0.3">
      <c r="A17" s="184">
        <v>12</v>
      </c>
      <c r="B17" s="191">
        <v>4.2349999999999999E-2</v>
      </c>
      <c r="C17" s="191">
        <v>4.5100000000000001E-2</v>
      </c>
      <c r="D17" s="191">
        <v>8.7499999999999994E-2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1124</v>
      </c>
      <c r="Y17" s="185">
        <v>45251</v>
      </c>
      <c r="Z17" s="184" t="s">
        <v>515</v>
      </c>
      <c r="AA17" s="184" t="s">
        <v>493</v>
      </c>
      <c r="AB17" s="184">
        <v>11.2</v>
      </c>
      <c r="AC17" s="184" t="s">
        <v>498</v>
      </c>
      <c r="AD17" s="184">
        <v>63</v>
      </c>
    </row>
    <row r="18" spans="1:30" ht="17.25" customHeight="1" thickBot="1" x14ac:dyDescent="0.3">
      <c r="A18" s="184">
        <v>13</v>
      </c>
      <c r="B18" s="191">
        <v>4.1799999999999997E-2</v>
      </c>
      <c r="C18" s="191">
        <v>4.1750000000000002E-2</v>
      </c>
      <c r="D18" s="191">
        <v>8.3500000000000005E-2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1117</v>
      </c>
      <c r="Y18" s="185">
        <v>45251</v>
      </c>
      <c r="Z18" s="184" t="s">
        <v>520</v>
      </c>
      <c r="AA18" s="184" t="s">
        <v>493</v>
      </c>
      <c r="AB18" s="184">
        <v>11.2</v>
      </c>
      <c r="AC18" s="184" t="s">
        <v>499</v>
      </c>
      <c r="AD18" s="184">
        <v>52</v>
      </c>
    </row>
    <row r="19" spans="1:30" ht="17.25" customHeight="1" thickBot="1" x14ac:dyDescent="0.3">
      <c r="A19" s="184">
        <v>14</v>
      </c>
      <c r="B19" s="191">
        <v>4.3900000000000002E-2</v>
      </c>
      <c r="C19" s="191">
        <v>3.6150000000000002E-2</v>
      </c>
      <c r="D19" s="191">
        <v>0.08</v>
      </c>
      <c r="E19" s="195"/>
      <c r="F19" s="180" t="s">
        <v>486</v>
      </c>
      <c r="G19" s="180" t="s">
        <v>468</v>
      </c>
      <c r="H19" s="180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1086</v>
      </c>
      <c r="Y19" s="185">
        <v>45269</v>
      </c>
      <c r="Z19" s="184" t="s">
        <v>513</v>
      </c>
      <c r="AA19" s="184" t="s">
        <v>497</v>
      </c>
      <c r="AB19" s="184">
        <v>10.9</v>
      </c>
      <c r="AC19" s="184" t="s">
        <v>498</v>
      </c>
      <c r="AD19" s="184">
        <v>65</v>
      </c>
    </row>
    <row r="20" spans="1:30" ht="17.25" customHeight="1" thickBot="1" x14ac:dyDescent="0.3">
      <c r="A20" s="184">
        <v>15</v>
      </c>
      <c r="B20" s="191">
        <v>4.9450000000000001E-2</v>
      </c>
      <c r="C20" s="191">
        <v>3.2500000000000001E-2</v>
      </c>
      <c r="D20" s="191">
        <v>8.1699999999999995E-2</v>
      </c>
      <c r="E20" s="195"/>
      <c r="F20" s="184" t="s">
        <v>488</v>
      </c>
      <c r="G20" s="188">
        <v>9299</v>
      </c>
      <c r="H20" s="184">
        <v>0.94</v>
      </c>
      <c r="I20" s="195"/>
      <c r="J20" s="180" t="s">
        <v>489</v>
      </c>
      <c r="K20" s="180" t="s">
        <v>490</v>
      </c>
      <c r="L20" s="180" t="s">
        <v>491</v>
      </c>
      <c r="M20" s="180" t="s">
        <v>463</v>
      </c>
      <c r="N20" s="180" t="s">
        <v>472</v>
      </c>
      <c r="W20" s="184">
        <v>100</v>
      </c>
      <c r="X20" s="184">
        <v>1061</v>
      </c>
      <c r="Y20" s="185">
        <v>45073</v>
      </c>
      <c r="Z20" s="184" t="s">
        <v>520</v>
      </c>
      <c r="AA20" s="184" t="s">
        <v>497</v>
      </c>
      <c r="AB20" s="184">
        <v>10.6</v>
      </c>
      <c r="AC20" s="184" t="s">
        <v>499</v>
      </c>
      <c r="AD20" s="184">
        <v>59</v>
      </c>
    </row>
    <row r="21" spans="1:30" ht="17.25" customHeight="1" thickBot="1" x14ac:dyDescent="0.3">
      <c r="A21" s="184">
        <v>16</v>
      </c>
      <c r="B21" s="191">
        <v>4.6149999999999997E-2</v>
      </c>
      <c r="C21" s="191">
        <v>3.1399999999999997E-2</v>
      </c>
      <c r="D21" s="191">
        <v>7.7399999999999997E-2</v>
      </c>
      <c r="E21" s="195"/>
      <c r="F21" s="184" t="s">
        <v>492</v>
      </c>
      <c r="G21" s="188">
        <v>9731</v>
      </c>
      <c r="H21" s="184">
        <v>0.98</v>
      </c>
      <c r="I21" s="195"/>
      <c r="J21" s="189">
        <v>5</v>
      </c>
      <c r="K21" s="189">
        <f>X6</f>
        <v>1498</v>
      </c>
      <c r="L21" s="190"/>
      <c r="M21" s="189"/>
      <c r="N21" s="197">
        <f>K21/$F$2</f>
        <v>0.14979999999999999</v>
      </c>
      <c r="W21" s="184">
        <v>125</v>
      </c>
      <c r="X21" s="184">
        <v>1043</v>
      </c>
      <c r="Y21" s="185">
        <v>45167</v>
      </c>
      <c r="Z21" s="184" t="s">
        <v>516</v>
      </c>
      <c r="AA21" s="184" t="s">
        <v>493</v>
      </c>
      <c r="AB21" s="184">
        <v>10.4</v>
      </c>
      <c r="AC21" s="184" t="s">
        <v>498</v>
      </c>
      <c r="AD21" s="184">
        <v>66</v>
      </c>
    </row>
    <row r="22" spans="1:30" ht="17.25" customHeight="1" thickBot="1" x14ac:dyDescent="0.3">
      <c r="A22" s="184">
        <v>17</v>
      </c>
      <c r="B22" s="191">
        <v>4.0550000000000003E-2</v>
      </c>
      <c r="C22" s="191">
        <v>3.0599999999999999E-2</v>
      </c>
      <c r="D22" s="191">
        <v>7.0999999999999994E-2</v>
      </c>
      <c r="E22" s="195"/>
      <c r="F22" s="184" t="s">
        <v>493</v>
      </c>
      <c r="G22" s="188">
        <v>9872</v>
      </c>
      <c r="H22" s="184">
        <v>0.99</v>
      </c>
      <c r="I22" s="195"/>
      <c r="J22" s="189">
        <v>10</v>
      </c>
      <c r="K22" s="189">
        <f>X11</f>
        <v>1304</v>
      </c>
      <c r="L22" s="190"/>
      <c r="M22" s="189"/>
      <c r="N22" s="197">
        <f t="shared" ref="N22:N28" si="0">K22/$F$2</f>
        <v>0.13039999999999999</v>
      </c>
      <c r="W22" s="184">
        <v>150</v>
      </c>
      <c r="X22" s="184">
        <v>1027</v>
      </c>
      <c r="Y22" s="185">
        <v>45234</v>
      </c>
      <c r="Z22" s="184" t="s">
        <v>518</v>
      </c>
      <c r="AA22" s="184" t="s">
        <v>497</v>
      </c>
      <c r="AB22" s="184">
        <v>10.3</v>
      </c>
      <c r="AC22" s="184" t="s">
        <v>499</v>
      </c>
      <c r="AD22" s="184">
        <v>55</v>
      </c>
    </row>
    <row r="23" spans="1:30" ht="17.25" customHeight="1" thickBot="1" x14ac:dyDescent="0.3">
      <c r="A23" s="184">
        <v>18</v>
      </c>
      <c r="B23" s="191">
        <v>2.9250000000000002E-2</v>
      </c>
      <c r="C23" s="191">
        <v>2.4850000000000001E-2</v>
      </c>
      <c r="D23" s="191">
        <v>5.4100000000000002E-2</v>
      </c>
      <c r="E23" s="195"/>
      <c r="F23" s="184" t="s">
        <v>494</v>
      </c>
      <c r="G23" s="188">
        <v>9852</v>
      </c>
      <c r="H23" s="184">
        <v>0.99</v>
      </c>
      <c r="I23" s="195"/>
      <c r="J23" s="189">
        <v>20</v>
      </c>
      <c r="K23" s="189">
        <f>X12</f>
        <v>1228</v>
      </c>
      <c r="L23" s="190"/>
      <c r="M23" s="189"/>
      <c r="N23" s="197">
        <f t="shared" si="0"/>
        <v>0.12280000000000001</v>
      </c>
      <c r="W23" s="184">
        <v>175</v>
      </c>
      <c r="X23" s="184">
        <v>1016</v>
      </c>
      <c r="Y23" s="185">
        <v>45267</v>
      </c>
      <c r="Z23" s="184" t="s">
        <v>516</v>
      </c>
      <c r="AA23" s="184" t="s">
        <v>495</v>
      </c>
      <c r="AB23" s="184">
        <v>10.199999999999999</v>
      </c>
      <c r="AC23" s="184" t="s">
        <v>499</v>
      </c>
      <c r="AD23" s="184">
        <v>54</v>
      </c>
    </row>
    <row r="24" spans="1:30" ht="17.25" customHeight="1" thickBot="1" x14ac:dyDescent="0.3">
      <c r="A24" s="184">
        <v>19</v>
      </c>
      <c r="B24" s="191">
        <v>2.3099999999999999E-2</v>
      </c>
      <c r="C24" s="191">
        <v>2.035E-2</v>
      </c>
      <c r="D24" s="191">
        <v>4.3400000000000001E-2</v>
      </c>
      <c r="E24" s="195"/>
      <c r="F24" s="184" t="s">
        <v>495</v>
      </c>
      <c r="G24" s="188">
        <v>10152</v>
      </c>
      <c r="H24" s="184">
        <v>1.02</v>
      </c>
      <c r="I24" s="195"/>
      <c r="J24" s="189">
        <v>30</v>
      </c>
      <c r="K24" s="189">
        <f>X14</f>
        <v>1166</v>
      </c>
      <c r="L24" s="190"/>
      <c r="M24" s="189"/>
      <c r="N24" s="197">
        <f t="shared" si="0"/>
        <v>0.1166</v>
      </c>
      <c r="W24" s="184">
        <v>200</v>
      </c>
      <c r="X24" s="184">
        <v>1001</v>
      </c>
      <c r="Y24" s="185">
        <v>45264</v>
      </c>
      <c r="Z24" s="184" t="s">
        <v>516</v>
      </c>
      <c r="AA24" s="184" t="s">
        <v>492</v>
      </c>
      <c r="AB24" s="184">
        <v>10</v>
      </c>
      <c r="AC24" s="184" t="s">
        <v>499</v>
      </c>
      <c r="AD24" s="184">
        <v>54</v>
      </c>
    </row>
    <row r="25" spans="1:30" ht="17.25" customHeight="1" thickBot="1" x14ac:dyDescent="0.3">
      <c r="A25" s="184">
        <v>20</v>
      </c>
      <c r="B25" s="191">
        <v>2.085E-2</v>
      </c>
      <c r="C25" s="191">
        <v>1.1900000000000001E-2</v>
      </c>
      <c r="D25" s="191">
        <v>3.2599999999999997E-2</v>
      </c>
      <c r="E25" s="195"/>
      <c r="F25" s="184" t="s">
        <v>496</v>
      </c>
      <c r="G25" s="188">
        <v>10751</v>
      </c>
      <c r="H25" s="184">
        <v>1.08</v>
      </c>
      <c r="I25" s="195"/>
      <c r="J25" s="189">
        <v>50</v>
      </c>
      <c r="K25" s="189">
        <f>X18</f>
        <v>1117</v>
      </c>
      <c r="L25" s="190"/>
      <c r="M25" s="189"/>
      <c r="N25" s="197">
        <f t="shared" si="0"/>
        <v>0.11169999999999999</v>
      </c>
    </row>
    <row r="26" spans="1:30" ht="17.25" customHeight="1" thickBot="1" x14ac:dyDescent="0.3">
      <c r="A26" s="184">
        <v>21</v>
      </c>
      <c r="B26" s="191">
        <v>7.5500000000000003E-3</v>
      </c>
      <c r="C26" s="191">
        <v>6.6E-3</v>
      </c>
      <c r="D26" s="191">
        <v>1.41E-2</v>
      </c>
      <c r="E26" s="195"/>
      <c r="F26" s="184" t="s">
        <v>497</v>
      </c>
      <c r="G26" s="188">
        <v>9873</v>
      </c>
      <c r="H26" s="184">
        <v>0.99</v>
      </c>
      <c r="I26" s="195"/>
      <c r="J26" s="189">
        <v>100</v>
      </c>
      <c r="K26" s="189">
        <f>X20</f>
        <v>1061</v>
      </c>
      <c r="L26" s="190"/>
      <c r="M26" s="189"/>
      <c r="N26" s="197">
        <f t="shared" si="0"/>
        <v>0.1061</v>
      </c>
    </row>
    <row r="27" spans="1:30" ht="17.25" customHeight="1" thickBot="1" x14ac:dyDescent="0.3">
      <c r="A27" s="184">
        <v>22</v>
      </c>
      <c r="B27" s="191">
        <v>3.7499999999999999E-3</v>
      </c>
      <c r="C27" s="191">
        <v>3.5999999999999999E-3</v>
      </c>
      <c r="D27" s="191">
        <v>7.4000000000000003E-3</v>
      </c>
      <c r="E27" s="195"/>
      <c r="F27" s="195"/>
      <c r="G27" s="195"/>
      <c r="H27" s="195"/>
      <c r="I27" s="195"/>
      <c r="J27" s="189">
        <v>150</v>
      </c>
      <c r="K27" s="189">
        <f>X22</f>
        <v>1027</v>
      </c>
      <c r="L27" s="190"/>
      <c r="M27" s="189"/>
      <c r="N27" s="197">
        <f t="shared" si="0"/>
        <v>0.1027</v>
      </c>
    </row>
    <row r="28" spans="1:30" ht="17.25" customHeight="1" thickBot="1" x14ac:dyDescent="0.3">
      <c r="A28" s="184">
        <v>23</v>
      </c>
      <c r="B28" s="191">
        <v>1.8500000000000001E-3</v>
      </c>
      <c r="C28" s="191">
        <v>2.15E-3</v>
      </c>
      <c r="D28" s="191">
        <v>4.0000000000000001E-3</v>
      </c>
      <c r="E28" s="195"/>
      <c r="F28" s="195"/>
      <c r="G28" s="195"/>
      <c r="H28" s="195"/>
      <c r="I28" s="195"/>
      <c r="J28" s="189">
        <v>200</v>
      </c>
      <c r="K28" s="189">
        <f>X24</f>
        <v>1001</v>
      </c>
      <c r="L28" s="190"/>
      <c r="M28" s="189"/>
      <c r="N28" s="197">
        <f t="shared" si="0"/>
        <v>0.10009999999999999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25614-9D11-4C78-845E-0429F1C25F58}">
  <sheetPr>
    <pageSetUpPr fitToPage="1"/>
  </sheetPr>
  <dimension ref="A1:AD50"/>
  <sheetViews>
    <sheetView showWhiteSpace="0" zoomScaleNormal="100" zoomScaleSheetLayoutView="100" workbookViewId="0">
      <selection sqref="A1:U1"/>
    </sheetView>
  </sheetViews>
  <sheetFormatPr defaultColWidth="9" defaultRowHeight="15" x14ac:dyDescent="0.25"/>
  <cols>
    <col min="1" max="1" width="4.75" style="179" customWidth="1"/>
    <col min="2" max="2" width="5.75" style="179" customWidth="1"/>
    <col min="3" max="3" width="5.375" style="179" customWidth="1"/>
    <col min="4" max="4" width="5.25" style="179" customWidth="1"/>
    <col min="5" max="5" width="1.875" style="179" customWidth="1"/>
    <col min="6" max="6" width="10.625" style="179" customWidth="1"/>
    <col min="7" max="7" width="6.625" style="179" hidden="1" customWidth="1"/>
    <col min="8" max="8" width="6.375" style="179" customWidth="1"/>
    <col min="9" max="9" width="1.625" style="179" customWidth="1"/>
    <col min="10" max="10" width="6.25" style="179" customWidth="1"/>
    <col min="11" max="11" width="6" style="179" customWidth="1"/>
    <col min="12" max="13" width="6.25" style="179" hidden="1" customWidth="1"/>
    <col min="14" max="14" width="5.625" style="179" customWidth="1"/>
    <col min="15" max="15" width="4.375" style="179" customWidth="1"/>
    <col min="16" max="18" width="9" style="179"/>
    <col min="19" max="19" width="8.5" style="179" customWidth="1"/>
    <col min="20" max="20" width="11.125" style="179" customWidth="1"/>
    <col min="21" max="22" width="9" style="179"/>
    <col min="23" max="30" width="0" style="179" hidden="1" customWidth="1"/>
    <col min="31" max="16384" width="9" style="179"/>
  </cols>
  <sheetData>
    <row r="1" spans="1:30" ht="24" thickBot="1" x14ac:dyDescent="0.4">
      <c r="A1" s="305" t="s">
        <v>789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W1" s="180" t="s">
        <v>489</v>
      </c>
      <c r="X1" s="180" t="s">
        <v>490</v>
      </c>
      <c r="Y1" s="180" t="s">
        <v>491</v>
      </c>
      <c r="Z1" s="180" t="s">
        <v>508</v>
      </c>
      <c r="AA1" s="180" t="s">
        <v>509</v>
      </c>
      <c r="AB1" s="180" t="s">
        <v>510</v>
      </c>
      <c r="AC1" s="180" t="s">
        <v>511</v>
      </c>
      <c r="AD1" s="180" t="s">
        <v>512</v>
      </c>
    </row>
    <row r="2" spans="1:30" ht="21.75" thickBot="1" x14ac:dyDescent="0.4">
      <c r="D2" s="181" t="s">
        <v>737</v>
      </c>
      <c r="F2" s="182">
        <v>16400</v>
      </c>
      <c r="H2" s="183" t="s">
        <v>462</v>
      </c>
      <c r="W2" s="184">
        <v>1</v>
      </c>
      <c r="X2" s="184">
        <v>5390</v>
      </c>
      <c r="Y2" s="185">
        <v>45020</v>
      </c>
      <c r="Z2" s="184" t="s">
        <v>513</v>
      </c>
      <c r="AA2" s="184" t="s">
        <v>493</v>
      </c>
      <c r="AB2" s="184">
        <v>32.9</v>
      </c>
      <c r="AC2" s="184" t="s">
        <v>464</v>
      </c>
      <c r="AD2" s="184">
        <v>59</v>
      </c>
    </row>
    <row r="3" spans="1:30" ht="17.25" customHeight="1" thickBot="1" x14ac:dyDescent="0.3">
      <c r="W3" s="184">
        <v>2</v>
      </c>
      <c r="X3" s="184">
        <v>4305</v>
      </c>
      <c r="Y3" s="185">
        <v>45020</v>
      </c>
      <c r="Z3" s="184" t="s">
        <v>514</v>
      </c>
      <c r="AA3" s="184" t="s">
        <v>493</v>
      </c>
      <c r="AB3" s="184">
        <v>26.2</v>
      </c>
      <c r="AC3" s="184" t="s">
        <v>464</v>
      </c>
      <c r="AD3" s="184">
        <v>59</v>
      </c>
    </row>
    <row r="4" spans="1:30" ht="17.25" customHeight="1" thickBot="1" x14ac:dyDescent="0.3">
      <c r="A4" s="186" t="s">
        <v>463</v>
      </c>
      <c r="B4" s="186" t="s">
        <v>465</v>
      </c>
      <c r="C4" s="186" t="s">
        <v>464</v>
      </c>
      <c r="D4" s="200" t="s">
        <v>466</v>
      </c>
      <c r="E4" s="195"/>
      <c r="F4" s="180" t="s">
        <v>467</v>
      </c>
      <c r="G4" s="180" t="s">
        <v>468</v>
      </c>
      <c r="H4" s="180" t="s">
        <v>469</v>
      </c>
      <c r="I4" s="195"/>
      <c r="J4" s="309" t="s">
        <v>470</v>
      </c>
      <c r="K4" s="310"/>
      <c r="L4" s="310"/>
      <c r="M4" s="310"/>
      <c r="N4" s="311"/>
      <c r="W4" s="184">
        <v>3</v>
      </c>
      <c r="X4" s="184">
        <v>4266</v>
      </c>
      <c r="Y4" s="185">
        <v>45023</v>
      </c>
      <c r="Z4" s="184" t="s">
        <v>515</v>
      </c>
      <c r="AA4" s="184" t="s">
        <v>496</v>
      </c>
      <c r="AB4" s="184">
        <v>26</v>
      </c>
      <c r="AC4" s="184" t="s">
        <v>464</v>
      </c>
      <c r="AD4" s="184">
        <v>58</v>
      </c>
    </row>
    <row r="5" spans="1:30" ht="17.25" customHeight="1" thickBot="1" x14ac:dyDescent="0.3">
      <c r="A5" s="184">
        <v>0</v>
      </c>
      <c r="B5" s="191">
        <v>1.8219512195121951E-3</v>
      </c>
      <c r="C5" s="191">
        <v>2.3213414634146341E-3</v>
      </c>
      <c r="D5" s="191">
        <v>4.1999999999999997E-3</v>
      </c>
      <c r="E5" s="195"/>
      <c r="F5" s="184" t="s">
        <v>471</v>
      </c>
      <c r="G5" s="188">
        <v>16249</v>
      </c>
      <c r="H5" s="184">
        <v>0.99</v>
      </c>
      <c r="I5" s="195"/>
      <c r="J5" s="312" t="s">
        <v>472</v>
      </c>
      <c r="K5" s="313"/>
      <c r="L5" s="313"/>
      <c r="M5" s="313"/>
      <c r="N5" s="314"/>
      <c r="W5" s="184">
        <v>4</v>
      </c>
      <c r="X5" s="184">
        <v>4193</v>
      </c>
      <c r="Y5" s="185">
        <v>45020</v>
      </c>
      <c r="Z5" s="184" t="s">
        <v>515</v>
      </c>
      <c r="AA5" s="184" t="s">
        <v>493</v>
      </c>
      <c r="AB5" s="184">
        <v>25.6</v>
      </c>
      <c r="AC5" s="184" t="s">
        <v>464</v>
      </c>
      <c r="AD5" s="184">
        <v>59</v>
      </c>
    </row>
    <row r="6" spans="1:30" ht="17.25" customHeight="1" thickBot="1" x14ac:dyDescent="0.3">
      <c r="A6" s="184">
        <v>1</v>
      </c>
      <c r="B6" s="191">
        <v>1.1134146341463416E-3</v>
      </c>
      <c r="C6" s="191">
        <v>1.3829268292682927E-3</v>
      </c>
      <c r="D6" s="191">
        <v>2.5000000000000001E-3</v>
      </c>
      <c r="E6" s="195"/>
      <c r="F6" s="184" t="s">
        <v>473</v>
      </c>
      <c r="G6" s="188">
        <v>17674</v>
      </c>
      <c r="H6" s="184">
        <v>1.08</v>
      </c>
      <c r="I6" s="195"/>
      <c r="J6" s="193" t="s">
        <v>474</v>
      </c>
      <c r="K6" s="194">
        <f>LARGE((K8,K9),1)</f>
        <v>0.65990709308558149</v>
      </c>
      <c r="L6" s="195"/>
      <c r="M6" s="195"/>
      <c r="N6" s="194" t="str">
        <f>IF(B12&gt;C12,B4,C4)</f>
        <v>SB</v>
      </c>
      <c r="W6" s="184">
        <v>5</v>
      </c>
      <c r="X6" s="184">
        <v>4173</v>
      </c>
      <c r="Y6" s="185">
        <v>45021</v>
      </c>
      <c r="Z6" s="184" t="s">
        <v>515</v>
      </c>
      <c r="AA6" s="184" t="s">
        <v>494</v>
      </c>
      <c r="AB6" s="184">
        <v>25.4</v>
      </c>
      <c r="AC6" s="184" t="s">
        <v>464</v>
      </c>
      <c r="AD6" s="184">
        <v>59</v>
      </c>
    </row>
    <row r="7" spans="1:30" ht="17.25" customHeight="1" thickBot="1" x14ac:dyDescent="0.3">
      <c r="A7" s="184">
        <v>2</v>
      </c>
      <c r="B7" s="191">
        <v>9.1097560975609757E-4</v>
      </c>
      <c r="C7" s="191">
        <v>1.0865853658536585E-3</v>
      </c>
      <c r="D7" s="191">
        <v>2E-3</v>
      </c>
      <c r="E7" s="195"/>
      <c r="F7" s="184" t="s">
        <v>475</v>
      </c>
      <c r="G7" s="188">
        <v>17649</v>
      </c>
      <c r="H7" s="184">
        <v>1.08</v>
      </c>
      <c r="I7" s="195"/>
      <c r="J7" s="189" t="s">
        <v>476</v>
      </c>
      <c r="K7" s="194">
        <f>LARGE((K10,K11),1)</f>
        <v>0.55383139428641037</v>
      </c>
      <c r="L7" s="195"/>
      <c r="M7" s="195"/>
      <c r="N7" s="194" t="str">
        <f>IF(B22&gt;C22,B4,C4)</f>
        <v>NB</v>
      </c>
      <c r="W7" s="184">
        <v>6</v>
      </c>
      <c r="X7" s="184">
        <v>4105</v>
      </c>
      <c r="Y7" s="185">
        <v>45022</v>
      </c>
      <c r="Z7" s="184" t="s">
        <v>515</v>
      </c>
      <c r="AA7" s="184" t="s">
        <v>495</v>
      </c>
      <c r="AB7" s="184">
        <v>25</v>
      </c>
      <c r="AC7" s="184" t="s">
        <v>464</v>
      </c>
      <c r="AD7" s="184">
        <v>60</v>
      </c>
    </row>
    <row r="8" spans="1:30" ht="17.25" customHeight="1" thickBot="1" x14ac:dyDescent="0.3">
      <c r="A8" s="184">
        <v>3</v>
      </c>
      <c r="B8" s="191">
        <v>9.615853658536585E-4</v>
      </c>
      <c r="C8" s="191">
        <v>7.4085365853658537E-4</v>
      </c>
      <c r="D8" s="191">
        <v>1.6999999999999999E-3</v>
      </c>
      <c r="E8" s="195"/>
      <c r="F8" s="184" t="s">
        <v>477</v>
      </c>
      <c r="G8" s="188">
        <v>29307</v>
      </c>
      <c r="H8" s="184"/>
      <c r="I8" s="195"/>
      <c r="J8" s="345"/>
      <c r="K8" s="342">
        <f>LARGE(B11:C11,1)/(B11+C11)</f>
        <v>0.65990709308558149</v>
      </c>
      <c r="L8" s="195"/>
      <c r="M8" s="195"/>
      <c r="N8" s="195"/>
      <c r="W8" s="184">
        <v>7</v>
      </c>
      <c r="X8" s="184">
        <v>3929</v>
      </c>
      <c r="Y8" s="185">
        <v>45026</v>
      </c>
      <c r="Z8" s="184" t="s">
        <v>515</v>
      </c>
      <c r="AA8" s="184" t="s">
        <v>492</v>
      </c>
      <c r="AB8" s="184">
        <v>24</v>
      </c>
      <c r="AC8" s="184" t="s">
        <v>464</v>
      </c>
      <c r="AD8" s="184">
        <v>59</v>
      </c>
    </row>
    <row r="9" spans="1:30" ht="17.25" customHeight="1" thickBot="1" x14ac:dyDescent="0.3">
      <c r="A9" s="184">
        <v>4</v>
      </c>
      <c r="B9" s="191">
        <v>2.3280487804878047E-3</v>
      </c>
      <c r="C9" s="191">
        <v>1.1359756097560974E-3</v>
      </c>
      <c r="D9" s="191">
        <v>3.5000000000000001E-3</v>
      </c>
      <c r="E9" s="195"/>
      <c r="F9" s="184" t="s">
        <v>478</v>
      </c>
      <c r="G9" s="188">
        <v>15486</v>
      </c>
      <c r="H9" s="184">
        <v>0.95</v>
      </c>
      <c r="I9" s="195"/>
      <c r="J9" s="345"/>
      <c r="K9" s="342">
        <f>LARGE(B12:C12,1)/(B12+C12)</f>
        <v>0.54120196027856593</v>
      </c>
      <c r="L9" s="195"/>
      <c r="M9" s="195"/>
      <c r="N9" s="195"/>
      <c r="W9" s="184">
        <v>8</v>
      </c>
      <c r="X9" s="184">
        <v>3697</v>
      </c>
      <c r="Y9" s="185">
        <v>45022</v>
      </c>
      <c r="Z9" s="184" t="s">
        <v>513</v>
      </c>
      <c r="AA9" s="184" t="s">
        <v>495</v>
      </c>
      <c r="AB9" s="184">
        <v>22.5</v>
      </c>
      <c r="AC9" s="184" t="s">
        <v>464</v>
      </c>
      <c r="AD9" s="184">
        <v>59</v>
      </c>
    </row>
    <row r="10" spans="1:30" ht="17.25" customHeight="1" thickBot="1" x14ac:dyDescent="0.3">
      <c r="A10" s="184">
        <v>5</v>
      </c>
      <c r="B10" s="191">
        <v>8.1987804878048774E-3</v>
      </c>
      <c r="C10" s="191">
        <v>3.2103658536585364E-3</v>
      </c>
      <c r="D10" s="191">
        <v>1.14E-2</v>
      </c>
      <c r="E10" s="195"/>
      <c r="F10" s="184" t="s">
        <v>479</v>
      </c>
      <c r="G10" s="188">
        <v>13692</v>
      </c>
      <c r="H10" s="184">
        <v>0.84</v>
      </c>
      <c r="I10" s="195"/>
      <c r="J10" s="345"/>
      <c r="K10" s="342">
        <f>LARGE(B20:C20,1)/(B20+C20)</f>
        <v>0.52444297662844375</v>
      </c>
      <c r="L10" s="195"/>
      <c r="M10" s="195"/>
      <c r="N10" s="195"/>
      <c r="W10" s="184">
        <v>9</v>
      </c>
      <c r="X10" s="184">
        <v>3641</v>
      </c>
      <c r="Y10" s="185">
        <v>45021</v>
      </c>
      <c r="Z10" s="184" t="s">
        <v>514</v>
      </c>
      <c r="AA10" s="184" t="s">
        <v>494</v>
      </c>
      <c r="AB10" s="184">
        <v>22.2</v>
      </c>
      <c r="AC10" s="184" t="s">
        <v>464</v>
      </c>
      <c r="AD10" s="184">
        <v>59</v>
      </c>
    </row>
    <row r="11" spans="1:30" ht="17.25" customHeight="1" thickBot="1" x14ac:dyDescent="0.3">
      <c r="A11" s="184">
        <v>6</v>
      </c>
      <c r="B11" s="191">
        <v>2.2521341463414633E-2</v>
      </c>
      <c r="C11" s="191">
        <v>1.1606707317073171E-2</v>
      </c>
      <c r="D11" s="191">
        <v>3.4099999999999998E-2</v>
      </c>
      <c r="E11" s="195"/>
      <c r="F11" s="184" t="s">
        <v>480</v>
      </c>
      <c r="G11" s="188">
        <v>12834</v>
      </c>
      <c r="H11" s="184">
        <v>0.78</v>
      </c>
      <c r="I11" s="195"/>
      <c r="J11" s="345"/>
      <c r="K11" s="342">
        <f>LARGE(B21:C21,1)/(B21+C21)</f>
        <v>0.55383139428641037</v>
      </c>
      <c r="L11" s="195"/>
      <c r="M11" s="195"/>
      <c r="N11" s="195"/>
      <c r="W11" s="184">
        <v>10</v>
      </c>
      <c r="X11" s="184">
        <v>3633</v>
      </c>
      <c r="Y11" s="185">
        <v>45021</v>
      </c>
      <c r="Z11" s="184" t="s">
        <v>513</v>
      </c>
      <c r="AA11" s="184" t="s">
        <v>494</v>
      </c>
      <c r="AB11" s="184">
        <v>22.2</v>
      </c>
      <c r="AC11" s="184" t="s">
        <v>464</v>
      </c>
      <c r="AD11" s="184">
        <v>60</v>
      </c>
    </row>
    <row r="12" spans="1:30" ht="17.25" customHeight="1" thickBot="1" x14ac:dyDescent="0.3">
      <c r="A12" s="184">
        <v>7</v>
      </c>
      <c r="B12" s="191">
        <v>3.1985365853658541E-2</v>
      </c>
      <c r="C12" s="191">
        <v>2.7115243902439023E-2</v>
      </c>
      <c r="D12" s="191">
        <v>5.91E-2</v>
      </c>
      <c r="E12" s="195"/>
      <c r="F12" s="184" t="s">
        <v>481</v>
      </c>
      <c r="G12" s="188">
        <v>13877</v>
      </c>
      <c r="H12" s="184">
        <v>0.85</v>
      </c>
      <c r="I12" s="195"/>
      <c r="J12" s="195"/>
      <c r="K12" s="195"/>
      <c r="L12" s="195"/>
      <c r="M12" s="195"/>
      <c r="N12" s="195"/>
      <c r="W12" s="184">
        <v>20</v>
      </c>
      <c r="X12" s="184">
        <v>3354</v>
      </c>
      <c r="Y12" s="185">
        <v>45026</v>
      </c>
      <c r="Z12" s="184" t="s">
        <v>514</v>
      </c>
      <c r="AA12" s="184" t="s">
        <v>492</v>
      </c>
      <c r="AB12" s="184">
        <v>20.5</v>
      </c>
      <c r="AC12" s="184" t="s">
        <v>464</v>
      </c>
      <c r="AD12" s="184">
        <v>59</v>
      </c>
    </row>
    <row r="13" spans="1:30" ht="17.25" customHeight="1" thickBot="1" x14ac:dyDescent="0.3">
      <c r="A13" s="184">
        <v>8</v>
      </c>
      <c r="B13" s="191">
        <v>3.5528048780487806E-2</v>
      </c>
      <c r="C13" s="191">
        <v>2.5682926829268291E-2</v>
      </c>
      <c r="D13" s="191">
        <v>6.1199999999999997E-2</v>
      </c>
      <c r="E13" s="195"/>
      <c r="F13" s="184" t="s">
        <v>482</v>
      </c>
      <c r="G13" s="188">
        <v>14086</v>
      </c>
      <c r="H13" s="184">
        <v>0.86</v>
      </c>
      <c r="I13" s="195"/>
      <c r="J13" s="195"/>
      <c r="K13" s="195"/>
      <c r="L13" s="195"/>
      <c r="M13" s="195"/>
      <c r="N13" s="195"/>
      <c r="W13" s="184">
        <v>25</v>
      </c>
      <c r="X13" s="184">
        <v>3233</v>
      </c>
      <c r="Y13" s="185">
        <v>45024</v>
      </c>
      <c r="Z13" s="184" t="s">
        <v>513</v>
      </c>
      <c r="AA13" s="184" t="s">
        <v>497</v>
      </c>
      <c r="AB13" s="184">
        <v>19.7</v>
      </c>
      <c r="AC13" s="184" t="s">
        <v>464</v>
      </c>
      <c r="AD13" s="184">
        <v>56</v>
      </c>
    </row>
    <row r="14" spans="1:30" ht="17.25" customHeight="1" thickBot="1" x14ac:dyDescent="0.3">
      <c r="A14" s="184">
        <v>9</v>
      </c>
      <c r="B14" s="191">
        <v>3.3402439024390246E-2</v>
      </c>
      <c r="C14" s="191">
        <v>2.6917682926829268E-2</v>
      </c>
      <c r="D14" s="191">
        <v>6.0299999999999999E-2</v>
      </c>
      <c r="E14" s="195"/>
      <c r="F14" s="184" t="s">
        <v>483</v>
      </c>
      <c r="G14" s="188">
        <v>14816</v>
      </c>
      <c r="H14" s="184">
        <v>0.91</v>
      </c>
      <c r="I14" s="195"/>
      <c r="J14" s="195"/>
      <c r="K14" s="195"/>
      <c r="L14" s="195"/>
      <c r="M14" s="195"/>
      <c r="N14" s="195"/>
      <c r="W14" s="184">
        <v>30</v>
      </c>
      <c r="X14" s="184">
        <v>3121</v>
      </c>
      <c r="Y14" s="185">
        <v>45023</v>
      </c>
      <c r="Z14" s="184" t="s">
        <v>513</v>
      </c>
      <c r="AA14" s="184" t="s">
        <v>496</v>
      </c>
      <c r="AB14" s="184">
        <v>19</v>
      </c>
      <c r="AC14" s="184" t="s">
        <v>464</v>
      </c>
      <c r="AD14" s="184">
        <v>59</v>
      </c>
    </row>
    <row r="15" spans="1:30" ht="17.25" customHeight="1" thickBot="1" x14ac:dyDescent="0.3">
      <c r="A15" s="184">
        <v>10</v>
      </c>
      <c r="B15" s="191">
        <v>3.380731707317073E-2</v>
      </c>
      <c r="C15" s="191">
        <v>2.8596951219512196E-2</v>
      </c>
      <c r="D15" s="191">
        <v>6.2399999999999997E-2</v>
      </c>
      <c r="E15" s="195"/>
      <c r="F15" s="184" t="s">
        <v>484</v>
      </c>
      <c r="G15" s="188">
        <v>15284</v>
      </c>
      <c r="H15" s="184">
        <v>0.93</v>
      </c>
      <c r="I15" s="195"/>
      <c r="J15" s="195"/>
      <c r="K15" s="195"/>
      <c r="L15" s="195"/>
      <c r="M15" s="195"/>
      <c r="N15" s="195"/>
      <c r="W15" s="184">
        <v>35</v>
      </c>
      <c r="X15" s="184">
        <v>3059</v>
      </c>
      <c r="Y15" s="185">
        <v>45037</v>
      </c>
      <c r="Z15" s="184" t="s">
        <v>516</v>
      </c>
      <c r="AA15" s="184" t="s">
        <v>496</v>
      </c>
      <c r="AB15" s="184">
        <v>18.7</v>
      </c>
      <c r="AC15" s="184" t="s">
        <v>465</v>
      </c>
      <c r="AD15" s="184">
        <v>52</v>
      </c>
    </row>
    <row r="16" spans="1:30" ht="17.25" customHeight="1" thickBot="1" x14ac:dyDescent="0.3">
      <c r="A16" s="184">
        <v>11</v>
      </c>
      <c r="B16" s="191">
        <v>3.5983536585365856E-2</v>
      </c>
      <c r="C16" s="191">
        <v>3.2103658536585367E-2</v>
      </c>
      <c r="D16" s="191">
        <v>6.8099999999999994E-2</v>
      </c>
      <c r="E16" s="195"/>
      <c r="F16" s="184" t="s">
        <v>485</v>
      </c>
      <c r="G16" s="188">
        <v>15309</v>
      </c>
      <c r="H16" s="184">
        <v>0.94</v>
      </c>
      <c r="I16" s="195"/>
      <c r="J16" s="195"/>
      <c r="K16" s="195"/>
      <c r="L16" s="195"/>
      <c r="M16" s="195"/>
      <c r="N16" s="195"/>
      <c r="W16" s="184">
        <v>40</v>
      </c>
      <c r="X16" s="184">
        <v>2930</v>
      </c>
      <c r="Y16" s="185">
        <v>45021</v>
      </c>
      <c r="Z16" s="184" t="s">
        <v>517</v>
      </c>
      <c r="AA16" s="184" t="s">
        <v>494</v>
      </c>
      <c r="AB16" s="184">
        <v>17.899999999999999</v>
      </c>
      <c r="AC16" s="184" t="s">
        <v>464</v>
      </c>
      <c r="AD16" s="184">
        <v>59</v>
      </c>
    </row>
    <row r="17" spans="1:30" ht="17.25" customHeight="1" thickBot="1" x14ac:dyDescent="0.3">
      <c r="A17" s="184">
        <v>12</v>
      </c>
      <c r="B17" s="191">
        <v>3.750182926829268E-2</v>
      </c>
      <c r="C17" s="191">
        <v>3.4671951219512193E-2</v>
      </c>
      <c r="D17" s="191">
        <v>7.22E-2</v>
      </c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W17" s="184">
        <v>45</v>
      </c>
      <c r="X17" s="184">
        <v>2903</v>
      </c>
      <c r="Y17" s="185">
        <v>45040</v>
      </c>
      <c r="Z17" s="184" t="s">
        <v>523</v>
      </c>
      <c r="AA17" s="184" t="s">
        <v>492</v>
      </c>
      <c r="AB17" s="184">
        <v>17.7</v>
      </c>
      <c r="AC17" s="184" t="s">
        <v>465</v>
      </c>
      <c r="AD17" s="184">
        <v>56</v>
      </c>
    </row>
    <row r="18" spans="1:30" ht="17.25" customHeight="1" thickBot="1" x14ac:dyDescent="0.3">
      <c r="A18" s="184">
        <v>13</v>
      </c>
      <c r="B18" s="191">
        <v>3.5781097560975604E-2</v>
      </c>
      <c r="C18" s="191">
        <v>3.4375609756097561E-2</v>
      </c>
      <c r="D18" s="191">
        <v>7.0199999999999999E-2</v>
      </c>
      <c r="E18" s="195"/>
      <c r="F18" s="195"/>
      <c r="G18" s="195"/>
      <c r="H18" s="195"/>
      <c r="I18" s="195"/>
      <c r="J18" s="195"/>
      <c r="K18" s="195"/>
      <c r="L18" s="195"/>
      <c r="M18" s="195"/>
      <c r="N18" s="195"/>
      <c r="W18" s="184">
        <v>50</v>
      </c>
      <c r="X18" s="184">
        <v>2867</v>
      </c>
      <c r="Y18" s="185">
        <v>45041</v>
      </c>
      <c r="Z18" s="184" t="s">
        <v>516</v>
      </c>
      <c r="AA18" s="184" t="s">
        <v>493</v>
      </c>
      <c r="AB18" s="184">
        <v>17.5</v>
      </c>
      <c r="AC18" s="184" t="s">
        <v>465</v>
      </c>
      <c r="AD18" s="184">
        <v>53</v>
      </c>
    </row>
    <row r="19" spans="1:30" ht="17.25" customHeight="1" thickBot="1" x14ac:dyDescent="0.3">
      <c r="A19" s="184">
        <v>14</v>
      </c>
      <c r="B19" s="191">
        <v>3.426280487804878E-2</v>
      </c>
      <c r="C19" s="191">
        <v>3.7042682926829266E-2</v>
      </c>
      <c r="D19" s="191">
        <v>7.1300000000000002E-2</v>
      </c>
      <c r="E19" s="195"/>
      <c r="F19" s="180" t="s">
        <v>486</v>
      </c>
      <c r="G19" s="180" t="s">
        <v>468</v>
      </c>
      <c r="H19" s="180" t="s">
        <v>469</v>
      </c>
      <c r="I19" s="195"/>
      <c r="J19" s="306" t="s">
        <v>487</v>
      </c>
      <c r="K19" s="307"/>
      <c r="L19" s="307"/>
      <c r="M19" s="307"/>
      <c r="N19" s="308"/>
      <c r="W19" s="184">
        <v>75</v>
      </c>
      <c r="X19" s="184">
        <v>2702</v>
      </c>
      <c r="Y19" s="185">
        <v>45035</v>
      </c>
      <c r="Z19" s="184" t="s">
        <v>517</v>
      </c>
      <c r="AA19" s="184" t="s">
        <v>494</v>
      </c>
      <c r="AB19" s="184">
        <v>16.5</v>
      </c>
      <c r="AC19" s="184" t="s">
        <v>464</v>
      </c>
      <c r="AD19" s="184">
        <v>52</v>
      </c>
    </row>
    <row r="20" spans="1:30" ht="17.25" customHeight="1" thickBot="1" x14ac:dyDescent="0.3">
      <c r="A20" s="184">
        <v>15</v>
      </c>
      <c r="B20" s="191">
        <v>3.7754878048780485E-2</v>
      </c>
      <c r="C20" s="191">
        <v>4.1635975609756098E-2</v>
      </c>
      <c r="D20" s="191">
        <v>7.9399999999999998E-2</v>
      </c>
      <c r="E20" s="195"/>
      <c r="F20" s="184" t="s">
        <v>488</v>
      </c>
      <c r="G20" s="188">
        <v>11115</v>
      </c>
      <c r="H20" s="184">
        <v>0.68</v>
      </c>
      <c r="I20" s="195"/>
      <c r="J20" s="180" t="s">
        <v>489</v>
      </c>
      <c r="K20" s="180" t="s">
        <v>490</v>
      </c>
      <c r="L20" s="180" t="s">
        <v>491</v>
      </c>
      <c r="M20" s="180" t="s">
        <v>463</v>
      </c>
      <c r="N20" s="180" t="s">
        <v>472</v>
      </c>
      <c r="W20" s="184">
        <v>100</v>
      </c>
      <c r="X20" s="184">
        <v>2562</v>
      </c>
      <c r="Y20" s="185">
        <v>45040</v>
      </c>
      <c r="Z20" s="184" t="s">
        <v>519</v>
      </c>
      <c r="AA20" s="184" t="s">
        <v>492</v>
      </c>
      <c r="AB20" s="184">
        <v>15.6</v>
      </c>
      <c r="AC20" s="184" t="s">
        <v>465</v>
      </c>
      <c r="AD20" s="184">
        <v>54</v>
      </c>
    </row>
    <row r="21" spans="1:30" ht="17.25" customHeight="1" thickBot="1" x14ac:dyDescent="0.3">
      <c r="A21" s="184">
        <v>16</v>
      </c>
      <c r="B21" s="191">
        <v>3.5730487804878051E-2</v>
      </c>
      <c r="C21" s="191">
        <v>4.435243902439024E-2</v>
      </c>
      <c r="D21" s="191">
        <v>8.0100000000000005E-2</v>
      </c>
      <c r="E21" s="195"/>
      <c r="F21" s="184" t="s">
        <v>492</v>
      </c>
      <c r="G21" s="188">
        <v>16837</v>
      </c>
      <c r="H21" s="184">
        <v>1.03</v>
      </c>
      <c r="I21" s="195"/>
      <c r="J21" s="189">
        <v>5</v>
      </c>
      <c r="K21" s="189">
        <f>X6</f>
        <v>4173</v>
      </c>
      <c r="L21" s="190"/>
      <c r="M21" s="189"/>
      <c r="N21" s="197">
        <f>K21/$F$2</f>
        <v>0.25445121951219513</v>
      </c>
      <c r="W21" s="184">
        <v>125</v>
      </c>
      <c r="X21" s="184">
        <v>2461</v>
      </c>
      <c r="Y21" s="185">
        <v>45044</v>
      </c>
      <c r="Z21" s="184" t="s">
        <v>519</v>
      </c>
      <c r="AA21" s="184" t="s">
        <v>496</v>
      </c>
      <c r="AB21" s="184">
        <v>15</v>
      </c>
      <c r="AC21" s="184" t="s">
        <v>465</v>
      </c>
      <c r="AD21" s="184">
        <v>53</v>
      </c>
    </row>
    <row r="22" spans="1:30" ht="17.25" customHeight="1" thickBot="1" x14ac:dyDescent="0.3">
      <c r="A22" s="184">
        <v>17</v>
      </c>
      <c r="B22" s="191">
        <v>3.2896341463414636E-2</v>
      </c>
      <c r="C22" s="191">
        <v>4.3759756097560977E-2</v>
      </c>
      <c r="D22" s="191">
        <v>7.6700000000000004E-2</v>
      </c>
      <c r="E22" s="195"/>
      <c r="F22" s="184" t="s">
        <v>493</v>
      </c>
      <c r="G22" s="188">
        <v>17876</v>
      </c>
      <c r="H22" s="184">
        <v>1.0900000000000001</v>
      </c>
      <c r="I22" s="195"/>
      <c r="J22" s="189">
        <v>10</v>
      </c>
      <c r="K22" s="189">
        <f>X11</f>
        <v>3633</v>
      </c>
      <c r="L22" s="190"/>
      <c r="M22" s="189"/>
      <c r="N22" s="197">
        <f t="shared" ref="N22:N28" si="0">K22/$F$2</f>
        <v>0.22152439024390244</v>
      </c>
      <c r="W22" s="184">
        <v>150</v>
      </c>
      <c r="X22" s="184">
        <v>2350</v>
      </c>
      <c r="Y22" s="185">
        <v>45047</v>
      </c>
      <c r="Z22" s="184" t="s">
        <v>523</v>
      </c>
      <c r="AA22" s="184" t="s">
        <v>492</v>
      </c>
      <c r="AB22" s="184">
        <v>14.3</v>
      </c>
      <c r="AC22" s="184" t="s">
        <v>465</v>
      </c>
      <c r="AD22" s="184">
        <v>56</v>
      </c>
    </row>
    <row r="23" spans="1:30" ht="17.25" customHeight="1" thickBot="1" x14ac:dyDescent="0.3">
      <c r="A23" s="184">
        <v>18</v>
      </c>
      <c r="B23" s="191">
        <v>2.6772560975609757E-2</v>
      </c>
      <c r="C23" s="191">
        <v>3.0325609756097563E-2</v>
      </c>
      <c r="D23" s="191">
        <v>5.7099999999999998E-2</v>
      </c>
      <c r="E23" s="195"/>
      <c r="F23" s="184" t="s">
        <v>494</v>
      </c>
      <c r="G23" s="188">
        <v>17814</v>
      </c>
      <c r="H23" s="184">
        <v>1.0900000000000001</v>
      </c>
      <c r="I23" s="195"/>
      <c r="J23" s="189">
        <v>20</v>
      </c>
      <c r="K23" s="189">
        <f>X12</f>
        <v>3354</v>
      </c>
      <c r="L23" s="190"/>
      <c r="M23" s="189"/>
      <c r="N23" s="197">
        <f t="shared" si="0"/>
        <v>0.20451219512195121</v>
      </c>
      <c r="W23" s="184">
        <v>175</v>
      </c>
      <c r="X23" s="184">
        <v>2182</v>
      </c>
      <c r="Y23" s="185">
        <v>45040</v>
      </c>
      <c r="Z23" s="184" t="s">
        <v>522</v>
      </c>
      <c r="AA23" s="184" t="s">
        <v>492</v>
      </c>
      <c r="AB23" s="184">
        <v>13.3</v>
      </c>
      <c r="AC23" s="184" t="s">
        <v>465</v>
      </c>
      <c r="AD23" s="184">
        <v>61</v>
      </c>
    </row>
    <row r="24" spans="1:30" ht="17.25" customHeight="1" thickBot="1" x14ac:dyDescent="0.3">
      <c r="A24" s="184">
        <v>19</v>
      </c>
      <c r="B24" s="191">
        <v>1.9940243902439023E-2</v>
      </c>
      <c r="C24" s="191">
        <v>2.2571341463414631E-2</v>
      </c>
      <c r="D24" s="191">
        <v>4.2500000000000003E-2</v>
      </c>
      <c r="E24" s="195"/>
      <c r="F24" s="184" t="s">
        <v>495</v>
      </c>
      <c r="G24" s="188">
        <v>17785</v>
      </c>
      <c r="H24" s="184">
        <v>1.0900000000000001</v>
      </c>
      <c r="I24" s="195"/>
      <c r="J24" s="189">
        <v>30</v>
      </c>
      <c r="K24" s="189">
        <f>X14</f>
        <v>3121</v>
      </c>
      <c r="L24" s="190"/>
      <c r="M24" s="189"/>
      <c r="N24" s="197">
        <f t="shared" si="0"/>
        <v>0.19030487804878049</v>
      </c>
      <c r="W24" s="184">
        <v>200</v>
      </c>
      <c r="X24" s="184">
        <v>1977</v>
      </c>
      <c r="Y24" s="185">
        <v>45039</v>
      </c>
      <c r="Z24" s="184" t="s">
        <v>523</v>
      </c>
      <c r="AA24" s="184" t="s">
        <v>488</v>
      </c>
      <c r="AB24" s="184">
        <v>12.1</v>
      </c>
      <c r="AC24" s="184" t="s">
        <v>465</v>
      </c>
      <c r="AD24" s="184">
        <v>58</v>
      </c>
    </row>
    <row r="25" spans="1:30" ht="17.25" customHeight="1" thickBot="1" x14ac:dyDescent="0.3">
      <c r="A25" s="184">
        <v>20</v>
      </c>
      <c r="B25" s="191">
        <v>1.4778048780487807E-2</v>
      </c>
      <c r="C25" s="191">
        <v>1.6990243902439025E-2</v>
      </c>
      <c r="D25" s="191">
        <v>3.1800000000000002E-2</v>
      </c>
      <c r="E25" s="195"/>
      <c r="F25" s="184" t="s">
        <v>496</v>
      </c>
      <c r="G25" s="188">
        <v>18729</v>
      </c>
      <c r="H25" s="184">
        <v>1.1499999999999999</v>
      </c>
      <c r="I25" s="195"/>
      <c r="J25" s="189">
        <v>50</v>
      </c>
      <c r="K25" s="189">
        <f>X18</f>
        <v>2867</v>
      </c>
      <c r="L25" s="190"/>
      <c r="M25" s="189"/>
      <c r="N25" s="197">
        <f t="shared" si="0"/>
        <v>0.1748170731707317</v>
      </c>
    </row>
    <row r="26" spans="1:30" ht="17.25" customHeight="1" thickBot="1" x14ac:dyDescent="0.3">
      <c r="A26" s="184">
        <v>21</v>
      </c>
      <c r="B26" s="191">
        <v>1.1539024390243903E-2</v>
      </c>
      <c r="C26" s="191">
        <v>1.3681097560975609E-2</v>
      </c>
      <c r="D26" s="191">
        <v>2.52E-2</v>
      </c>
      <c r="E26" s="195"/>
      <c r="F26" s="184" t="s">
        <v>497</v>
      </c>
      <c r="G26" s="188">
        <v>14421</v>
      </c>
      <c r="H26" s="184">
        <v>0.88</v>
      </c>
      <c r="I26" s="195"/>
      <c r="J26" s="189">
        <v>100</v>
      </c>
      <c r="K26" s="189">
        <f>X20</f>
        <v>2562</v>
      </c>
      <c r="L26" s="190"/>
      <c r="M26" s="189"/>
      <c r="N26" s="197">
        <f t="shared" si="0"/>
        <v>0.15621951219512195</v>
      </c>
    </row>
    <row r="27" spans="1:30" ht="17.25" customHeight="1" thickBot="1" x14ac:dyDescent="0.3">
      <c r="A27" s="184">
        <v>22</v>
      </c>
      <c r="B27" s="191">
        <v>7.0347560975609754E-3</v>
      </c>
      <c r="C27" s="191">
        <v>8.4951219512195125E-3</v>
      </c>
      <c r="D27" s="191">
        <v>1.55E-2</v>
      </c>
      <c r="E27" s="195"/>
      <c r="F27" s="195"/>
      <c r="G27" s="195"/>
      <c r="H27" s="195"/>
      <c r="I27" s="195"/>
      <c r="J27" s="189">
        <v>150</v>
      </c>
      <c r="K27" s="189">
        <f>X22</f>
        <v>2350</v>
      </c>
      <c r="L27" s="190"/>
      <c r="M27" s="189"/>
      <c r="N27" s="197">
        <f t="shared" si="0"/>
        <v>0.14329268292682926</v>
      </c>
    </row>
    <row r="28" spans="1:30" ht="17.25" customHeight="1" thickBot="1" x14ac:dyDescent="0.3">
      <c r="A28" s="184">
        <v>23</v>
      </c>
      <c r="B28" s="191">
        <v>3.5426829268292684E-3</v>
      </c>
      <c r="C28" s="191">
        <v>4.0499999999999998E-3</v>
      </c>
      <c r="D28" s="191">
        <v>7.6E-3</v>
      </c>
      <c r="E28" s="195"/>
      <c r="F28" s="195"/>
      <c r="G28" s="195"/>
      <c r="H28" s="195"/>
      <c r="I28" s="195"/>
      <c r="J28" s="189">
        <v>200</v>
      </c>
      <c r="K28" s="189">
        <f>X24</f>
        <v>1977</v>
      </c>
      <c r="L28" s="190"/>
      <c r="M28" s="189"/>
      <c r="N28" s="197">
        <f t="shared" si="0"/>
        <v>0.12054878048780487</v>
      </c>
    </row>
    <row r="29" spans="1:30" ht="17.25" customHeight="1" x14ac:dyDescent="0.25"/>
    <row r="33" ht="16.5" customHeight="1" x14ac:dyDescent="0.25"/>
    <row r="34" ht="16.5" customHeight="1" x14ac:dyDescent="0.25"/>
    <row r="35" ht="16.5" customHeight="1" x14ac:dyDescent="0.25"/>
    <row r="36" ht="16.5" customHeight="1" x14ac:dyDescent="0.25"/>
    <row r="37" ht="16.5" customHeight="1" x14ac:dyDescent="0.25"/>
    <row r="38" ht="16.5" customHeight="1" x14ac:dyDescent="0.25"/>
    <row r="39" ht="16.5" customHeight="1" x14ac:dyDescent="0.25"/>
    <row r="40" ht="16.5" customHeight="1" x14ac:dyDescent="0.25"/>
    <row r="43" ht="31.5" customHeight="1" x14ac:dyDescent="0.25"/>
    <row r="50" ht="15.75" customHeight="1" x14ac:dyDescent="0.25"/>
  </sheetData>
  <mergeCells count="4">
    <mergeCell ref="A1:U1"/>
    <mergeCell ref="J4:N4"/>
    <mergeCell ref="J5:N5"/>
    <mergeCell ref="J19:N19"/>
  </mergeCells>
  <pageMargins left="0.40625" right="0.36458333333333298" top="0.75" bottom="0.79" header="0.3" footer="0.3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42FB92487F443A157514974867485" ma:contentTypeVersion="1" ma:contentTypeDescription="Create a new document." ma:contentTypeScope="" ma:versionID="4785c93fc4ff59b20fd01ae4a73e15e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22F23E3-82C8-49E9-B06D-2E9C9039BA0B}"/>
</file>

<file path=customXml/itemProps2.xml><?xml version="1.0" encoding="utf-8"?>
<ds:datastoreItem xmlns:ds="http://schemas.openxmlformats.org/officeDocument/2006/customXml" ds:itemID="{153F2374-3319-4421-845F-BB603E27FA28}"/>
</file>

<file path=customXml/itemProps3.xml><?xml version="1.0" encoding="utf-8"?>
<ds:datastoreItem xmlns:ds="http://schemas.openxmlformats.org/officeDocument/2006/customXml" ds:itemID="{B17A6A95-5F05-4928-ABFD-4F71D59C67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103</vt:i4>
      </vt:variant>
      <vt:variant>
        <vt:lpstr>Named Ranges</vt:lpstr>
      </vt:variant>
      <vt:variant>
        <vt:i4>89</vt:i4>
      </vt:variant>
    </vt:vector>
  </HeadingPairs>
  <TitlesOfParts>
    <vt:vector size="192" baseType="lpstr">
      <vt:lpstr>Summary</vt:lpstr>
      <vt:lpstr>PCS 1</vt:lpstr>
      <vt:lpstr>PCS 2</vt:lpstr>
      <vt:lpstr>PCS 3</vt:lpstr>
      <vt:lpstr>PCS 5</vt:lpstr>
      <vt:lpstr>PCS 6</vt:lpstr>
      <vt:lpstr>PCS 7</vt:lpstr>
      <vt:lpstr>PCS 8</vt:lpstr>
      <vt:lpstr>PCS 9</vt:lpstr>
      <vt:lpstr>PCS 10</vt:lpstr>
      <vt:lpstr>PCS 11</vt:lpstr>
      <vt:lpstr>PCS 12</vt:lpstr>
      <vt:lpstr>PCS 13</vt:lpstr>
      <vt:lpstr>PCS 14</vt:lpstr>
      <vt:lpstr>PCS 15</vt:lpstr>
      <vt:lpstr>PCS 16</vt:lpstr>
      <vt:lpstr>PCS 17</vt:lpstr>
      <vt:lpstr>PCS 18</vt:lpstr>
      <vt:lpstr>PCS 19</vt:lpstr>
      <vt:lpstr>PCS 20</vt:lpstr>
      <vt:lpstr>PCS 21</vt:lpstr>
      <vt:lpstr>PCS 22</vt:lpstr>
      <vt:lpstr>PCS 23</vt:lpstr>
      <vt:lpstr>PCS 25</vt:lpstr>
      <vt:lpstr>PCS 27</vt:lpstr>
      <vt:lpstr>PCS 28</vt:lpstr>
      <vt:lpstr>PCS 29</vt:lpstr>
      <vt:lpstr>PCS 30</vt:lpstr>
      <vt:lpstr>PCS 31</vt:lpstr>
      <vt:lpstr>PCS 34</vt:lpstr>
      <vt:lpstr>PCS 35</vt:lpstr>
      <vt:lpstr>PCS 36</vt:lpstr>
      <vt:lpstr>PCS 37</vt:lpstr>
      <vt:lpstr>PCS 38</vt:lpstr>
      <vt:lpstr>PCS 39</vt:lpstr>
      <vt:lpstr>PCS 40</vt:lpstr>
      <vt:lpstr>PCS 41</vt:lpstr>
      <vt:lpstr>PCS 42</vt:lpstr>
      <vt:lpstr>PCS 43</vt:lpstr>
      <vt:lpstr>PCS 44</vt:lpstr>
      <vt:lpstr>PCS 45</vt:lpstr>
      <vt:lpstr>PCS 46</vt:lpstr>
      <vt:lpstr>PCS 47</vt:lpstr>
      <vt:lpstr>PCS 48</vt:lpstr>
      <vt:lpstr>PCS 49</vt:lpstr>
      <vt:lpstr>PCS 50</vt:lpstr>
      <vt:lpstr>PCS 52</vt:lpstr>
      <vt:lpstr>PCS 53</vt:lpstr>
      <vt:lpstr>PCS 55</vt:lpstr>
      <vt:lpstr>PCS 57</vt:lpstr>
      <vt:lpstr>PCS 59</vt:lpstr>
      <vt:lpstr>PCS 61</vt:lpstr>
      <vt:lpstr>PCS 62</vt:lpstr>
      <vt:lpstr>PCS63</vt:lpstr>
      <vt:lpstr>PCS 64</vt:lpstr>
      <vt:lpstr>PCS 66</vt:lpstr>
      <vt:lpstr>PCS 68</vt:lpstr>
      <vt:lpstr>PCS 69</vt:lpstr>
      <vt:lpstr>PCS 70</vt:lpstr>
      <vt:lpstr>PCS 71</vt:lpstr>
      <vt:lpstr>PCS 72</vt:lpstr>
      <vt:lpstr>PCS 73</vt:lpstr>
      <vt:lpstr>PCS 74</vt:lpstr>
      <vt:lpstr>PCS 78</vt:lpstr>
      <vt:lpstr>PCS 81</vt:lpstr>
      <vt:lpstr>PCS 82</vt:lpstr>
      <vt:lpstr>PCS 84</vt:lpstr>
      <vt:lpstr>PCS 91</vt:lpstr>
      <vt:lpstr>PCS 92</vt:lpstr>
      <vt:lpstr>PCS 93</vt:lpstr>
      <vt:lpstr>PCS 94</vt:lpstr>
      <vt:lpstr>PCS 95</vt:lpstr>
      <vt:lpstr>PCS 96</vt:lpstr>
      <vt:lpstr>PCS 97</vt:lpstr>
      <vt:lpstr>PCS 104</vt:lpstr>
      <vt:lpstr>PCS 103</vt:lpstr>
      <vt:lpstr>PCS 108</vt:lpstr>
      <vt:lpstr>PCS 109</vt:lpstr>
      <vt:lpstr>PCS 110</vt:lpstr>
      <vt:lpstr>PCS 112</vt:lpstr>
      <vt:lpstr>PCS 113</vt:lpstr>
      <vt:lpstr>PCS 114</vt:lpstr>
      <vt:lpstr>PCS 115</vt:lpstr>
      <vt:lpstr>PCS 116</vt:lpstr>
      <vt:lpstr>PCS 117</vt:lpstr>
      <vt:lpstr>PCS 118</vt:lpstr>
      <vt:lpstr>PCS 119</vt:lpstr>
      <vt:lpstr>PCS 120</vt:lpstr>
      <vt:lpstr>PCS 121</vt:lpstr>
      <vt:lpstr>PCS 122</vt:lpstr>
      <vt:lpstr>PCS 123</vt:lpstr>
      <vt:lpstr>PCS124</vt:lpstr>
      <vt:lpstr>PCS 125</vt:lpstr>
      <vt:lpstr>PCS 126</vt:lpstr>
      <vt:lpstr>PCS 128</vt:lpstr>
      <vt:lpstr>PCS 130</vt:lpstr>
      <vt:lpstr>PCS 131</vt:lpstr>
      <vt:lpstr>PCS 132</vt:lpstr>
      <vt:lpstr>PCS 133</vt:lpstr>
      <vt:lpstr>PCS 1606</vt:lpstr>
      <vt:lpstr>PCS 2112</vt:lpstr>
      <vt:lpstr>PCS 3809</vt:lpstr>
      <vt:lpstr>PCS 6104</vt:lpstr>
      <vt:lpstr>'PCS 1'!Print_Area</vt:lpstr>
      <vt:lpstr>'PCS 10'!Print_Area</vt:lpstr>
      <vt:lpstr>'PCS 108'!Print_Area</vt:lpstr>
      <vt:lpstr>'PCS 109'!Print_Area</vt:lpstr>
      <vt:lpstr>'PCS 11'!Print_Area</vt:lpstr>
      <vt:lpstr>'PCS 112'!Print_Area</vt:lpstr>
      <vt:lpstr>'PCS 113'!Print_Area</vt:lpstr>
      <vt:lpstr>'PCS 114'!Print_Area</vt:lpstr>
      <vt:lpstr>'PCS 115'!Print_Area</vt:lpstr>
      <vt:lpstr>'PCS 116'!Print_Area</vt:lpstr>
      <vt:lpstr>'PCS 117'!Print_Area</vt:lpstr>
      <vt:lpstr>'PCS 118'!Print_Area</vt:lpstr>
      <vt:lpstr>'PCS 119'!Print_Area</vt:lpstr>
      <vt:lpstr>'PCS 12'!Print_Area</vt:lpstr>
      <vt:lpstr>'PCS 120'!Print_Area</vt:lpstr>
      <vt:lpstr>'PCS 121'!Print_Area</vt:lpstr>
      <vt:lpstr>'PCS 122'!Print_Area</vt:lpstr>
      <vt:lpstr>'PCS 123'!Print_Area</vt:lpstr>
      <vt:lpstr>'PCS 125'!Print_Area</vt:lpstr>
      <vt:lpstr>'PCS 126'!Print_Area</vt:lpstr>
      <vt:lpstr>'PCS 128'!Print_Area</vt:lpstr>
      <vt:lpstr>'PCS 13'!Print_Area</vt:lpstr>
      <vt:lpstr>'PCS 130'!Print_Area</vt:lpstr>
      <vt:lpstr>'PCS 131'!Print_Area</vt:lpstr>
      <vt:lpstr>'PCS 132'!Print_Area</vt:lpstr>
      <vt:lpstr>'PCS 133'!Print_Area</vt:lpstr>
      <vt:lpstr>'PCS 14'!Print_Area</vt:lpstr>
      <vt:lpstr>'PCS 15'!Print_Area</vt:lpstr>
      <vt:lpstr>'PCS 16'!Print_Area</vt:lpstr>
      <vt:lpstr>'PCS 1606'!Print_Area</vt:lpstr>
      <vt:lpstr>'PCS 17'!Print_Area</vt:lpstr>
      <vt:lpstr>'PCS 18'!Print_Area</vt:lpstr>
      <vt:lpstr>'PCS 19'!Print_Area</vt:lpstr>
      <vt:lpstr>'PCS 20'!Print_Area</vt:lpstr>
      <vt:lpstr>'PCS 21'!Print_Area</vt:lpstr>
      <vt:lpstr>'PCS 2112'!Print_Area</vt:lpstr>
      <vt:lpstr>'PCS 22'!Print_Area</vt:lpstr>
      <vt:lpstr>'PCS 23'!Print_Area</vt:lpstr>
      <vt:lpstr>'PCS 25'!Print_Area</vt:lpstr>
      <vt:lpstr>'PCS 27'!Print_Area</vt:lpstr>
      <vt:lpstr>'PCS 28'!Print_Area</vt:lpstr>
      <vt:lpstr>'PCS 29'!Print_Area</vt:lpstr>
      <vt:lpstr>'PCS 30'!Print_Area</vt:lpstr>
      <vt:lpstr>'PCS 31'!Print_Area</vt:lpstr>
      <vt:lpstr>'PCS 34'!Print_Area</vt:lpstr>
      <vt:lpstr>'PCS 35'!Print_Area</vt:lpstr>
      <vt:lpstr>'PCS 36'!Print_Area</vt:lpstr>
      <vt:lpstr>'PCS 37'!Print_Area</vt:lpstr>
      <vt:lpstr>'PCS 38'!Print_Area</vt:lpstr>
      <vt:lpstr>'PCS 3809'!Print_Area</vt:lpstr>
      <vt:lpstr>'PCS 39'!Print_Area</vt:lpstr>
      <vt:lpstr>'PCS 40'!Print_Area</vt:lpstr>
      <vt:lpstr>'PCS 41'!Print_Area</vt:lpstr>
      <vt:lpstr>'PCS 42'!Print_Area</vt:lpstr>
      <vt:lpstr>'PCS 43'!Print_Area</vt:lpstr>
      <vt:lpstr>'PCS 45'!Print_Area</vt:lpstr>
      <vt:lpstr>'PCS 46'!Print_Area</vt:lpstr>
      <vt:lpstr>'PCS 47'!Print_Area</vt:lpstr>
      <vt:lpstr>'PCS 48'!Print_Area</vt:lpstr>
      <vt:lpstr>'PCS 49'!Print_Area</vt:lpstr>
      <vt:lpstr>'PCS 5'!Print_Area</vt:lpstr>
      <vt:lpstr>'PCS 50'!Print_Area</vt:lpstr>
      <vt:lpstr>'PCS 52'!Print_Area</vt:lpstr>
      <vt:lpstr>'PCS 55'!Print_Area</vt:lpstr>
      <vt:lpstr>'PCS 57'!Print_Area</vt:lpstr>
      <vt:lpstr>'PCS 59'!Print_Area</vt:lpstr>
      <vt:lpstr>'PCS 6'!Print_Area</vt:lpstr>
      <vt:lpstr>'PCS 6104'!Print_Area</vt:lpstr>
      <vt:lpstr>'PCS 62'!Print_Area</vt:lpstr>
      <vt:lpstr>'PCS 64'!Print_Area</vt:lpstr>
      <vt:lpstr>'PCS 66'!Print_Area</vt:lpstr>
      <vt:lpstr>'PCS 68'!Print_Area</vt:lpstr>
      <vt:lpstr>'PCS 69'!Print_Area</vt:lpstr>
      <vt:lpstr>'PCS 7'!Print_Area</vt:lpstr>
      <vt:lpstr>'PCS 71'!Print_Area</vt:lpstr>
      <vt:lpstr>'PCS 72'!Print_Area</vt:lpstr>
      <vt:lpstr>'PCS 73'!Print_Area</vt:lpstr>
      <vt:lpstr>'PCS 74'!Print_Area</vt:lpstr>
      <vt:lpstr>'PCS 78'!Print_Area</vt:lpstr>
      <vt:lpstr>'PCS 81'!Print_Area</vt:lpstr>
      <vt:lpstr>'PCS 82'!Print_Area</vt:lpstr>
      <vt:lpstr>'PCS 9'!Print_Area</vt:lpstr>
      <vt:lpstr>'PCS 91'!Print_Area</vt:lpstr>
      <vt:lpstr>'PCS 92'!Print_Area</vt:lpstr>
      <vt:lpstr>'PCS 95'!Print_Area</vt:lpstr>
      <vt:lpstr>'PCS 96'!Print_Area</vt:lpstr>
      <vt:lpstr>'PCS124'!Print_Area</vt:lpstr>
      <vt:lpstr>'PCS63'!Print_Area</vt:lpstr>
      <vt:lpstr>Summary!Print_Titles</vt:lpstr>
    </vt:vector>
  </TitlesOfParts>
  <Company>Managesoft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 Count</dc:title>
  <dc:creator>jansensm</dc:creator>
  <cp:lastModifiedBy>Jillian Scholler</cp:lastModifiedBy>
  <cp:lastPrinted>2024-05-31T20:08:32Z</cp:lastPrinted>
  <dcterms:created xsi:type="dcterms:W3CDTF">2009-03-04T16:42:48Z</dcterms:created>
  <dcterms:modified xsi:type="dcterms:W3CDTF">2024-05-31T20:11:48Z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0x010100AEC42FB92487F443A157514974867485</vt:lpwstr>
  </property>
</Properties>
</file>